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2.xml" ContentType="application/vnd.openxmlformats-officedocument.drawingml.chartshapes+xml"/>
  <Override PartName="/xl/charts/chart7.xml" ContentType="application/vnd.openxmlformats-officedocument.drawingml.chart+xml"/>
  <Override PartName="/xl/charts/chart8.xml" ContentType="application/vnd.openxmlformats-officedocument.drawingml.chart+xml"/>
  <Override PartName="/xl/drawings/drawing3.xml" ContentType="application/vnd.openxmlformats-officedocument.drawingml.chartshapes+xml"/>
  <Override PartName="/xl/charts/chart9.xml" ContentType="application/vnd.openxmlformats-officedocument.drawingml.chart+xml"/>
  <Override PartName="/xl/charts/chart10.xml" ContentType="application/vnd.openxmlformats-officedocument.drawingml.chart+xml"/>
  <Override PartName="/xl/drawings/drawing4.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drawings/drawing5.xml" ContentType="application/vnd.openxmlformats-officedocument.drawingml.chartshapes+xml"/>
  <Override PartName="/xl/charts/chart13.xml" ContentType="application/vnd.openxmlformats-officedocument.drawingml.chart+xml"/>
  <Override PartName="/xl/charts/chart14.xml" ContentType="application/vnd.openxmlformats-officedocument.drawingml.chart+xml"/>
  <Override PartName="/xl/drawings/drawing6.xml" ContentType="application/vnd.openxmlformats-officedocument.drawingml.chartshapes+xml"/>
  <Override PartName="/xl/charts/chart15.xml" ContentType="application/vnd.openxmlformats-officedocument.drawingml.chart+xml"/>
  <Override PartName="/xl/charts/chart16.xml" ContentType="application/vnd.openxmlformats-officedocument.drawingml.chart+xml"/>
  <Override PartName="/xl/drawings/drawing7.xml" ContentType="application/vnd.openxmlformats-officedocument.drawingml.chartshapes+xml"/>
  <Override PartName="/xl/charts/chart17.xml" ContentType="application/vnd.openxmlformats-officedocument.drawingml.chart+xml"/>
  <Override PartName="/xl/charts/chart18.xml" ContentType="application/vnd.openxmlformats-officedocument.drawingml.chart+xml"/>
  <Override PartName="/xl/drawings/drawing8.xml" ContentType="application/vnd.openxmlformats-officedocument.drawingml.chartshapes+xml"/>
  <Override PartName="/xl/charts/chart19.xml" ContentType="application/vnd.openxmlformats-officedocument.drawingml.chart+xml"/>
  <Override PartName="/xl/charts/chart20.xml" ContentType="application/vnd.openxmlformats-officedocument.drawingml.chart+xml"/>
  <Override PartName="/xl/drawings/drawing9.xml" ContentType="application/vnd.openxmlformats-officedocument.drawingml.chartshapes+xml"/>
  <Override PartName="/xl/charts/chart21.xml" ContentType="application/vnd.openxmlformats-officedocument.drawingml.chart+xml"/>
  <Override PartName="/xl/charts/chart22.xml" ContentType="application/vnd.openxmlformats-officedocument.drawingml.chart+xml"/>
  <Override PartName="/xl/drawings/drawing10.xml" ContentType="application/vnd.openxmlformats-officedocument.drawingml.chartshapes+xml"/>
  <Override PartName="/xl/charts/chart23.xml" ContentType="application/vnd.openxmlformats-officedocument.drawingml.chart+xml"/>
  <Override PartName="/xl/charts/chart24.xml" ContentType="application/vnd.openxmlformats-officedocument.drawingml.chart+xml"/>
  <Override PartName="/xl/drawings/drawing11.xml" ContentType="application/vnd.openxmlformats-officedocument.drawingml.chartshapes+xml"/>
  <Override PartName="/xl/charts/chart25.xml" ContentType="application/vnd.openxmlformats-officedocument.drawingml.chart+xml"/>
  <Override PartName="/xl/charts/chart26.xml" ContentType="application/vnd.openxmlformats-officedocument.drawingml.chart+xml"/>
  <Override PartName="/xl/drawings/drawing12.xml" ContentType="application/vnd.openxmlformats-officedocument.drawingml.chartshapes+xml"/>
  <Override PartName="/xl/charts/chart27.xml" ContentType="application/vnd.openxmlformats-officedocument.drawingml.chart+xml"/>
  <Override PartName="/xl/charts/chart28.xml" ContentType="application/vnd.openxmlformats-officedocument.drawingml.chart+xml"/>
  <Override PartName="/xl/drawings/drawing13.xml" ContentType="application/vnd.openxmlformats-officedocument.drawingml.chartshapes+xml"/>
  <Override PartName="/xl/charts/chart29.xml" ContentType="application/vnd.openxmlformats-officedocument.drawingml.chart+xml"/>
  <Override PartName="/xl/charts/chart30.xml" ContentType="application/vnd.openxmlformats-officedocument.drawingml.chart+xml"/>
  <Override PartName="/xl/drawings/drawing14.xml" ContentType="application/vnd.openxmlformats-officedocument.drawingml.chartshapes+xml"/>
  <Override PartName="/xl/charts/chart31.xml" ContentType="application/vnd.openxmlformats-officedocument.drawingml.chart+xml"/>
  <Override PartName="/xl/charts/chart32.xml" ContentType="application/vnd.openxmlformats-officedocument.drawingml.chart+xml"/>
  <Override PartName="/xl/drawings/drawing15.xml" ContentType="application/vnd.openxmlformats-officedocument.drawingml.chartshapes+xml"/>
  <Override PartName="/xl/charts/chart33.xml" ContentType="application/vnd.openxmlformats-officedocument.drawingml.chart+xml"/>
  <Override PartName="/xl/charts/chart34.xml" ContentType="application/vnd.openxmlformats-officedocument.drawingml.chart+xml"/>
  <Override PartName="/xl/drawings/drawing16.xml" ContentType="application/vnd.openxmlformats-officedocument.drawingml.chartshapes+xml"/>
  <Override PartName="/xl/charts/chart35.xml" ContentType="application/vnd.openxmlformats-officedocument.drawingml.chart+xml"/>
  <Override PartName="/xl/charts/chart36.xml" ContentType="application/vnd.openxmlformats-officedocument.drawingml.chart+xml"/>
  <Override PartName="/xl/drawings/drawing17.xml" ContentType="application/vnd.openxmlformats-officedocument.drawingml.chartshapes+xml"/>
  <Override PartName="/xl/charts/chart37.xml" ContentType="application/vnd.openxmlformats-officedocument.drawingml.chart+xml"/>
  <Override PartName="/xl/charts/chart38.xml" ContentType="application/vnd.openxmlformats-officedocument.drawingml.chart+xml"/>
  <Override PartName="/xl/drawings/drawing18.xml" ContentType="application/vnd.openxmlformats-officedocument.drawingml.chartshapes+xml"/>
  <Override PartName="/xl/charts/chart39.xml" ContentType="application/vnd.openxmlformats-officedocument.drawingml.chart+xml"/>
  <Override PartName="/xl/charts/chart40.xml" ContentType="application/vnd.openxmlformats-officedocument.drawingml.chart+xml"/>
  <Override PartName="/xl/drawings/drawing19.xml" ContentType="application/vnd.openxmlformats-officedocument.drawingml.chartshapes+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drawings/drawing20.xml" ContentType="application/vnd.openxmlformats-officedocument.drawingml.chartshapes+xml"/>
  <Override PartName="/xl/charts/chart53.xml" ContentType="application/vnd.openxmlformats-officedocument.drawingml.chart+xml"/>
  <Override PartName="/xl/charts/chart54.xml" ContentType="application/vnd.openxmlformats-officedocument.drawingml.chart+xml"/>
  <Override PartName="/xl/drawings/drawing21.xml" ContentType="application/vnd.openxmlformats-officedocument.drawingml.chartshapes+xml"/>
  <Override PartName="/xl/charts/chart55.xml" ContentType="application/vnd.openxmlformats-officedocument.drawingml.chart+xml"/>
  <Override PartName="/xl/charts/chart56.xml" ContentType="application/vnd.openxmlformats-officedocument.drawingml.chart+xml"/>
  <Override PartName="/xl/drawings/drawing22.xml" ContentType="application/vnd.openxmlformats-officedocument.drawingml.chartshapes+xml"/>
  <Override PartName="/xl/charts/chart57.xml" ContentType="application/vnd.openxmlformats-officedocument.drawingml.chart+xml"/>
  <Override PartName="/xl/charts/chart58.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trlProps/ctrlProp1.xml" ContentType="application/vnd.ms-excel.controlproperties+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drawings/drawing25.xml" ContentType="application/vnd.openxmlformats-officedocument.drawingml.chartshapes+xml"/>
  <Override PartName="/xl/charts/chart65.xml" ContentType="application/vnd.openxmlformats-officedocument.drawingml.chart+xml"/>
  <Override PartName="/xl/charts/chart66.xml" ContentType="application/vnd.openxmlformats-officedocument.drawingml.chart+xml"/>
  <Override PartName="/xl/drawings/drawing26.xml" ContentType="application/vnd.openxmlformats-officedocument.drawingml.chartshapes+xml"/>
  <Override PartName="/xl/charts/chart67.xml" ContentType="application/vnd.openxmlformats-officedocument.drawingml.chart+xml"/>
  <Override PartName="/xl/charts/chart68.xml" ContentType="application/vnd.openxmlformats-officedocument.drawingml.chart+xml"/>
  <Override PartName="/xl/drawings/drawing27.xml" ContentType="application/vnd.openxmlformats-officedocument.drawingml.chartshapes+xml"/>
  <Override PartName="/xl/charts/chart69.xml" ContentType="application/vnd.openxmlformats-officedocument.drawingml.chart+xml"/>
  <Override PartName="/xl/charts/chart70.xml" ContentType="application/vnd.openxmlformats-officedocument.drawingml.chart+xml"/>
  <Override PartName="/xl/drawings/drawing28.xml" ContentType="application/vnd.openxmlformats-officedocument.drawingml.chartshapes+xml"/>
  <Override PartName="/xl/charts/chart71.xml" ContentType="application/vnd.openxmlformats-officedocument.drawingml.chart+xml"/>
  <Override PartName="/xl/charts/chart72.xml" ContentType="application/vnd.openxmlformats-officedocument.drawingml.chart+xml"/>
  <Override PartName="/xl/drawings/drawing29.xml" ContentType="application/vnd.openxmlformats-officedocument.drawingml.chartshapes+xml"/>
  <Override PartName="/xl/charts/chart73.xml" ContentType="application/vnd.openxmlformats-officedocument.drawingml.chart+xml"/>
  <Override PartName="/xl/charts/chart74.xml" ContentType="application/vnd.openxmlformats-officedocument.drawingml.chart+xml"/>
  <Override PartName="/xl/drawings/drawing30.xml" ContentType="application/vnd.openxmlformats-officedocument.drawingml.chartshapes+xml"/>
  <Override PartName="/xl/charts/chart75.xml" ContentType="application/vnd.openxmlformats-officedocument.drawingml.chart+xml"/>
  <Override PartName="/xl/charts/chart76.xml" ContentType="application/vnd.openxmlformats-officedocument.drawingml.chart+xml"/>
  <Override PartName="/xl/drawings/drawing31.xml" ContentType="application/vnd.openxmlformats-officedocument.drawingml.chartshapes+xml"/>
  <Override PartName="/xl/charts/chart77.xml" ContentType="application/vnd.openxmlformats-officedocument.drawingml.chart+xml"/>
  <Override PartName="/xl/charts/chart78.xml" ContentType="application/vnd.openxmlformats-officedocument.drawingml.chart+xml"/>
  <Override PartName="/xl/drawings/drawing32.xml" ContentType="application/vnd.openxmlformats-officedocument.drawingml.chartshapes+xml"/>
  <Override PartName="/xl/charts/chart79.xml" ContentType="application/vnd.openxmlformats-officedocument.drawingml.chart+xml"/>
  <Override PartName="/xl/charts/chart80.xml" ContentType="application/vnd.openxmlformats-officedocument.drawingml.chart+xml"/>
  <Override PartName="/xl/drawings/drawing33.xml" ContentType="application/vnd.openxmlformats-officedocument.drawingml.chartshapes+xml"/>
  <Override PartName="/xl/charts/chart81.xml" ContentType="application/vnd.openxmlformats-officedocument.drawingml.chart+xml"/>
  <Override PartName="/xl/charts/chart82.xml" ContentType="application/vnd.openxmlformats-officedocument.drawingml.chart+xml"/>
  <Override PartName="/xl/drawings/drawing34.xml" ContentType="application/vnd.openxmlformats-officedocument.drawingml.chartshapes+xml"/>
  <Override PartName="/xl/charts/chart83.xml" ContentType="application/vnd.openxmlformats-officedocument.drawingml.chart+xml"/>
  <Override PartName="/xl/charts/chart84.xml" ContentType="application/vnd.openxmlformats-officedocument.drawingml.chart+xml"/>
  <Override PartName="/xl/drawings/drawing35.xml" ContentType="application/vnd.openxmlformats-officedocument.drawingml.chartshapes+xml"/>
  <Override PartName="/xl/charts/chart85.xml" ContentType="application/vnd.openxmlformats-officedocument.drawingml.chart+xml"/>
  <Override PartName="/xl/charts/chart86.xml" ContentType="application/vnd.openxmlformats-officedocument.drawingml.chart+xml"/>
  <Override PartName="/xl/drawings/drawing36.xml" ContentType="application/vnd.openxmlformats-officedocument.drawingml.chartshapes+xml"/>
  <Override PartName="/xl/charts/chart87.xml" ContentType="application/vnd.openxmlformats-officedocument.drawingml.chart+xml"/>
  <Override PartName="/xl/charts/chart88.xml" ContentType="application/vnd.openxmlformats-officedocument.drawingml.chart+xml"/>
  <Override PartName="/xl/drawings/drawing37.xml" ContentType="application/vnd.openxmlformats-officedocument.drawingml.chartshapes+xml"/>
  <Override PartName="/xl/charts/chart89.xml" ContentType="application/vnd.openxmlformats-officedocument.drawingml.chart+xml"/>
  <Override PartName="/xl/charts/chart90.xml" ContentType="application/vnd.openxmlformats-officedocument.drawingml.chart+xml"/>
  <Override PartName="/xl/drawings/drawing38.xml" ContentType="application/vnd.openxmlformats-officedocument.drawingml.chartshapes+xml"/>
  <Override PartName="/xl/charts/chart91.xml" ContentType="application/vnd.openxmlformats-officedocument.drawingml.chart+xml"/>
  <Override PartName="/xl/charts/chart92.xml" ContentType="application/vnd.openxmlformats-officedocument.drawingml.chart+xml"/>
  <Override PartName="/xl/drawings/drawing39.xml" ContentType="application/vnd.openxmlformats-officedocument.drawingml.chartshapes+xml"/>
  <Override PartName="/xl/charts/chart93.xml" ContentType="application/vnd.openxmlformats-officedocument.drawingml.chart+xml"/>
  <Override PartName="/xl/charts/chart94.xml" ContentType="application/vnd.openxmlformats-officedocument.drawingml.chart+xml"/>
  <Override PartName="/xl/drawings/drawing40.xml" ContentType="application/vnd.openxmlformats-officedocument.drawingml.chartshapes+xml"/>
  <Override PartName="/xl/charts/chart95.xml" ContentType="application/vnd.openxmlformats-officedocument.drawingml.chart+xml"/>
  <Override PartName="/xl/charts/chart96.xml" ContentType="application/vnd.openxmlformats-officedocument.drawingml.chart+xml"/>
  <Override PartName="/xl/drawings/drawing41.xml" ContentType="application/vnd.openxmlformats-officedocument.drawingml.chartshapes+xml"/>
  <Override PartName="/xl/charts/chart97.xml" ContentType="application/vnd.openxmlformats-officedocument.drawingml.chart+xml"/>
  <Override PartName="/xl/charts/chart98.xml" ContentType="application/vnd.openxmlformats-officedocument.drawingml.chart+xml"/>
  <Override PartName="/xl/drawings/drawing42.xml" ContentType="application/vnd.openxmlformats-officedocument.drawingml.chartshapes+xml"/>
  <Override PartName="/xl/charts/chart99.xml" ContentType="application/vnd.openxmlformats-officedocument.drawingml.chart+xml"/>
  <Override PartName="/xl/charts/chart100.xml" ContentType="application/vnd.openxmlformats-officedocument.drawingml.chart+xml"/>
  <Override PartName="/xl/drawings/drawing43.xml" ContentType="application/vnd.openxmlformats-officedocument.drawingml.chartshapes+xml"/>
  <Override PartName="/xl/charts/chart101.xml" ContentType="application/vnd.openxmlformats-officedocument.drawingml.chart+xml"/>
  <Override PartName="/xl/charts/chart102.xml" ContentType="application/vnd.openxmlformats-officedocument.drawingml.chart+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charts/chart109.xml" ContentType="application/vnd.openxmlformats-officedocument.drawingml.chart+xml"/>
  <Override PartName="/xl/drawings/drawing44.xml" ContentType="application/vnd.openxmlformats-officedocument.drawingml.chartshapes+xml"/>
  <Override PartName="/xl/charts/chart110.xml" ContentType="application/vnd.openxmlformats-officedocument.drawingml.chart+xml"/>
  <Override PartName="/xl/charts/chart111.xml" ContentType="application/vnd.openxmlformats-officedocument.drawingml.chart+xml"/>
  <Override PartName="/xl/drawings/drawing45.xml" ContentType="application/vnd.openxmlformats-officedocument.drawingml.chartshapes+xml"/>
  <Override PartName="/xl/charts/chart112.xml" ContentType="application/vnd.openxmlformats-officedocument.drawingml.chart+xml"/>
  <Override PartName="/xl/charts/chart113.xml" ContentType="application/vnd.openxmlformats-officedocument.drawingml.chart+xml"/>
  <Override PartName="/xl/drawings/drawing46.xml" ContentType="application/vnd.openxmlformats-officedocument.drawingml.chartshapes+xml"/>
  <Override PartName="/xl/charts/chart114.xml" ContentType="application/vnd.openxmlformats-officedocument.drawingml.chart+xml"/>
  <Override PartName="/xl/charts/chart115.xml" ContentType="application/vnd.openxmlformats-officedocument.drawingml.chart+xml"/>
  <Override PartName="/xl/charts/chart116.xml" ContentType="application/vnd.openxmlformats-officedocument.drawingml.chart+xml"/>
  <Override PartName="/xl/pivotTables/pivotTable1.xml" ContentType="application/vnd.openxmlformats-officedocument.spreadsheetml.pivotTable+xml"/>
  <Override PartName="/xl/drawings/drawing47.xml" ContentType="application/vnd.openxmlformats-officedocument.drawing+xml"/>
  <Override PartName="/xl/charts/chart117.xml" ContentType="application/vnd.openxmlformats-officedocument.drawingml.chart+xml"/>
  <Override PartName="/xl/pivotTables/pivotTable2.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PivotChartFilter="1" defaultThemeVersion="124226"/>
  <mc:AlternateContent xmlns:mc="http://schemas.openxmlformats.org/markup-compatibility/2006">
    <mc:Choice Requires="x15">
      <x15ac:absPath xmlns:x15ac="http://schemas.microsoft.com/office/spreadsheetml/2010/11/ac" url="C:\Users\Usuario\Desktop\TODO 2\EVALUACION\2017\profesores\"/>
    </mc:Choice>
  </mc:AlternateContent>
  <bookViews>
    <workbookView xWindow="-1410" yWindow="720" windowWidth="15480" windowHeight="8025" activeTab="1"/>
  </bookViews>
  <sheets>
    <sheet name="BUC" sheetId="2" r:id="rId1"/>
    <sheet name="Por area" sheetId="17" r:id="rId2"/>
    <sheet name="TABLA" sheetId="1" r:id="rId3"/>
    <sheet name="Bibliotecas no ucm" sheetId="14" r:id="rId4"/>
    <sheet name="para indicadores" sheetId="3" r:id="rId5"/>
    <sheet name="BLIOTECAS" sheetId="7" r:id="rId6"/>
    <sheet name="observaciones" sheetId="12" r:id="rId7"/>
    <sheet name="Hoja2" sheetId="15" r:id="rId8"/>
    <sheet name="Hoja3" sheetId="19" r:id="rId9"/>
    <sheet name="Areas" sheetId="16" r:id="rId10"/>
  </sheets>
  <definedNames>
    <definedName name="_xlnm._FilterDatabase" localSheetId="6" hidden="1">observaciones!$A$2:$BA$681</definedName>
    <definedName name="_xlnm._FilterDatabase" localSheetId="2" hidden="1">TABLA!$A$1:$BS$729</definedName>
    <definedName name="_xlnm.Print_Area" localSheetId="0">BUC!$A$1:$P$286</definedName>
    <definedName name="_xlnm.Print_Area" localSheetId="1">'Por area'!$A$1:$P$263</definedName>
    <definedName name="OLE_LINK1" localSheetId="0">BUC!$G$100</definedName>
    <definedName name="OLE_LINK1" localSheetId="1">'Por area'!$G$79</definedName>
  </definedNames>
  <calcPr calcId="162913"/>
  <pivotCaches>
    <pivotCache cacheId="2" r:id="rId11"/>
    <pivotCache cacheId="3" r:id="rId12"/>
  </pivotCaches>
</workbook>
</file>

<file path=xl/calcChain.xml><?xml version="1.0" encoding="utf-8"?>
<calcChain xmlns="http://schemas.openxmlformats.org/spreadsheetml/2006/main">
  <c r="A657" i="1" l="1"/>
  <c r="B657" i="1"/>
  <c r="C657" i="1"/>
  <c r="A658" i="1"/>
  <c r="B658" i="1"/>
  <c r="C658" i="1"/>
  <c r="A659" i="1"/>
  <c r="B659" i="1"/>
  <c r="C659" i="1"/>
  <c r="A660" i="1"/>
  <c r="B660" i="1"/>
  <c r="C660" i="1"/>
  <c r="A661" i="1"/>
  <c r="B661" i="1"/>
  <c r="C661" i="1"/>
  <c r="A662" i="1"/>
  <c r="B662" i="1"/>
  <c r="C662" i="1"/>
  <c r="A663" i="1"/>
  <c r="B663" i="1"/>
  <c r="C663" i="1"/>
  <c r="A664" i="1"/>
  <c r="B664" i="1"/>
  <c r="C664" i="1"/>
  <c r="A665" i="1"/>
  <c r="B665" i="1"/>
  <c r="C665" i="1"/>
  <c r="A666" i="1"/>
  <c r="B666" i="1"/>
  <c r="C666" i="1"/>
  <c r="A667" i="1"/>
  <c r="B667" i="1"/>
  <c r="C667" i="1"/>
  <c r="A668" i="1"/>
  <c r="B668" i="1"/>
  <c r="C668" i="1"/>
  <c r="A669" i="1"/>
  <c r="B669" i="1"/>
  <c r="C669" i="1"/>
  <c r="A670" i="1"/>
  <c r="B670" i="1"/>
  <c r="C670" i="1"/>
  <c r="A671" i="1"/>
  <c r="B671" i="1"/>
  <c r="C671" i="1"/>
  <c r="A672" i="1"/>
  <c r="B672" i="1"/>
  <c r="C672" i="1"/>
  <c r="A673" i="1"/>
  <c r="B673" i="1"/>
  <c r="C673" i="1"/>
  <c r="A674" i="1"/>
  <c r="B674" i="1"/>
  <c r="C674" i="1"/>
  <c r="A675" i="1"/>
  <c r="B675" i="1"/>
  <c r="C675" i="1"/>
  <c r="A676" i="1"/>
  <c r="B676" i="1"/>
  <c r="C676" i="1"/>
  <c r="A677" i="1"/>
  <c r="B677" i="1"/>
  <c r="C677" i="1"/>
  <c r="A678" i="1"/>
  <c r="B678" i="1"/>
  <c r="C678" i="1"/>
  <c r="A679" i="1"/>
  <c r="B679" i="1"/>
  <c r="C679" i="1"/>
  <c r="A680" i="1"/>
  <c r="B680" i="1"/>
  <c r="C680" i="1"/>
  <c r="A681" i="1"/>
  <c r="B681" i="1"/>
  <c r="C681" i="1"/>
  <c r="A682" i="1"/>
  <c r="B682" i="1"/>
  <c r="C682" i="1"/>
  <c r="A683" i="1"/>
  <c r="B683" i="1"/>
  <c r="C683" i="1"/>
  <c r="A684" i="1"/>
  <c r="B684" i="1"/>
  <c r="C684" i="1"/>
  <c r="A685" i="1"/>
  <c r="B685" i="1"/>
  <c r="C685" i="1"/>
  <c r="A686" i="1"/>
  <c r="B686" i="1"/>
  <c r="C686" i="1"/>
  <c r="A687" i="1"/>
  <c r="B687" i="1"/>
  <c r="C687" i="1"/>
  <c r="A688" i="1"/>
  <c r="B688" i="1"/>
  <c r="C688" i="1"/>
  <c r="A689" i="1"/>
  <c r="B689" i="1"/>
  <c r="C689" i="1"/>
  <c r="A690" i="1"/>
  <c r="B690" i="1"/>
  <c r="C690" i="1"/>
  <c r="A691" i="1"/>
  <c r="B691" i="1"/>
  <c r="C691" i="1"/>
  <c r="A692" i="1"/>
  <c r="B692" i="1"/>
  <c r="C692" i="1"/>
  <c r="A693" i="1"/>
  <c r="B693" i="1"/>
  <c r="C693" i="1"/>
  <c r="A694" i="1"/>
  <c r="B694" i="1"/>
  <c r="C694" i="1"/>
  <c r="A695" i="1"/>
  <c r="B695" i="1"/>
  <c r="C695" i="1"/>
  <c r="A696" i="1"/>
  <c r="B696" i="1"/>
  <c r="C696" i="1"/>
  <c r="A697" i="1"/>
  <c r="B697" i="1"/>
  <c r="C697" i="1"/>
  <c r="A698" i="1"/>
  <c r="B698" i="1"/>
  <c r="C698" i="1"/>
  <c r="A699" i="1"/>
  <c r="B699" i="1"/>
  <c r="C699" i="1"/>
  <c r="A700" i="1"/>
  <c r="B700" i="1"/>
  <c r="C700" i="1"/>
  <c r="A701" i="1"/>
  <c r="B701" i="1"/>
  <c r="C701" i="1"/>
  <c r="A702" i="1"/>
  <c r="B702" i="1"/>
  <c r="C702" i="1"/>
  <c r="A703" i="1"/>
  <c r="B703" i="1"/>
  <c r="C703" i="1"/>
  <c r="A704" i="1"/>
  <c r="B704" i="1"/>
  <c r="C704" i="1"/>
  <c r="A705" i="1"/>
  <c r="B705" i="1"/>
  <c r="C705" i="1"/>
  <c r="A706" i="1"/>
  <c r="B706" i="1"/>
  <c r="C706" i="1"/>
  <c r="A707" i="1"/>
  <c r="B707" i="1"/>
  <c r="C707" i="1"/>
  <c r="A708" i="1"/>
  <c r="B708" i="1"/>
  <c r="C708" i="1"/>
  <c r="A709" i="1"/>
  <c r="B709" i="1"/>
  <c r="C709" i="1"/>
  <c r="A710" i="1"/>
  <c r="B710" i="1"/>
  <c r="C710" i="1"/>
  <c r="A711" i="1"/>
  <c r="B711" i="1"/>
  <c r="C711" i="1"/>
  <c r="A712" i="1"/>
  <c r="B712" i="1"/>
  <c r="C712" i="1"/>
  <c r="A713" i="1"/>
  <c r="B713" i="1"/>
  <c r="C713" i="1"/>
  <c r="A714" i="1"/>
  <c r="B714" i="1"/>
  <c r="C714" i="1"/>
  <c r="A715" i="1"/>
  <c r="B715" i="1"/>
  <c r="C715" i="1"/>
  <c r="A716" i="1"/>
  <c r="B716" i="1"/>
  <c r="C716" i="1"/>
  <c r="A717" i="1"/>
  <c r="B717" i="1"/>
  <c r="C717" i="1"/>
  <c r="A718" i="1"/>
  <c r="B718" i="1"/>
  <c r="C718" i="1"/>
  <c r="A719" i="1"/>
  <c r="B719" i="1"/>
  <c r="C719" i="1"/>
  <c r="A720" i="1"/>
  <c r="B720" i="1"/>
  <c r="C720" i="1"/>
  <c r="A721" i="1"/>
  <c r="B721" i="1"/>
  <c r="C721" i="1"/>
  <c r="A722" i="1"/>
  <c r="B722" i="1"/>
  <c r="C722" i="1"/>
  <c r="A723" i="1"/>
  <c r="B723" i="1"/>
  <c r="C723" i="1"/>
  <c r="A724" i="1"/>
  <c r="B724" i="1"/>
  <c r="C724" i="1"/>
  <c r="A725" i="1"/>
  <c r="B725" i="1"/>
  <c r="C725" i="1"/>
  <c r="A726" i="1"/>
  <c r="B726" i="1"/>
  <c r="C726" i="1"/>
  <c r="A727" i="1"/>
  <c r="B727" i="1"/>
  <c r="C727" i="1"/>
  <c r="A728" i="1"/>
  <c r="B728" i="1"/>
  <c r="C728" i="1"/>
  <c r="A729" i="1"/>
  <c r="B729" i="1"/>
  <c r="C729" i="1"/>
  <c r="A635" i="1" l="1"/>
  <c r="B635" i="1"/>
  <c r="C635" i="1"/>
  <c r="A636" i="1"/>
  <c r="B636" i="1"/>
  <c r="C636" i="1"/>
  <c r="A637" i="1"/>
  <c r="B637" i="1"/>
  <c r="C637" i="1"/>
  <c r="A638" i="1"/>
  <c r="B638" i="1"/>
  <c r="C638" i="1"/>
  <c r="A639" i="1"/>
  <c r="B639" i="1"/>
  <c r="C639" i="1"/>
  <c r="A640" i="1"/>
  <c r="B640" i="1"/>
  <c r="C640" i="1"/>
  <c r="A641" i="1"/>
  <c r="B641" i="1"/>
  <c r="C641" i="1"/>
  <c r="A642" i="1"/>
  <c r="B642" i="1"/>
  <c r="C642" i="1"/>
  <c r="A643" i="1"/>
  <c r="B643" i="1"/>
  <c r="C643" i="1"/>
  <c r="A644" i="1"/>
  <c r="B644" i="1"/>
  <c r="C644" i="1"/>
  <c r="A645" i="1"/>
  <c r="B645" i="1"/>
  <c r="C645" i="1"/>
  <c r="A646" i="1"/>
  <c r="B646" i="1"/>
  <c r="C646" i="1"/>
  <c r="A647" i="1"/>
  <c r="B647" i="1"/>
  <c r="C647" i="1"/>
  <c r="A648" i="1"/>
  <c r="B648" i="1"/>
  <c r="C648" i="1"/>
  <c r="A649" i="1"/>
  <c r="B649" i="1"/>
  <c r="C649" i="1"/>
  <c r="A650" i="1"/>
  <c r="B650" i="1"/>
  <c r="C650" i="1"/>
  <c r="A651" i="1"/>
  <c r="B651" i="1"/>
  <c r="C651" i="1"/>
  <c r="A652" i="1"/>
  <c r="B652" i="1"/>
  <c r="C652" i="1"/>
  <c r="A653" i="1"/>
  <c r="B653" i="1"/>
  <c r="C653" i="1"/>
  <c r="A654" i="1"/>
  <c r="B654" i="1"/>
  <c r="C654" i="1"/>
  <c r="A655" i="1"/>
  <c r="B655" i="1"/>
  <c r="C655" i="1"/>
  <c r="A656" i="1"/>
  <c r="B656" i="1"/>
  <c r="C656" i="1"/>
  <c r="A626" i="1" l="1"/>
  <c r="B626" i="1"/>
  <c r="C626" i="1"/>
  <c r="A627" i="1"/>
  <c r="B627" i="1"/>
  <c r="C627" i="1"/>
  <c r="A628" i="1"/>
  <c r="B628" i="1"/>
  <c r="C628" i="1"/>
  <c r="A629" i="1"/>
  <c r="B629" i="1"/>
  <c r="C629" i="1"/>
  <c r="A630" i="1"/>
  <c r="B630" i="1"/>
  <c r="C630" i="1"/>
  <c r="A631" i="1"/>
  <c r="B631" i="1"/>
  <c r="C631" i="1"/>
  <c r="A632" i="1"/>
  <c r="B632" i="1"/>
  <c r="C632" i="1"/>
  <c r="A633" i="1"/>
  <c r="B633" i="1"/>
  <c r="C633" i="1"/>
  <c r="A634" i="1"/>
  <c r="B634" i="1"/>
  <c r="C634" i="1"/>
  <c r="A617" i="1" l="1"/>
  <c r="B617" i="1"/>
  <c r="C617" i="1"/>
  <c r="A618" i="1"/>
  <c r="B618" i="1"/>
  <c r="C618" i="1"/>
  <c r="A619" i="1"/>
  <c r="B619" i="1"/>
  <c r="C619" i="1"/>
  <c r="A620" i="1"/>
  <c r="B620" i="1"/>
  <c r="C620" i="1"/>
  <c r="A621" i="1"/>
  <c r="B621" i="1"/>
  <c r="C621" i="1"/>
  <c r="A622" i="1"/>
  <c r="B622" i="1"/>
  <c r="C622" i="1"/>
  <c r="A623" i="1"/>
  <c r="B623" i="1"/>
  <c r="C623" i="1"/>
  <c r="A624" i="1"/>
  <c r="B624" i="1"/>
  <c r="C624" i="1"/>
  <c r="A625" i="1"/>
  <c r="B625" i="1"/>
  <c r="C625" i="1"/>
  <c r="B664" i="12" l="1"/>
  <c r="D664" i="12"/>
  <c r="C664" i="12" s="1"/>
  <c r="E664" i="12"/>
  <c r="J664" i="12" s="1"/>
  <c r="F664" i="12"/>
  <c r="AJ664" i="12" s="1"/>
  <c r="B665" i="12"/>
  <c r="D665" i="12"/>
  <c r="C665" i="12" s="1"/>
  <c r="E665" i="12"/>
  <c r="G665" i="12" s="1"/>
  <c r="F665" i="12"/>
  <c r="AJ665" i="12" s="1"/>
  <c r="B666" i="12"/>
  <c r="D666" i="12"/>
  <c r="C666" i="12" s="1"/>
  <c r="E666" i="12"/>
  <c r="H666" i="12" s="1"/>
  <c r="F666" i="12"/>
  <c r="AJ666" i="12" s="1"/>
  <c r="B667" i="12"/>
  <c r="D667" i="12"/>
  <c r="C667" i="12" s="1"/>
  <c r="E667" i="12"/>
  <c r="H667" i="12" s="1"/>
  <c r="F667" i="12"/>
  <c r="AJ667" i="12" s="1"/>
  <c r="B668" i="12"/>
  <c r="D668" i="12"/>
  <c r="C668" i="12" s="1"/>
  <c r="E668" i="12"/>
  <c r="M668" i="12" s="1"/>
  <c r="F668" i="12"/>
  <c r="AJ668" i="12" s="1"/>
  <c r="B669" i="12"/>
  <c r="D669" i="12"/>
  <c r="C669" i="12" s="1"/>
  <c r="E669" i="12"/>
  <c r="I669" i="12" s="1"/>
  <c r="F669" i="12"/>
  <c r="AJ669" i="12" s="1"/>
  <c r="B670" i="12"/>
  <c r="D670" i="12"/>
  <c r="C670" i="12" s="1"/>
  <c r="E670" i="12"/>
  <c r="H670" i="12" s="1"/>
  <c r="F670" i="12"/>
  <c r="AJ670" i="12" s="1"/>
  <c r="B671" i="12"/>
  <c r="D671" i="12"/>
  <c r="C671" i="12" s="1"/>
  <c r="E671" i="12"/>
  <c r="M671" i="12" s="1"/>
  <c r="F671" i="12"/>
  <c r="AJ671" i="12" s="1"/>
  <c r="B672" i="12"/>
  <c r="D672" i="12"/>
  <c r="C672" i="12" s="1"/>
  <c r="E672" i="12"/>
  <c r="M672" i="12" s="1"/>
  <c r="F672" i="12"/>
  <c r="AJ672" i="12" s="1"/>
  <c r="B673" i="12"/>
  <c r="D673" i="12"/>
  <c r="C673" i="12" s="1"/>
  <c r="E673" i="12"/>
  <c r="M673" i="12" s="1"/>
  <c r="F673" i="12"/>
  <c r="AJ673" i="12" s="1"/>
  <c r="B674" i="12"/>
  <c r="D674" i="12"/>
  <c r="C674" i="12" s="1"/>
  <c r="E674" i="12"/>
  <c r="K674" i="12" s="1"/>
  <c r="F674" i="12"/>
  <c r="AJ674" i="12" s="1"/>
  <c r="B675" i="12"/>
  <c r="D675" i="12"/>
  <c r="C675" i="12" s="1"/>
  <c r="E675" i="12"/>
  <c r="J675" i="12" s="1"/>
  <c r="F675" i="12"/>
  <c r="AJ675" i="12" s="1"/>
  <c r="B676" i="12"/>
  <c r="D676" i="12"/>
  <c r="C676" i="12" s="1"/>
  <c r="E676" i="12"/>
  <c r="Y676" i="12" s="1"/>
  <c r="F676" i="12"/>
  <c r="AJ676" i="12" s="1"/>
  <c r="B677" i="12"/>
  <c r="D677" i="12"/>
  <c r="C677" i="12" s="1"/>
  <c r="E677" i="12"/>
  <c r="I677" i="12" s="1"/>
  <c r="F677" i="12"/>
  <c r="AJ677" i="12" s="1"/>
  <c r="B678" i="12"/>
  <c r="D678" i="12"/>
  <c r="C678" i="12" s="1"/>
  <c r="E678" i="12"/>
  <c r="G678" i="12" s="1"/>
  <c r="F678" i="12"/>
  <c r="AJ678" i="12" s="1"/>
  <c r="B679" i="12"/>
  <c r="D679" i="12"/>
  <c r="C679" i="12" s="1"/>
  <c r="E679" i="12"/>
  <c r="H679" i="12" s="1"/>
  <c r="F679" i="12"/>
  <c r="AJ679" i="12" s="1"/>
  <c r="B680" i="12"/>
  <c r="D680" i="12"/>
  <c r="C680" i="12" s="1"/>
  <c r="E680" i="12"/>
  <c r="P680" i="12" s="1"/>
  <c r="F680" i="12"/>
  <c r="AJ680" i="12" s="1"/>
  <c r="B681" i="12"/>
  <c r="D681" i="12"/>
  <c r="C681" i="12" s="1"/>
  <c r="E681" i="12"/>
  <c r="J681" i="12" s="1"/>
  <c r="F681" i="12"/>
  <c r="AJ681" i="12" s="1"/>
  <c r="B644" i="12"/>
  <c r="D644" i="12"/>
  <c r="C644" i="12" s="1"/>
  <c r="E644" i="12"/>
  <c r="H644" i="12" s="1"/>
  <c r="F644" i="12"/>
  <c r="AJ644" i="12" s="1"/>
  <c r="B645" i="12"/>
  <c r="D645" i="12"/>
  <c r="C645" i="12" s="1"/>
  <c r="E645" i="12"/>
  <c r="Q645" i="12" s="1"/>
  <c r="F645" i="12"/>
  <c r="AJ645" i="12" s="1"/>
  <c r="B646" i="12"/>
  <c r="D646" i="12"/>
  <c r="C646" i="12" s="1"/>
  <c r="E646" i="12"/>
  <c r="H646" i="12" s="1"/>
  <c r="F646" i="12"/>
  <c r="AJ646" i="12" s="1"/>
  <c r="B647" i="12"/>
  <c r="D647" i="12"/>
  <c r="C647" i="12" s="1"/>
  <c r="E647" i="12"/>
  <c r="AI647" i="12" s="1"/>
  <c r="F647" i="12"/>
  <c r="AJ647" i="12" s="1"/>
  <c r="B648" i="12"/>
  <c r="D648" i="12"/>
  <c r="C648" i="12" s="1"/>
  <c r="E648" i="12"/>
  <c r="H648" i="12" s="1"/>
  <c r="F648" i="12"/>
  <c r="AJ648" i="12" s="1"/>
  <c r="B649" i="12"/>
  <c r="D649" i="12"/>
  <c r="C649" i="12" s="1"/>
  <c r="E649" i="12"/>
  <c r="AB649" i="12" s="1"/>
  <c r="F649" i="12"/>
  <c r="AJ649" i="12" s="1"/>
  <c r="B650" i="12"/>
  <c r="D650" i="12"/>
  <c r="C650" i="12" s="1"/>
  <c r="E650" i="12"/>
  <c r="AC650" i="12" s="1"/>
  <c r="F650" i="12"/>
  <c r="AJ650" i="12" s="1"/>
  <c r="B651" i="12"/>
  <c r="D651" i="12"/>
  <c r="C651" i="12" s="1"/>
  <c r="E651" i="12"/>
  <c r="Y651" i="12" s="1"/>
  <c r="F651" i="12"/>
  <c r="AJ651" i="12" s="1"/>
  <c r="B652" i="12"/>
  <c r="D652" i="12"/>
  <c r="C652" i="12" s="1"/>
  <c r="E652" i="12"/>
  <c r="H652" i="12" s="1"/>
  <c r="F652" i="12"/>
  <c r="AJ652" i="12" s="1"/>
  <c r="B653" i="12"/>
  <c r="D653" i="12"/>
  <c r="C653" i="12" s="1"/>
  <c r="E653" i="12"/>
  <c r="F653" i="12"/>
  <c r="AJ653" i="12" s="1"/>
  <c r="B654" i="12"/>
  <c r="D654" i="12"/>
  <c r="C654" i="12" s="1"/>
  <c r="E654" i="12"/>
  <c r="V654" i="12" s="1"/>
  <c r="F654" i="12"/>
  <c r="AJ654" i="12" s="1"/>
  <c r="B655" i="12"/>
  <c r="D655" i="12"/>
  <c r="C655" i="12" s="1"/>
  <c r="E655" i="12"/>
  <c r="U655" i="12" s="1"/>
  <c r="F655" i="12"/>
  <c r="AJ655" i="12" s="1"/>
  <c r="B656" i="12"/>
  <c r="D656" i="12"/>
  <c r="C656" i="12" s="1"/>
  <c r="E656" i="12"/>
  <c r="K656" i="12" s="1"/>
  <c r="F656" i="12"/>
  <c r="AJ656" i="12" s="1"/>
  <c r="B657" i="12"/>
  <c r="D657" i="12"/>
  <c r="C657" i="12" s="1"/>
  <c r="E657" i="12"/>
  <c r="H657" i="12" s="1"/>
  <c r="F657" i="12"/>
  <c r="AJ657" i="12" s="1"/>
  <c r="B658" i="12"/>
  <c r="D658" i="12"/>
  <c r="C658" i="12" s="1"/>
  <c r="E658" i="12"/>
  <c r="V658" i="12" s="1"/>
  <c r="F658" i="12"/>
  <c r="AJ658" i="12" s="1"/>
  <c r="B659" i="12"/>
  <c r="D659" i="12"/>
  <c r="C659" i="12" s="1"/>
  <c r="E659" i="12"/>
  <c r="H659" i="12" s="1"/>
  <c r="F659" i="12"/>
  <c r="AJ659" i="12" s="1"/>
  <c r="B660" i="12"/>
  <c r="D660" i="12"/>
  <c r="C660" i="12" s="1"/>
  <c r="E660" i="12"/>
  <c r="J660" i="12" s="1"/>
  <c r="F660" i="12"/>
  <c r="AJ660" i="12" s="1"/>
  <c r="B661" i="12"/>
  <c r="D661" i="12"/>
  <c r="C661" i="12" s="1"/>
  <c r="E661" i="12"/>
  <c r="L661" i="12" s="1"/>
  <c r="F661" i="12"/>
  <c r="AJ661" i="12" s="1"/>
  <c r="B662" i="12"/>
  <c r="D662" i="12"/>
  <c r="C662" i="12" s="1"/>
  <c r="E662" i="12"/>
  <c r="M662" i="12" s="1"/>
  <c r="F662" i="12"/>
  <c r="AJ662" i="12" s="1"/>
  <c r="B663" i="12"/>
  <c r="D663" i="12"/>
  <c r="C663" i="12" s="1"/>
  <c r="E663" i="12"/>
  <c r="N663" i="12" s="1"/>
  <c r="F663" i="12"/>
  <c r="AJ663" i="12" s="1"/>
  <c r="B627" i="12"/>
  <c r="D627" i="12"/>
  <c r="C627" i="12" s="1"/>
  <c r="E627" i="12"/>
  <c r="Q627" i="12" s="1"/>
  <c r="F627" i="12"/>
  <c r="AJ627" i="12" s="1"/>
  <c r="B628" i="12"/>
  <c r="D628" i="12"/>
  <c r="C628" i="12" s="1"/>
  <c r="E628" i="12"/>
  <c r="M628" i="12" s="1"/>
  <c r="F628" i="12"/>
  <c r="AJ628" i="12" s="1"/>
  <c r="B629" i="12"/>
  <c r="D629" i="12"/>
  <c r="C629" i="12" s="1"/>
  <c r="E629" i="12"/>
  <c r="H629" i="12" s="1"/>
  <c r="F629" i="12"/>
  <c r="AJ629" i="12" s="1"/>
  <c r="B630" i="12"/>
  <c r="D630" i="12"/>
  <c r="C630" i="12" s="1"/>
  <c r="E630" i="12"/>
  <c r="H630" i="12" s="1"/>
  <c r="F630" i="12"/>
  <c r="AJ630" i="12" s="1"/>
  <c r="B631" i="12"/>
  <c r="D631" i="12"/>
  <c r="C631" i="12" s="1"/>
  <c r="E631" i="12"/>
  <c r="G631" i="12" s="1"/>
  <c r="F631" i="12"/>
  <c r="AJ631" i="12" s="1"/>
  <c r="B632" i="12"/>
  <c r="D632" i="12"/>
  <c r="C632" i="12" s="1"/>
  <c r="E632" i="12"/>
  <c r="G632" i="12" s="1"/>
  <c r="F632" i="12"/>
  <c r="AJ632" i="12" s="1"/>
  <c r="B633" i="12"/>
  <c r="D633" i="12"/>
  <c r="C633" i="12" s="1"/>
  <c r="E633" i="12"/>
  <c r="H633" i="12" s="1"/>
  <c r="F633" i="12"/>
  <c r="AJ633" i="12" s="1"/>
  <c r="B634" i="12"/>
  <c r="D634" i="12"/>
  <c r="C634" i="12" s="1"/>
  <c r="E634" i="12"/>
  <c r="H634" i="12" s="1"/>
  <c r="F634" i="12"/>
  <c r="AJ634" i="12" s="1"/>
  <c r="B635" i="12"/>
  <c r="D635" i="12"/>
  <c r="C635" i="12" s="1"/>
  <c r="E635" i="12"/>
  <c r="H635" i="12" s="1"/>
  <c r="F635" i="12"/>
  <c r="AJ635" i="12" s="1"/>
  <c r="B636" i="12"/>
  <c r="D636" i="12"/>
  <c r="C636" i="12" s="1"/>
  <c r="E636" i="12"/>
  <c r="M636" i="12" s="1"/>
  <c r="F636" i="12"/>
  <c r="AJ636" i="12" s="1"/>
  <c r="B637" i="12"/>
  <c r="D637" i="12"/>
  <c r="C637" i="12" s="1"/>
  <c r="E637" i="12"/>
  <c r="U637" i="12" s="1"/>
  <c r="F637" i="12"/>
  <c r="AJ637" i="12" s="1"/>
  <c r="B638" i="12"/>
  <c r="D638" i="12"/>
  <c r="C638" i="12" s="1"/>
  <c r="E638" i="12"/>
  <c r="H638" i="12" s="1"/>
  <c r="F638" i="12"/>
  <c r="AJ638" i="12" s="1"/>
  <c r="B639" i="12"/>
  <c r="D639" i="12"/>
  <c r="C639" i="12" s="1"/>
  <c r="E639" i="12"/>
  <c r="K639" i="12" s="1"/>
  <c r="F639" i="12"/>
  <c r="AJ639" i="12" s="1"/>
  <c r="B640" i="12"/>
  <c r="D640" i="12"/>
  <c r="C640" i="12" s="1"/>
  <c r="E640" i="12"/>
  <c r="H640" i="12" s="1"/>
  <c r="F640" i="12"/>
  <c r="AJ640" i="12" s="1"/>
  <c r="B641" i="12"/>
  <c r="D641" i="12"/>
  <c r="C641" i="12" s="1"/>
  <c r="E641" i="12"/>
  <c r="H641" i="12" s="1"/>
  <c r="F641" i="12"/>
  <c r="AJ641" i="12" s="1"/>
  <c r="B642" i="12"/>
  <c r="D642" i="12"/>
  <c r="C642" i="12" s="1"/>
  <c r="E642" i="12"/>
  <c r="J642" i="12" s="1"/>
  <c r="F642" i="12"/>
  <c r="AJ642" i="12" s="1"/>
  <c r="B643" i="12"/>
  <c r="D643" i="12"/>
  <c r="C643" i="12" s="1"/>
  <c r="E643" i="12"/>
  <c r="G643" i="12" s="1"/>
  <c r="F643" i="12"/>
  <c r="AJ643" i="12" s="1"/>
  <c r="AI664" i="12" l="1"/>
  <c r="AH664" i="12"/>
  <c r="W675" i="12"/>
  <c r="AC664" i="12"/>
  <c r="AD627" i="12"/>
  <c r="T675" i="12"/>
  <c r="AG664" i="12"/>
  <c r="Q664" i="12"/>
  <c r="O659" i="12"/>
  <c r="Q675" i="12"/>
  <c r="Y659" i="12"/>
  <c r="AH635" i="12"/>
  <c r="N679" i="12"/>
  <c r="J643" i="12"/>
  <c r="G675" i="12"/>
  <c r="AH633" i="12"/>
  <c r="M679" i="12"/>
  <c r="M633" i="12"/>
  <c r="AG627" i="12"/>
  <c r="AI659" i="12"/>
  <c r="U646" i="12"/>
  <c r="Y680" i="12"/>
  <c r="AF675" i="12"/>
  <c r="R627" i="12"/>
  <c r="AI641" i="12"/>
  <c r="R641" i="12"/>
  <c r="AF641" i="12"/>
  <c r="H627" i="12"/>
  <c r="Q641" i="12"/>
  <c r="U629" i="12"/>
  <c r="AI651" i="12"/>
  <c r="U673" i="12"/>
  <c r="Y673" i="12"/>
  <c r="P641" i="12"/>
  <c r="Q629" i="12"/>
  <c r="AG675" i="12"/>
  <c r="T673" i="12"/>
  <c r="AC670" i="12"/>
  <c r="Q637" i="12"/>
  <c r="N629" i="12"/>
  <c r="P645" i="12"/>
  <c r="R673" i="12"/>
  <c r="V666" i="12"/>
  <c r="M632" i="12"/>
  <c r="Q681" i="12"/>
  <c r="J678" i="12"/>
  <c r="H673" i="12"/>
  <c r="Q639" i="12"/>
  <c r="AG639" i="12"/>
  <c r="I639" i="12"/>
  <c r="AB641" i="12"/>
  <c r="X639" i="12"/>
  <c r="Z634" i="12"/>
  <c r="AF628" i="12"/>
  <c r="U627" i="12"/>
  <c r="AG646" i="12"/>
  <c r="T645" i="12"/>
  <c r="O679" i="12"/>
  <c r="AC678" i="12"/>
  <c r="AG670" i="12"/>
  <c r="U664" i="12"/>
  <c r="U639" i="12"/>
  <c r="AD648" i="12"/>
  <c r="AA670" i="12"/>
  <c r="M664" i="12"/>
  <c r="AC648" i="12"/>
  <c r="W670" i="12"/>
  <c r="I664" i="12"/>
  <c r="J641" i="12"/>
  <c r="P639" i="12"/>
  <c r="Z638" i="12"/>
  <c r="AG630" i="12"/>
  <c r="U648" i="12"/>
  <c r="V670" i="12"/>
  <c r="Y669" i="12"/>
  <c r="W639" i="12"/>
  <c r="T648" i="12"/>
  <c r="O670" i="12"/>
  <c r="H639" i="12"/>
  <c r="Q648" i="12"/>
  <c r="AE644" i="12"/>
  <c r="AE679" i="12"/>
  <c r="M670" i="12"/>
  <c r="AE641" i="12"/>
  <c r="AF639" i="12"/>
  <c r="AD641" i="12"/>
  <c r="Y639" i="12"/>
  <c r="G639" i="12"/>
  <c r="AB627" i="12"/>
  <c r="G648" i="12"/>
  <c r="AF645" i="12"/>
  <c r="AD644" i="12"/>
  <c r="W679" i="12"/>
  <c r="AD678" i="12"/>
  <c r="K670" i="12"/>
  <c r="Y664" i="12"/>
  <c r="I638" i="12"/>
  <c r="I633" i="12"/>
  <c r="AE627" i="12"/>
  <c r="S627" i="12"/>
  <c r="P656" i="12"/>
  <c r="I681" i="12"/>
  <c r="O680" i="12"/>
  <c r="U675" i="12"/>
  <c r="G666" i="12"/>
  <c r="AI652" i="12"/>
  <c r="AC633" i="12"/>
  <c r="O627" i="12"/>
  <c r="AH652" i="12"/>
  <c r="AG635" i="12"/>
  <c r="Z633" i="12"/>
  <c r="S630" i="12"/>
  <c r="AA627" i="12"/>
  <c r="N627" i="12"/>
  <c r="Y652" i="12"/>
  <c r="AG651" i="12"/>
  <c r="W644" i="12"/>
  <c r="AG681" i="12"/>
  <c r="AE675" i="12"/>
  <c r="P675" i="12"/>
  <c r="AF673" i="12"/>
  <c r="P673" i="12"/>
  <c r="Z635" i="12"/>
  <c r="O634" i="12"/>
  <c r="Y633" i="12"/>
  <c r="AC631" i="12"/>
  <c r="Y627" i="12"/>
  <c r="M627" i="12"/>
  <c r="R661" i="12"/>
  <c r="Q652" i="12"/>
  <c r="Z651" i="12"/>
  <c r="N644" i="12"/>
  <c r="AC681" i="12"/>
  <c r="AC675" i="12"/>
  <c r="O675" i="12"/>
  <c r="AH674" i="12"/>
  <c r="AD673" i="12"/>
  <c r="N673" i="12"/>
  <c r="AB672" i="12"/>
  <c r="AC671" i="12"/>
  <c r="AH666" i="12"/>
  <c r="R643" i="12"/>
  <c r="X641" i="12"/>
  <c r="AE639" i="12"/>
  <c r="O639" i="12"/>
  <c r="Y637" i="12"/>
  <c r="T636" i="12"/>
  <c r="Y635" i="12"/>
  <c r="R633" i="12"/>
  <c r="V631" i="12"/>
  <c r="AI627" i="12"/>
  <c r="W627" i="12"/>
  <c r="L627" i="12"/>
  <c r="P661" i="12"/>
  <c r="O652" i="12"/>
  <c r="V651" i="12"/>
  <c r="M644" i="12"/>
  <c r="Y681" i="12"/>
  <c r="AB675" i="12"/>
  <c r="M675" i="12"/>
  <c r="S674" i="12"/>
  <c r="AC673" i="12"/>
  <c r="J673" i="12"/>
  <c r="U672" i="12"/>
  <c r="U671" i="12"/>
  <c r="AC666" i="12"/>
  <c r="Q643" i="12"/>
  <c r="U641" i="12"/>
  <c r="AC639" i="12"/>
  <c r="M639" i="12"/>
  <c r="AD638" i="12"/>
  <c r="V637" i="12"/>
  <c r="Q635" i="12"/>
  <c r="N633" i="12"/>
  <c r="AC632" i="12"/>
  <c r="AH627" i="12"/>
  <c r="V627" i="12"/>
  <c r="I627" i="12"/>
  <c r="Q651" i="12"/>
  <c r="AB648" i="12"/>
  <c r="G644" i="12"/>
  <c r="U681" i="12"/>
  <c r="AA680" i="12"/>
  <c r="AC679" i="12"/>
  <c r="Y675" i="12"/>
  <c r="H675" i="12"/>
  <c r="R674" i="12"/>
  <c r="Z673" i="12"/>
  <c r="I673" i="12"/>
  <c r="T672" i="12"/>
  <c r="AC669" i="12"/>
  <c r="AA666" i="12"/>
  <c r="AH643" i="12"/>
  <c r="AB639" i="12"/>
  <c r="T639" i="12"/>
  <c r="L639" i="12"/>
  <c r="AC635" i="12"/>
  <c r="K635" i="12"/>
  <c r="AG643" i="12"/>
  <c r="Z643" i="12"/>
  <c r="AH639" i="12"/>
  <c r="Z639" i="12"/>
  <c r="R639" i="12"/>
  <c r="J639" i="12"/>
  <c r="AD637" i="12"/>
  <c r="AI635" i="12"/>
  <c r="AA635" i="12"/>
  <c r="R635" i="12"/>
  <c r="G635" i="12"/>
  <c r="U633" i="12"/>
  <c r="AD629" i="12"/>
  <c r="AI658" i="12"/>
  <c r="Z652" i="12"/>
  <c r="Y649" i="12"/>
  <c r="AE648" i="12"/>
  <c r="V648" i="12"/>
  <c r="K648" i="12"/>
  <c r="O644" i="12"/>
  <c r="U679" i="12"/>
  <c r="M678" i="12"/>
  <c r="AI677" i="12"/>
  <c r="X675" i="12"/>
  <c r="I675" i="12"/>
  <c r="AE674" i="12"/>
  <c r="AG673" i="12"/>
  <c r="V673" i="12"/>
  <c r="L673" i="12"/>
  <c r="AC672" i="12"/>
  <c r="AH670" i="12"/>
  <c r="Q670" i="12"/>
  <c r="M667" i="12"/>
  <c r="AE666" i="12"/>
  <c r="M666" i="12"/>
  <c r="AC677" i="12"/>
  <c r="AF635" i="12"/>
  <c r="W635" i="12"/>
  <c r="N635" i="12"/>
  <c r="Z677" i="12"/>
  <c r="AD667" i="12"/>
  <c r="AD639" i="12"/>
  <c r="V639" i="12"/>
  <c r="N639" i="12"/>
  <c r="M637" i="12"/>
  <c r="AE635" i="12"/>
  <c r="V635" i="12"/>
  <c r="M635" i="12"/>
  <c r="AD633" i="12"/>
  <c r="J633" i="12"/>
  <c r="Y632" i="12"/>
  <c r="N631" i="12"/>
  <c r="I629" i="12"/>
  <c r="AC627" i="12"/>
  <c r="T627" i="12"/>
  <c r="K627" i="12"/>
  <c r="AD661" i="12"/>
  <c r="Y654" i="12"/>
  <c r="G652" i="12"/>
  <c r="AA648" i="12"/>
  <c r="O648" i="12"/>
  <c r="Q646" i="12"/>
  <c r="AC644" i="12"/>
  <c r="AD679" i="12"/>
  <c r="G679" i="12"/>
  <c r="Z678" i="12"/>
  <c r="R677" i="12"/>
  <c r="AA676" i="12"/>
  <c r="AB673" i="12"/>
  <c r="Q673" i="12"/>
  <c r="L672" i="12"/>
  <c r="Z670" i="12"/>
  <c r="G670" i="12"/>
  <c r="AC667" i="12"/>
  <c r="U666" i="12"/>
  <c r="AD635" i="12"/>
  <c r="U635" i="12"/>
  <c r="L635" i="12"/>
  <c r="AI648" i="12"/>
  <c r="Z648" i="12"/>
  <c r="N648" i="12"/>
  <c r="V678" i="12"/>
  <c r="Q677" i="12"/>
  <c r="V667" i="12"/>
  <c r="AI666" i="12"/>
  <c r="R666" i="12"/>
  <c r="O635" i="12"/>
  <c r="AB677" i="12"/>
  <c r="AH648" i="12"/>
  <c r="Y648" i="12"/>
  <c r="M648" i="12"/>
  <c r="V644" i="12"/>
  <c r="U678" i="12"/>
  <c r="P677" i="12"/>
  <c r="U667" i="12"/>
  <c r="Q666" i="12"/>
  <c r="T635" i="12"/>
  <c r="AI639" i="12"/>
  <c r="AA639" i="12"/>
  <c r="S639" i="12"/>
  <c r="AB635" i="12"/>
  <c r="S635" i="12"/>
  <c r="J635" i="12"/>
  <c r="AG629" i="12"/>
  <c r="Z627" i="12"/>
  <c r="W662" i="12"/>
  <c r="Z655" i="12"/>
  <c r="AG652" i="12"/>
  <c r="AG648" i="12"/>
  <c r="W648" i="12"/>
  <c r="L648" i="12"/>
  <c r="U644" i="12"/>
  <c r="V679" i="12"/>
  <c r="N678" i="12"/>
  <c r="H677" i="12"/>
  <c r="AH673" i="12"/>
  <c r="X673" i="12"/>
  <c r="R670" i="12"/>
  <c r="N667" i="12"/>
  <c r="AG666" i="12"/>
  <c r="O666" i="12"/>
  <c r="AE667" i="12"/>
  <c r="W667" i="12"/>
  <c r="O667" i="12"/>
  <c r="G667" i="12"/>
  <c r="AH659" i="12"/>
  <c r="X659" i="12"/>
  <c r="M659" i="12"/>
  <c r="Y655" i="12"/>
  <c r="O630" i="12"/>
  <c r="W659" i="12"/>
  <c r="W652" i="12"/>
  <c r="U654" i="12"/>
  <c r="AG659" i="12"/>
  <c r="S655" i="12"/>
  <c r="N652" i="12"/>
  <c r="U638" i="12"/>
  <c r="N637" i="12"/>
  <c r="AB636" i="12"/>
  <c r="I635" i="12"/>
  <c r="AC630" i="12"/>
  <c r="N630" i="12"/>
  <c r="X628" i="12"/>
  <c r="AF659" i="12"/>
  <c r="U659" i="12"/>
  <c r="K659" i="12"/>
  <c r="R655" i="12"/>
  <c r="Q654" i="12"/>
  <c r="AE652" i="12"/>
  <c r="V652" i="12"/>
  <c r="M652" i="12"/>
  <c r="O651" i="12"/>
  <c r="S648" i="12"/>
  <c r="J648" i="12"/>
  <c r="M646" i="12"/>
  <c r="AB667" i="12"/>
  <c r="T667" i="12"/>
  <c r="L667" i="12"/>
  <c r="Y628" i="12"/>
  <c r="S638" i="12"/>
  <c r="Z630" i="12"/>
  <c r="K630" i="12"/>
  <c r="U628" i="12"/>
  <c r="AE659" i="12"/>
  <c r="T659" i="12"/>
  <c r="J659" i="12"/>
  <c r="N655" i="12"/>
  <c r="AH654" i="12"/>
  <c r="N654" i="12"/>
  <c r="AD652" i="12"/>
  <c r="U652" i="12"/>
  <c r="L652" i="12"/>
  <c r="J651" i="12"/>
  <c r="R648" i="12"/>
  <c r="I648" i="12"/>
  <c r="AI667" i="12"/>
  <c r="AA667" i="12"/>
  <c r="S667" i="12"/>
  <c r="K667" i="12"/>
  <c r="Z666" i="12"/>
  <c r="K666" i="12"/>
  <c r="V665" i="12"/>
  <c r="R630" i="12"/>
  <c r="AD630" i="12"/>
  <c r="V643" i="12"/>
  <c r="O638" i="12"/>
  <c r="I637" i="12"/>
  <c r="L636" i="12"/>
  <c r="Y630" i="12"/>
  <c r="J630" i="12"/>
  <c r="T628" i="12"/>
  <c r="AC659" i="12"/>
  <c r="S659" i="12"/>
  <c r="I659" i="12"/>
  <c r="AI655" i="12"/>
  <c r="J655" i="12"/>
  <c r="AG654" i="12"/>
  <c r="J654" i="12"/>
  <c r="AC652" i="12"/>
  <c r="T652" i="12"/>
  <c r="K652" i="12"/>
  <c r="AH667" i="12"/>
  <c r="Z667" i="12"/>
  <c r="R667" i="12"/>
  <c r="J667" i="12"/>
  <c r="W666" i="12"/>
  <c r="J666" i="12"/>
  <c r="U665" i="12"/>
  <c r="L659" i="12"/>
  <c r="R654" i="12"/>
  <c r="U643" i="12"/>
  <c r="AH638" i="12"/>
  <c r="M638" i="12"/>
  <c r="AG637" i="12"/>
  <c r="V630" i="12"/>
  <c r="I630" i="12"/>
  <c r="Y629" i="12"/>
  <c r="Q628" i="12"/>
  <c r="AB659" i="12"/>
  <c r="R659" i="12"/>
  <c r="G659" i="12"/>
  <c r="AD655" i="12"/>
  <c r="I655" i="12"/>
  <c r="AD654" i="12"/>
  <c r="I654" i="12"/>
  <c r="AB652" i="12"/>
  <c r="S652" i="12"/>
  <c r="J652" i="12"/>
  <c r="AG667" i="12"/>
  <c r="Y667" i="12"/>
  <c r="Q667" i="12"/>
  <c r="I667" i="12"/>
  <c r="AE630" i="12"/>
  <c r="AC628" i="12"/>
  <c r="W638" i="12"/>
  <c r="AE638" i="12"/>
  <c r="J638" i="12"/>
  <c r="AG632" i="12"/>
  <c r="AD631" i="12"/>
  <c r="AI630" i="12"/>
  <c r="U630" i="12"/>
  <c r="G630" i="12"/>
  <c r="I628" i="12"/>
  <c r="AA659" i="12"/>
  <c r="P659" i="12"/>
  <c r="AA656" i="12"/>
  <c r="AC655" i="12"/>
  <c r="G655" i="12"/>
  <c r="Z654" i="12"/>
  <c r="AA652" i="12"/>
  <c r="R652" i="12"/>
  <c r="I652" i="12"/>
  <c r="AF667" i="12"/>
  <c r="X667" i="12"/>
  <c r="P667" i="12"/>
  <c r="AF663" i="12"/>
  <c r="W663" i="12"/>
  <c r="G649" i="12"/>
  <c r="M649" i="12"/>
  <c r="AC649" i="12"/>
  <c r="P649" i="12"/>
  <c r="AF649" i="12"/>
  <c r="Q649" i="12"/>
  <c r="U649" i="12"/>
  <c r="I663" i="12"/>
  <c r="Q663" i="12"/>
  <c r="Y663" i="12"/>
  <c r="AG663" i="12"/>
  <c r="AI634" i="12"/>
  <c r="AE663" i="12"/>
  <c r="M663" i="12"/>
  <c r="U662" i="12"/>
  <c r="AC661" i="12"/>
  <c r="Q658" i="12"/>
  <c r="AD658" i="12"/>
  <c r="Z656" i="12"/>
  <c r="O656" i="12"/>
  <c r="H647" i="12"/>
  <c r="G647" i="12"/>
  <c r="R647" i="12"/>
  <c r="AC647" i="12"/>
  <c r="I647" i="12"/>
  <c r="S647" i="12"/>
  <c r="AD647" i="12"/>
  <c r="J647" i="12"/>
  <c r="U647" i="12"/>
  <c r="AE647" i="12"/>
  <c r="K647" i="12"/>
  <c r="V647" i="12"/>
  <c r="AG647" i="12"/>
  <c r="M647" i="12"/>
  <c r="W647" i="12"/>
  <c r="AH647" i="12"/>
  <c r="AD643" i="12"/>
  <c r="N643" i="12"/>
  <c r="T642" i="12"/>
  <c r="AA641" i="12"/>
  <c r="M641" i="12"/>
  <c r="AC638" i="12"/>
  <c r="R638" i="12"/>
  <c r="G638" i="12"/>
  <c r="AC637" i="12"/>
  <c r="X635" i="12"/>
  <c r="P635" i="12"/>
  <c r="AH634" i="12"/>
  <c r="W634" i="12"/>
  <c r="M634" i="12"/>
  <c r="V633" i="12"/>
  <c r="U632" i="12"/>
  <c r="AB631" i="12"/>
  <c r="T631" i="12"/>
  <c r="L631" i="12"/>
  <c r="AA630" i="12"/>
  <c r="Q630" i="12"/>
  <c r="AC629" i="12"/>
  <c r="M629" i="12"/>
  <c r="AG628" i="12"/>
  <c r="J627" i="12"/>
  <c r="G627" i="12"/>
  <c r="P627" i="12"/>
  <c r="X627" i="12"/>
  <c r="AF627" i="12"/>
  <c r="AD663" i="12"/>
  <c r="U663" i="12"/>
  <c r="L663" i="12"/>
  <c r="S662" i="12"/>
  <c r="Z661" i="12"/>
  <c r="N661" i="12"/>
  <c r="Z659" i="12"/>
  <c r="Q659" i="12"/>
  <c r="AG658" i="12"/>
  <c r="T658" i="12"/>
  <c r="AI656" i="12"/>
  <c r="X656" i="12"/>
  <c r="N656" i="12"/>
  <c r="AE651" i="12"/>
  <c r="N651" i="12"/>
  <c r="X649" i="12"/>
  <c r="AA647" i="12"/>
  <c r="N634" i="12"/>
  <c r="AH658" i="12"/>
  <c r="U658" i="12"/>
  <c r="AC643" i="12"/>
  <c r="M643" i="12"/>
  <c r="AG642" i="12"/>
  <c r="Q642" i="12"/>
  <c r="Z641" i="12"/>
  <c r="L641" i="12"/>
  <c r="AE640" i="12"/>
  <c r="AA638" i="12"/>
  <c r="Q638" i="12"/>
  <c r="AG634" i="12"/>
  <c r="V634" i="12"/>
  <c r="K634" i="12"/>
  <c r="Q632" i="12"/>
  <c r="AI631" i="12"/>
  <c r="AA631" i="12"/>
  <c r="S631" i="12"/>
  <c r="K631" i="12"/>
  <c r="Z629" i="12"/>
  <c r="J629" i="12"/>
  <c r="AC663" i="12"/>
  <c r="T663" i="12"/>
  <c r="K663" i="12"/>
  <c r="AI662" i="12"/>
  <c r="O662" i="12"/>
  <c r="Y661" i="12"/>
  <c r="M661" i="12"/>
  <c r="AE658" i="12"/>
  <c r="P658" i="12"/>
  <c r="AH656" i="12"/>
  <c r="W656" i="12"/>
  <c r="M656" i="12"/>
  <c r="H655" i="12"/>
  <c r="K655" i="12"/>
  <c r="V655" i="12"/>
  <c r="AG655" i="12"/>
  <c r="M655" i="12"/>
  <c r="W655" i="12"/>
  <c r="AH655" i="12"/>
  <c r="Q655" i="12"/>
  <c r="AA655" i="12"/>
  <c r="AA651" i="12"/>
  <c r="K651" i="12"/>
  <c r="M650" i="12"/>
  <c r="U650" i="12"/>
  <c r="T649" i="12"/>
  <c r="Z647" i="12"/>
  <c r="G645" i="12"/>
  <c r="U645" i="12"/>
  <c r="H645" i="12"/>
  <c r="X645" i="12"/>
  <c r="I645" i="12"/>
  <c r="Y645" i="12"/>
  <c r="L645" i="12"/>
  <c r="AB645" i="12"/>
  <c r="M645" i="12"/>
  <c r="AC645" i="12"/>
  <c r="M631" i="12"/>
  <c r="AF642" i="12"/>
  <c r="P642" i="12"/>
  <c r="AH631" i="12"/>
  <c r="Z631" i="12"/>
  <c r="R631" i="12"/>
  <c r="J631" i="12"/>
  <c r="AB663" i="12"/>
  <c r="S663" i="12"/>
  <c r="J663" i="12"/>
  <c r="AE662" i="12"/>
  <c r="X661" i="12"/>
  <c r="AC658" i="12"/>
  <c r="N658" i="12"/>
  <c r="AF656" i="12"/>
  <c r="V656" i="12"/>
  <c r="L649" i="12"/>
  <c r="Y647" i="12"/>
  <c r="I676" i="12"/>
  <c r="AE676" i="12"/>
  <c r="K676" i="12"/>
  <c r="AF676" i="12"/>
  <c r="O676" i="12"/>
  <c r="P676" i="12"/>
  <c r="T676" i="12"/>
  <c r="U676" i="12"/>
  <c r="L671" i="12"/>
  <c r="T671" i="12"/>
  <c r="AB671" i="12"/>
  <c r="N671" i="12"/>
  <c r="V671" i="12"/>
  <c r="AD671" i="12"/>
  <c r="G671" i="12"/>
  <c r="O671" i="12"/>
  <c r="W671" i="12"/>
  <c r="AE671" i="12"/>
  <c r="H671" i="12"/>
  <c r="P671" i="12"/>
  <c r="X671" i="12"/>
  <c r="AF671" i="12"/>
  <c r="I671" i="12"/>
  <c r="Q671" i="12"/>
  <c r="Y671" i="12"/>
  <c r="AG671" i="12"/>
  <c r="J671" i="12"/>
  <c r="R671" i="12"/>
  <c r="Z671" i="12"/>
  <c r="AH671" i="12"/>
  <c r="K671" i="12"/>
  <c r="S671" i="12"/>
  <c r="AA671" i="12"/>
  <c r="AI671" i="12"/>
  <c r="X642" i="12"/>
  <c r="Y634" i="12"/>
  <c r="U631" i="12"/>
  <c r="V663" i="12"/>
  <c r="H662" i="12"/>
  <c r="Q662" i="12"/>
  <c r="AG662" i="12"/>
  <c r="G661" i="12"/>
  <c r="Q661" i="12"/>
  <c r="AB661" i="12"/>
  <c r="I656" i="12"/>
  <c r="Q656" i="12"/>
  <c r="Y656" i="12"/>
  <c r="AG656" i="12"/>
  <c r="L656" i="12"/>
  <c r="T656" i="12"/>
  <c r="AB656" i="12"/>
  <c r="Y640" i="12"/>
  <c r="AE634" i="12"/>
  <c r="U634" i="12"/>
  <c r="J634" i="12"/>
  <c r="Y643" i="12"/>
  <c r="I643" i="12"/>
  <c r="AC642" i="12"/>
  <c r="M642" i="12"/>
  <c r="AH641" i="12"/>
  <c r="V641" i="12"/>
  <c r="T640" i="12"/>
  <c r="AI638" i="12"/>
  <c r="Y638" i="12"/>
  <c r="N638" i="12"/>
  <c r="AD634" i="12"/>
  <c r="S634" i="12"/>
  <c r="I634" i="12"/>
  <c r="AG633" i="12"/>
  <c r="Q633" i="12"/>
  <c r="I632" i="12"/>
  <c r="AG631" i="12"/>
  <c r="Y631" i="12"/>
  <c r="Q631" i="12"/>
  <c r="I631" i="12"/>
  <c r="AH630" i="12"/>
  <c r="W630" i="12"/>
  <c r="M630" i="12"/>
  <c r="V629" i="12"/>
  <c r="G628" i="12"/>
  <c r="AB628" i="12"/>
  <c r="AA663" i="12"/>
  <c r="R663" i="12"/>
  <c r="H663" i="12"/>
  <c r="AC662" i="12"/>
  <c r="K662" i="12"/>
  <c r="AH661" i="12"/>
  <c r="V661" i="12"/>
  <c r="J661" i="12"/>
  <c r="N659" i="12"/>
  <c r="V659" i="12"/>
  <c r="AD659" i="12"/>
  <c r="AA658" i="12"/>
  <c r="L658" i="12"/>
  <c r="AE656" i="12"/>
  <c r="U656" i="12"/>
  <c r="J656" i="12"/>
  <c r="AE655" i="12"/>
  <c r="O655" i="12"/>
  <c r="I649" i="12"/>
  <c r="Q647" i="12"/>
  <c r="AG645" i="12"/>
  <c r="J680" i="12"/>
  <c r="G680" i="12"/>
  <c r="Q680" i="12"/>
  <c r="AB680" i="12"/>
  <c r="H680" i="12"/>
  <c r="S680" i="12"/>
  <c r="AC680" i="12"/>
  <c r="I680" i="12"/>
  <c r="T680" i="12"/>
  <c r="AE680" i="12"/>
  <c r="K680" i="12"/>
  <c r="U680" i="12"/>
  <c r="AF680" i="12"/>
  <c r="L680" i="12"/>
  <c r="W680" i="12"/>
  <c r="AG680" i="12"/>
  <c r="M680" i="12"/>
  <c r="X680" i="12"/>
  <c r="AI680" i="12"/>
  <c r="AC634" i="12"/>
  <c r="R634" i="12"/>
  <c r="G634" i="12"/>
  <c r="AF631" i="12"/>
  <c r="X631" i="12"/>
  <c r="P631" i="12"/>
  <c r="H631" i="12"/>
  <c r="AI663" i="12"/>
  <c r="Z663" i="12"/>
  <c r="P663" i="12"/>
  <c r="G663" i="12"/>
  <c r="AA662" i="12"/>
  <c r="I662" i="12"/>
  <c r="AG661" i="12"/>
  <c r="U661" i="12"/>
  <c r="I661" i="12"/>
  <c r="Z658" i="12"/>
  <c r="J658" i="12"/>
  <c r="AD656" i="12"/>
  <c r="S656" i="12"/>
  <c r="H656" i="12"/>
  <c r="H651" i="12"/>
  <c r="G651" i="12"/>
  <c r="R651" i="12"/>
  <c r="AC651" i="12"/>
  <c r="I651" i="12"/>
  <c r="S651" i="12"/>
  <c r="AD651" i="12"/>
  <c r="M651" i="12"/>
  <c r="W651" i="12"/>
  <c r="AH651" i="12"/>
  <c r="H649" i="12"/>
  <c r="O647" i="12"/>
  <c r="U642" i="12"/>
  <c r="AB642" i="12"/>
  <c r="I642" i="12"/>
  <c r="O640" i="12"/>
  <c r="Y642" i="12"/>
  <c r="AG638" i="12"/>
  <c r="V638" i="12"/>
  <c r="K638" i="12"/>
  <c r="AA634" i="12"/>
  <c r="Q634" i="12"/>
  <c r="AE631" i="12"/>
  <c r="W631" i="12"/>
  <c r="O631" i="12"/>
  <c r="AH629" i="12"/>
  <c r="R629" i="12"/>
  <c r="AH663" i="12"/>
  <c r="X663" i="12"/>
  <c r="O663" i="12"/>
  <c r="Y662" i="12"/>
  <c r="G662" i="12"/>
  <c r="AF661" i="12"/>
  <c r="T661" i="12"/>
  <c r="H661" i="12"/>
  <c r="Y658" i="12"/>
  <c r="I658" i="12"/>
  <c r="AC656" i="12"/>
  <c r="R656" i="12"/>
  <c r="G656" i="12"/>
  <c r="U651" i="12"/>
  <c r="AG649" i="12"/>
  <c r="N647" i="12"/>
  <c r="AD674" i="12"/>
  <c r="O674" i="12"/>
  <c r="V669" i="12"/>
  <c r="AH665" i="12"/>
  <c r="R665" i="12"/>
  <c r="AC654" i="12"/>
  <c r="M654" i="12"/>
  <c r="AF652" i="12"/>
  <c r="X652" i="12"/>
  <c r="P652" i="12"/>
  <c r="AF648" i="12"/>
  <c r="X648" i="12"/>
  <c r="P648" i="12"/>
  <c r="I646" i="12"/>
  <c r="AB644" i="12"/>
  <c r="T644" i="12"/>
  <c r="L644" i="12"/>
  <c r="M681" i="12"/>
  <c r="AB679" i="12"/>
  <c r="T679" i="12"/>
  <c r="L679" i="12"/>
  <c r="Y678" i="12"/>
  <c r="I678" i="12"/>
  <c r="AH677" i="12"/>
  <c r="Y677" i="12"/>
  <c r="N677" i="12"/>
  <c r="AD675" i="12"/>
  <c r="V675" i="12"/>
  <c r="N675" i="12"/>
  <c r="AC674" i="12"/>
  <c r="N674" i="12"/>
  <c r="AI670" i="12"/>
  <c r="Y670" i="12"/>
  <c r="N670" i="12"/>
  <c r="U669" i="12"/>
  <c r="AD666" i="12"/>
  <c r="S666" i="12"/>
  <c r="I666" i="12"/>
  <c r="AG665" i="12"/>
  <c r="Q665" i="12"/>
  <c r="AI644" i="12"/>
  <c r="AA644" i="12"/>
  <c r="S644" i="12"/>
  <c r="K644" i="12"/>
  <c r="AI679" i="12"/>
  <c r="AA679" i="12"/>
  <c r="S679" i="12"/>
  <c r="K679" i="12"/>
  <c r="AG677" i="12"/>
  <c r="X677" i="12"/>
  <c r="M677" i="12"/>
  <c r="Z674" i="12"/>
  <c r="M674" i="12"/>
  <c r="Q669" i="12"/>
  <c r="AD665" i="12"/>
  <c r="N665" i="12"/>
  <c r="AH644" i="12"/>
  <c r="Z644" i="12"/>
  <c r="R644" i="12"/>
  <c r="J644" i="12"/>
  <c r="AH679" i="12"/>
  <c r="Z679" i="12"/>
  <c r="R679" i="12"/>
  <c r="J679" i="12"/>
  <c r="AF677" i="12"/>
  <c r="V677" i="12"/>
  <c r="L677" i="12"/>
  <c r="L675" i="12"/>
  <c r="Y674" i="12"/>
  <c r="J674" i="12"/>
  <c r="N669" i="12"/>
  <c r="AB668" i="12"/>
  <c r="AC665" i="12"/>
  <c r="M665" i="12"/>
  <c r="AC646" i="12"/>
  <c r="AG644" i="12"/>
  <c r="Y644" i="12"/>
  <c r="Q644" i="12"/>
  <c r="I644" i="12"/>
  <c r="AG679" i="12"/>
  <c r="Y679" i="12"/>
  <c r="Q679" i="12"/>
  <c r="I679" i="12"/>
  <c r="AH678" i="12"/>
  <c r="R678" i="12"/>
  <c r="AE677" i="12"/>
  <c r="U677" i="12"/>
  <c r="J677" i="12"/>
  <c r="AI675" i="12"/>
  <c r="AA675" i="12"/>
  <c r="S675" i="12"/>
  <c r="K675" i="12"/>
  <c r="W674" i="12"/>
  <c r="I674" i="12"/>
  <c r="AE670" i="12"/>
  <c r="U670" i="12"/>
  <c r="J670" i="12"/>
  <c r="AG669" i="12"/>
  <c r="M669" i="12"/>
  <c r="T668" i="12"/>
  <c r="Z665" i="12"/>
  <c r="J665" i="12"/>
  <c r="Y646" i="12"/>
  <c r="AF644" i="12"/>
  <c r="X644" i="12"/>
  <c r="P644" i="12"/>
  <c r="AF679" i="12"/>
  <c r="X679" i="12"/>
  <c r="P679" i="12"/>
  <c r="AG678" i="12"/>
  <c r="Q678" i="12"/>
  <c r="AD677" i="12"/>
  <c r="T677" i="12"/>
  <c r="AH675" i="12"/>
  <c r="Z675" i="12"/>
  <c r="R675" i="12"/>
  <c r="AI674" i="12"/>
  <c r="U674" i="12"/>
  <c r="G674" i="12"/>
  <c r="AD670" i="12"/>
  <c r="S670" i="12"/>
  <c r="I670" i="12"/>
  <c r="AD669" i="12"/>
  <c r="L668" i="12"/>
  <c r="Y666" i="12"/>
  <c r="N666" i="12"/>
  <c r="Y665" i="12"/>
  <c r="I665" i="12"/>
  <c r="AF681" i="12"/>
  <c r="X681" i="12"/>
  <c r="P681" i="12"/>
  <c r="H681" i="12"/>
  <c r="J676" i="12"/>
  <c r="N676" i="12"/>
  <c r="R676" i="12"/>
  <c r="V676" i="12"/>
  <c r="Z676" i="12"/>
  <c r="AD676" i="12"/>
  <c r="AH676" i="12"/>
  <c r="J672" i="12"/>
  <c r="N672" i="12"/>
  <c r="R672" i="12"/>
  <c r="V672" i="12"/>
  <c r="Z672" i="12"/>
  <c r="AD672" i="12"/>
  <c r="AH672" i="12"/>
  <c r="G672" i="12"/>
  <c r="K672" i="12"/>
  <c r="O672" i="12"/>
  <c r="S672" i="12"/>
  <c r="W672" i="12"/>
  <c r="AA672" i="12"/>
  <c r="AE672" i="12"/>
  <c r="AI672" i="12"/>
  <c r="G669" i="12"/>
  <c r="K669" i="12"/>
  <c r="O669" i="12"/>
  <c r="S669" i="12"/>
  <c r="W669" i="12"/>
  <c r="AA669" i="12"/>
  <c r="AE669" i="12"/>
  <c r="AI669" i="12"/>
  <c r="H669" i="12"/>
  <c r="L669" i="12"/>
  <c r="P669" i="12"/>
  <c r="T669" i="12"/>
  <c r="X669" i="12"/>
  <c r="AB669" i="12"/>
  <c r="AF669" i="12"/>
  <c r="AG668" i="12"/>
  <c r="Y668" i="12"/>
  <c r="Q668" i="12"/>
  <c r="I668" i="12"/>
  <c r="AB681" i="12"/>
  <c r="T681" i="12"/>
  <c r="L681" i="12"/>
  <c r="AI681" i="12"/>
  <c r="AE681" i="12"/>
  <c r="AA681" i="12"/>
  <c r="W681" i="12"/>
  <c r="S681" i="12"/>
  <c r="O681" i="12"/>
  <c r="K681" i="12"/>
  <c r="G681" i="12"/>
  <c r="AH680" i="12"/>
  <c r="AD680" i="12"/>
  <c r="Z680" i="12"/>
  <c r="V680" i="12"/>
  <c r="R680" i="12"/>
  <c r="N680" i="12"/>
  <c r="AF678" i="12"/>
  <c r="AB678" i="12"/>
  <c r="X678" i="12"/>
  <c r="T678" i="12"/>
  <c r="P678" i="12"/>
  <c r="L678" i="12"/>
  <c r="H678" i="12"/>
  <c r="G677" i="12"/>
  <c r="K677" i="12"/>
  <c r="O677" i="12"/>
  <c r="S677" i="12"/>
  <c r="W677" i="12"/>
  <c r="AA677" i="12"/>
  <c r="AI676" i="12"/>
  <c r="AC676" i="12"/>
  <c r="X676" i="12"/>
  <c r="S676" i="12"/>
  <c r="M676" i="12"/>
  <c r="H676" i="12"/>
  <c r="AG674" i="12"/>
  <c r="AA674" i="12"/>
  <c r="V674" i="12"/>
  <c r="Q674" i="12"/>
  <c r="G673" i="12"/>
  <c r="K673" i="12"/>
  <c r="O673" i="12"/>
  <c r="S673" i="12"/>
  <c r="W673" i="12"/>
  <c r="AA673" i="12"/>
  <c r="AE673" i="12"/>
  <c r="AI673" i="12"/>
  <c r="AG672" i="12"/>
  <c r="Y672" i="12"/>
  <c r="Q672" i="12"/>
  <c r="I672" i="12"/>
  <c r="AH669" i="12"/>
  <c r="Z669" i="12"/>
  <c r="R669" i="12"/>
  <c r="J669" i="12"/>
  <c r="AF668" i="12"/>
  <c r="X668" i="12"/>
  <c r="P668" i="12"/>
  <c r="H668" i="12"/>
  <c r="AH681" i="12"/>
  <c r="AD681" i="12"/>
  <c r="Z681" i="12"/>
  <c r="V681" i="12"/>
  <c r="R681" i="12"/>
  <c r="N681" i="12"/>
  <c r="AI678" i="12"/>
  <c r="AE678" i="12"/>
  <c r="AA678" i="12"/>
  <c r="W678" i="12"/>
  <c r="S678" i="12"/>
  <c r="O678" i="12"/>
  <c r="K678" i="12"/>
  <c r="AG676" i="12"/>
  <c r="AB676" i="12"/>
  <c r="W676" i="12"/>
  <c r="Q676" i="12"/>
  <c r="L676" i="12"/>
  <c r="G676" i="12"/>
  <c r="H674" i="12"/>
  <c r="L674" i="12"/>
  <c r="P674" i="12"/>
  <c r="T674" i="12"/>
  <c r="X674" i="12"/>
  <c r="AB674" i="12"/>
  <c r="AF674" i="12"/>
  <c r="AF672" i="12"/>
  <c r="X672" i="12"/>
  <c r="P672" i="12"/>
  <c r="H672" i="12"/>
  <c r="AC668" i="12"/>
  <c r="U668" i="12"/>
  <c r="J668" i="12"/>
  <c r="N668" i="12"/>
  <c r="R668" i="12"/>
  <c r="V668" i="12"/>
  <c r="Z668" i="12"/>
  <c r="AD668" i="12"/>
  <c r="AH668" i="12"/>
  <c r="G668" i="12"/>
  <c r="K668" i="12"/>
  <c r="O668" i="12"/>
  <c r="S668" i="12"/>
  <c r="W668" i="12"/>
  <c r="AA668" i="12"/>
  <c r="AE668" i="12"/>
  <c r="AI668" i="12"/>
  <c r="AF664" i="12"/>
  <c r="AB664" i="12"/>
  <c r="X664" i="12"/>
  <c r="T664" i="12"/>
  <c r="P664" i="12"/>
  <c r="L664" i="12"/>
  <c r="H664" i="12"/>
  <c r="AF665" i="12"/>
  <c r="AB665" i="12"/>
  <c r="X665" i="12"/>
  <c r="T665" i="12"/>
  <c r="P665" i="12"/>
  <c r="L665" i="12"/>
  <c r="H665" i="12"/>
  <c r="AE664" i="12"/>
  <c r="AA664" i="12"/>
  <c r="W664" i="12"/>
  <c r="S664" i="12"/>
  <c r="O664" i="12"/>
  <c r="K664" i="12"/>
  <c r="G664" i="12"/>
  <c r="AF670" i="12"/>
  <c r="AB670" i="12"/>
  <c r="X670" i="12"/>
  <c r="T670" i="12"/>
  <c r="P670" i="12"/>
  <c r="L670" i="12"/>
  <c r="AF666" i="12"/>
  <c r="AB666" i="12"/>
  <c r="X666" i="12"/>
  <c r="T666" i="12"/>
  <c r="P666" i="12"/>
  <c r="L666" i="12"/>
  <c r="AI665" i="12"/>
  <c r="AE665" i="12"/>
  <c r="AA665" i="12"/>
  <c r="W665" i="12"/>
  <c r="S665" i="12"/>
  <c r="O665" i="12"/>
  <c r="K665" i="12"/>
  <c r="AD664" i="12"/>
  <c r="Z664" i="12"/>
  <c r="V664" i="12"/>
  <c r="R664" i="12"/>
  <c r="N664" i="12"/>
  <c r="AG660" i="12"/>
  <c r="AC660" i="12"/>
  <c r="Y660" i="12"/>
  <c r="U660" i="12"/>
  <c r="Q660" i="12"/>
  <c r="M660" i="12"/>
  <c r="I660" i="12"/>
  <c r="T657" i="12"/>
  <c r="G653" i="12"/>
  <c r="K653" i="12"/>
  <c r="O653" i="12"/>
  <c r="S653" i="12"/>
  <c r="W653" i="12"/>
  <c r="AA653" i="12"/>
  <c r="AE653" i="12"/>
  <c r="AI653" i="12"/>
  <c r="J653" i="12"/>
  <c r="N653" i="12"/>
  <c r="R653" i="12"/>
  <c r="V653" i="12"/>
  <c r="Z653" i="12"/>
  <c r="AD653" i="12"/>
  <c r="AH653" i="12"/>
  <c r="H650" i="12"/>
  <c r="L650" i="12"/>
  <c r="P650" i="12"/>
  <c r="T650" i="12"/>
  <c r="X650" i="12"/>
  <c r="AB650" i="12"/>
  <c r="AF650" i="12"/>
  <c r="G650" i="12"/>
  <c r="K650" i="12"/>
  <c r="O650" i="12"/>
  <c r="S650" i="12"/>
  <c r="W650" i="12"/>
  <c r="AA650" i="12"/>
  <c r="AE650" i="12"/>
  <c r="AI650" i="12"/>
  <c r="AH662" i="12"/>
  <c r="AD662" i="12"/>
  <c r="Z662" i="12"/>
  <c r="V662" i="12"/>
  <c r="R662" i="12"/>
  <c r="N662" i="12"/>
  <c r="J662" i="12"/>
  <c r="AF660" i="12"/>
  <c r="AB660" i="12"/>
  <c r="X660" i="12"/>
  <c r="T660" i="12"/>
  <c r="P660" i="12"/>
  <c r="L660" i="12"/>
  <c r="H660" i="12"/>
  <c r="G658" i="12"/>
  <c r="K658" i="12"/>
  <c r="O658" i="12"/>
  <c r="S658" i="12"/>
  <c r="W658" i="12"/>
  <c r="AI657" i="12"/>
  <c r="AC657" i="12"/>
  <c r="X657" i="12"/>
  <c r="S657" i="12"/>
  <c r="M657" i="12"/>
  <c r="H654" i="12"/>
  <c r="L654" i="12"/>
  <c r="P654" i="12"/>
  <c r="T654" i="12"/>
  <c r="X654" i="12"/>
  <c r="AB654" i="12"/>
  <c r="AF654" i="12"/>
  <c r="G654" i="12"/>
  <c r="K654" i="12"/>
  <c r="O654" i="12"/>
  <c r="S654" i="12"/>
  <c r="W654" i="12"/>
  <c r="AA654" i="12"/>
  <c r="AE654" i="12"/>
  <c r="AI654" i="12"/>
  <c r="AG653" i="12"/>
  <c r="Y653" i="12"/>
  <c r="Q653" i="12"/>
  <c r="I653" i="12"/>
  <c r="AH650" i="12"/>
  <c r="Z650" i="12"/>
  <c r="R650" i="12"/>
  <c r="J650" i="12"/>
  <c r="J657" i="12"/>
  <c r="N657" i="12"/>
  <c r="R657" i="12"/>
  <c r="V657" i="12"/>
  <c r="Z657" i="12"/>
  <c r="AD657" i="12"/>
  <c r="AH657" i="12"/>
  <c r="AG657" i="12"/>
  <c r="AB657" i="12"/>
  <c r="W657" i="12"/>
  <c r="Q657" i="12"/>
  <c r="L657" i="12"/>
  <c r="G657" i="12"/>
  <c r="AF653" i="12"/>
  <c r="X653" i="12"/>
  <c r="P653" i="12"/>
  <c r="H653" i="12"/>
  <c r="AG650" i="12"/>
  <c r="Y650" i="12"/>
  <c r="Q650" i="12"/>
  <c r="I650" i="12"/>
  <c r="AE657" i="12"/>
  <c r="Y657" i="12"/>
  <c r="O657" i="12"/>
  <c r="I657" i="12"/>
  <c r="AB653" i="12"/>
  <c r="T653" i="12"/>
  <c r="L653" i="12"/>
  <c r="AI660" i="12"/>
  <c r="AE660" i="12"/>
  <c r="AA660" i="12"/>
  <c r="W660" i="12"/>
  <c r="S660" i="12"/>
  <c r="O660" i="12"/>
  <c r="K660" i="12"/>
  <c r="G660" i="12"/>
  <c r="AF662" i="12"/>
  <c r="AB662" i="12"/>
  <c r="X662" i="12"/>
  <c r="T662" i="12"/>
  <c r="P662" i="12"/>
  <c r="L662" i="12"/>
  <c r="AI661" i="12"/>
  <c r="AE661" i="12"/>
  <c r="AA661" i="12"/>
  <c r="W661" i="12"/>
  <c r="S661" i="12"/>
  <c r="O661" i="12"/>
  <c r="K661" i="12"/>
  <c r="AH660" i="12"/>
  <c r="AD660" i="12"/>
  <c r="Z660" i="12"/>
  <c r="V660" i="12"/>
  <c r="R660" i="12"/>
  <c r="N660" i="12"/>
  <c r="AF658" i="12"/>
  <c r="AB658" i="12"/>
  <c r="X658" i="12"/>
  <c r="R658" i="12"/>
  <c r="M658" i="12"/>
  <c r="H658" i="12"/>
  <c r="AF657" i="12"/>
  <c r="AA657" i="12"/>
  <c r="U657" i="12"/>
  <c r="P657" i="12"/>
  <c r="K657" i="12"/>
  <c r="AC653" i="12"/>
  <c r="U653" i="12"/>
  <c r="M653" i="12"/>
  <c r="AD650" i="12"/>
  <c r="V650" i="12"/>
  <c r="N650" i="12"/>
  <c r="AF655" i="12"/>
  <c r="AB655" i="12"/>
  <c r="X655" i="12"/>
  <c r="T655" i="12"/>
  <c r="P655" i="12"/>
  <c r="L655" i="12"/>
  <c r="AF651" i="12"/>
  <c r="AB651" i="12"/>
  <c r="X651" i="12"/>
  <c r="T651" i="12"/>
  <c r="P651" i="12"/>
  <c r="L651" i="12"/>
  <c r="AH649" i="12"/>
  <c r="AD649" i="12"/>
  <c r="Z649" i="12"/>
  <c r="V649" i="12"/>
  <c r="R649" i="12"/>
  <c r="N649" i="12"/>
  <c r="J649" i="12"/>
  <c r="AF647" i="12"/>
  <c r="AB647" i="12"/>
  <c r="X647" i="12"/>
  <c r="T647" i="12"/>
  <c r="P647" i="12"/>
  <c r="L647" i="12"/>
  <c r="AI646" i="12"/>
  <c r="AE646" i="12"/>
  <c r="AA646" i="12"/>
  <c r="W646" i="12"/>
  <c r="S646" i="12"/>
  <c r="O646" i="12"/>
  <c r="K646" i="12"/>
  <c r="G646" i="12"/>
  <c r="AH645" i="12"/>
  <c r="AD645" i="12"/>
  <c r="Z645" i="12"/>
  <c r="V645" i="12"/>
  <c r="R645" i="12"/>
  <c r="N645" i="12"/>
  <c r="J645" i="12"/>
  <c r="AH646" i="12"/>
  <c r="AD646" i="12"/>
  <c r="Z646" i="12"/>
  <c r="V646" i="12"/>
  <c r="R646" i="12"/>
  <c r="N646" i="12"/>
  <c r="J646" i="12"/>
  <c r="AI649" i="12"/>
  <c r="AE649" i="12"/>
  <c r="AA649" i="12"/>
  <c r="W649" i="12"/>
  <c r="S649" i="12"/>
  <c r="O649" i="12"/>
  <c r="K649" i="12"/>
  <c r="AF646" i="12"/>
  <c r="AB646" i="12"/>
  <c r="X646" i="12"/>
  <c r="T646" i="12"/>
  <c r="P646" i="12"/>
  <c r="L646" i="12"/>
  <c r="AI645" i="12"/>
  <c r="AE645" i="12"/>
  <c r="AA645" i="12"/>
  <c r="W645" i="12"/>
  <c r="S645" i="12"/>
  <c r="O645" i="12"/>
  <c r="K645" i="12"/>
  <c r="AF640" i="12"/>
  <c r="AA640" i="12"/>
  <c r="U640" i="12"/>
  <c r="P640" i="12"/>
  <c r="K640" i="12"/>
  <c r="AC636" i="12"/>
  <c r="U636" i="12"/>
  <c r="H642" i="12"/>
  <c r="I640" i="12"/>
  <c r="G636" i="12"/>
  <c r="K636" i="12"/>
  <c r="O636" i="12"/>
  <c r="S636" i="12"/>
  <c r="W636" i="12"/>
  <c r="AA636" i="12"/>
  <c r="AE636" i="12"/>
  <c r="AI636" i="12"/>
  <c r="J636" i="12"/>
  <c r="N636" i="12"/>
  <c r="R636" i="12"/>
  <c r="V636" i="12"/>
  <c r="Z636" i="12"/>
  <c r="AD636" i="12"/>
  <c r="AH636" i="12"/>
  <c r="L642" i="12"/>
  <c r="X643" i="12"/>
  <c r="L643" i="12"/>
  <c r="AA642" i="12"/>
  <c r="G641" i="12"/>
  <c r="K641" i="12"/>
  <c r="O641" i="12"/>
  <c r="S641" i="12"/>
  <c r="W641" i="12"/>
  <c r="X640" i="12"/>
  <c r="H637" i="12"/>
  <c r="L637" i="12"/>
  <c r="P637" i="12"/>
  <c r="T637" i="12"/>
  <c r="X637" i="12"/>
  <c r="AB637" i="12"/>
  <c r="AF637" i="12"/>
  <c r="G637" i="12"/>
  <c r="K637" i="12"/>
  <c r="O637" i="12"/>
  <c r="S637" i="12"/>
  <c r="W637" i="12"/>
  <c r="AA637" i="12"/>
  <c r="AE637" i="12"/>
  <c r="AI637" i="12"/>
  <c r="AG636" i="12"/>
  <c r="Y636" i="12"/>
  <c r="Q636" i="12"/>
  <c r="I636" i="12"/>
  <c r="J640" i="12"/>
  <c r="N640" i="12"/>
  <c r="R640" i="12"/>
  <c r="V640" i="12"/>
  <c r="Z640" i="12"/>
  <c r="AD640" i="12"/>
  <c r="AH640" i="12"/>
  <c r="AF643" i="12"/>
  <c r="AB643" i="12"/>
  <c r="T643" i="12"/>
  <c r="P643" i="12"/>
  <c r="H643" i="12"/>
  <c r="AI642" i="12"/>
  <c r="AE642" i="12"/>
  <c r="W642" i="12"/>
  <c r="S642" i="12"/>
  <c r="O642" i="12"/>
  <c r="K642" i="12"/>
  <c r="G642" i="12"/>
  <c r="AI640" i="12"/>
  <c r="AC640" i="12"/>
  <c r="S640" i="12"/>
  <c r="M640" i="12"/>
  <c r="AI643" i="12"/>
  <c r="AE643" i="12"/>
  <c r="AA643" i="12"/>
  <c r="W643" i="12"/>
  <c r="S643" i="12"/>
  <c r="O643" i="12"/>
  <c r="K643" i="12"/>
  <c r="AH642" i="12"/>
  <c r="AD642" i="12"/>
  <c r="Z642" i="12"/>
  <c r="V642" i="12"/>
  <c r="R642" i="12"/>
  <c r="N642" i="12"/>
  <c r="AG641" i="12"/>
  <c r="AC641" i="12"/>
  <c r="Y641" i="12"/>
  <c r="T641" i="12"/>
  <c r="N641" i="12"/>
  <c r="I641" i="12"/>
  <c r="AG640" i="12"/>
  <c r="AB640" i="12"/>
  <c r="W640" i="12"/>
  <c r="Q640" i="12"/>
  <c r="L640" i="12"/>
  <c r="G640" i="12"/>
  <c r="AH637" i="12"/>
  <c r="Z637" i="12"/>
  <c r="R637" i="12"/>
  <c r="J637" i="12"/>
  <c r="AF636" i="12"/>
  <c r="X636" i="12"/>
  <c r="P636" i="12"/>
  <c r="H636" i="12"/>
  <c r="AF638" i="12"/>
  <c r="AB638" i="12"/>
  <c r="X638" i="12"/>
  <c r="T638" i="12"/>
  <c r="P638" i="12"/>
  <c r="L638" i="12"/>
  <c r="AF634" i="12"/>
  <c r="AB634" i="12"/>
  <c r="X634" i="12"/>
  <c r="T634" i="12"/>
  <c r="P634" i="12"/>
  <c r="L634" i="12"/>
  <c r="AI633" i="12"/>
  <c r="AE633" i="12"/>
  <c r="AA633" i="12"/>
  <c r="W633" i="12"/>
  <c r="S633" i="12"/>
  <c r="O633" i="12"/>
  <c r="K633" i="12"/>
  <c r="G633" i="12"/>
  <c r="AH632" i="12"/>
  <c r="AD632" i="12"/>
  <c r="Z632" i="12"/>
  <c r="V632" i="12"/>
  <c r="R632" i="12"/>
  <c r="N632" i="12"/>
  <c r="J632" i="12"/>
  <c r="AF630" i="12"/>
  <c r="AB630" i="12"/>
  <c r="X630" i="12"/>
  <c r="T630" i="12"/>
  <c r="P630" i="12"/>
  <c r="L630" i="12"/>
  <c r="AI629" i="12"/>
  <c r="AE629" i="12"/>
  <c r="AA629" i="12"/>
  <c r="W629" i="12"/>
  <c r="S629" i="12"/>
  <c r="O629" i="12"/>
  <c r="K629" i="12"/>
  <c r="G629" i="12"/>
  <c r="AH628" i="12"/>
  <c r="AD628" i="12"/>
  <c r="Z628" i="12"/>
  <c r="V628" i="12"/>
  <c r="R628" i="12"/>
  <c r="N628" i="12"/>
  <c r="J628" i="12"/>
  <c r="AF632" i="12"/>
  <c r="AB632" i="12"/>
  <c r="X632" i="12"/>
  <c r="T632" i="12"/>
  <c r="P632" i="12"/>
  <c r="L632" i="12"/>
  <c r="H632" i="12"/>
  <c r="P628" i="12"/>
  <c r="L628" i="12"/>
  <c r="H628" i="12"/>
  <c r="AF633" i="12"/>
  <c r="AB633" i="12"/>
  <c r="X633" i="12"/>
  <c r="T633" i="12"/>
  <c r="P633" i="12"/>
  <c r="L633" i="12"/>
  <c r="AI632" i="12"/>
  <c r="AE632" i="12"/>
  <c r="AA632" i="12"/>
  <c r="W632" i="12"/>
  <c r="S632" i="12"/>
  <c r="O632" i="12"/>
  <c r="K632" i="12"/>
  <c r="AF629" i="12"/>
  <c r="AB629" i="12"/>
  <c r="X629" i="12"/>
  <c r="T629" i="12"/>
  <c r="P629" i="12"/>
  <c r="L629" i="12"/>
  <c r="AI628" i="12"/>
  <c r="AE628" i="12"/>
  <c r="AA628" i="12"/>
  <c r="W628" i="12"/>
  <c r="S628" i="12"/>
  <c r="O628" i="12"/>
  <c r="K628" i="12"/>
  <c r="A615" i="1"/>
  <c r="B615" i="1"/>
  <c r="C615" i="1"/>
  <c r="A616" i="1"/>
  <c r="B616" i="1"/>
  <c r="C616" i="1"/>
  <c r="A613" i="1" l="1"/>
  <c r="B613" i="1"/>
  <c r="C613" i="1"/>
  <c r="A614" i="1"/>
  <c r="B614" i="1"/>
  <c r="C614" i="1"/>
  <c r="A605" i="1" l="1"/>
  <c r="B605" i="1"/>
  <c r="C605" i="1"/>
  <c r="A606" i="1"/>
  <c r="B606" i="1"/>
  <c r="C606" i="1"/>
  <c r="A607" i="1"/>
  <c r="B607" i="1"/>
  <c r="C607" i="1"/>
  <c r="A608" i="1"/>
  <c r="B608" i="1"/>
  <c r="C608" i="1"/>
  <c r="A609" i="1"/>
  <c r="B609" i="1"/>
  <c r="C609" i="1"/>
  <c r="A610" i="1"/>
  <c r="B610" i="1"/>
  <c r="C610" i="1"/>
  <c r="A611" i="1"/>
  <c r="B611" i="1"/>
  <c r="C611" i="1"/>
  <c r="A612" i="1"/>
  <c r="B612" i="1"/>
  <c r="C612" i="1"/>
  <c r="A121" i="1"/>
  <c r="B19" i="14" l="1"/>
  <c r="B9" i="14"/>
  <c r="B5" i="14"/>
  <c r="E3" i="12" l="1"/>
  <c r="F3" i="12"/>
  <c r="E4" i="12"/>
  <c r="F4" i="12"/>
  <c r="E5" i="12"/>
  <c r="F5" i="12"/>
  <c r="E6" i="12"/>
  <c r="F6" i="12"/>
  <c r="E7" i="12"/>
  <c r="F7" i="12"/>
  <c r="E8" i="12"/>
  <c r="F8" i="12"/>
  <c r="E9" i="12"/>
  <c r="F9" i="12"/>
  <c r="E10" i="12"/>
  <c r="F10" i="12"/>
  <c r="E11" i="12"/>
  <c r="F11" i="12"/>
  <c r="E12" i="12"/>
  <c r="F12" i="12"/>
  <c r="E13" i="12"/>
  <c r="F13" i="12"/>
  <c r="E14" i="12"/>
  <c r="F14" i="12"/>
  <c r="E15" i="12"/>
  <c r="F15" i="12"/>
  <c r="E16" i="12"/>
  <c r="F16" i="12"/>
  <c r="E17" i="12"/>
  <c r="F17" i="12"/>
  <c r="E18" i="12"/>
  <c r="F18" i="12"/>
  <c r="E19" i="12"/>
  <c r="F19" i="12"/>
  <c r="E20" i="12"/>
  <c r="F20" i="12"/>
  <c r="E21" i="12"/>
  <c r="F21" i="12"/>
  <c r="E22" i="12"/>
  <c r="F22" i="12"/>
  <c r="E23" i="12"/>
  <c r="F23" i="12"/>
  <c r="E24" i="12"/>
  <c r="F24" i="12"/>
  <c r="E25" i="12"/>
  <c r="F25" i="12"/>
  <c r="E26" i="12"/>
  <c r="F26" i="12"/>
  <c r="E27" i="12"/>
  <c r="F27" i="12"/>
  <c r="E28" i="12"/>
  <c r="F28" i="12"/>
  <c r="E29" i="12"/>
  <c r="F29" i="12"/>
  <c r="E30" i="12"/>
  <c r="F30" i="12"/>
  <c r="E31" i="12"/>
  <c r="F31" i="12"/>
  <c r="E32" i="12"/>
  <c r="F32" i="12"/>
  <c r="E33" i="12"/>
  <c r="F33" i="12"/>
  <c r="E34" i="12"/>
  <c r="F34" i="12"/>
  <c r="E35" i="12"/>
  <c r="F35" i="12"/>
  <c r="E36" i="12"/>
  <c r="F36" i="12"/>
  <c r="E37" i="12"/>
  <c r="F37" i="12"/>
  <c r="E38" i="12"/>
  <c r="F38" i="12"/>
  <c r="E39" i="12"/>
  <c r="F39" i="12"/>
  <c r="E40" i="12"/>
  <c r="F40" i="12"/>
  <c r="E41" i="12"/>
  <c r="F41" i="12"/>
  <c r="E42" i="12"/>
  <c r="F42" i="12"/>
  <c r="E43" i="12"/>
  <c r="F43" i="12"/>
  <c r="E44" i="12"/>
  <c r="F44" i="12"/>
  <c r="E45" i="12"/>
  <c r="F45" i="12"/>
  <c r="E46" i="12"/>
  <c r="F46" i="12"/>
  <c r="E47" i="12"/>
  <c r="F47" i="12"/>
  <c r="E48" i="12"/>
  <c r="F48" i="12"/>
  <c r="E49" i="12"/>
  <c r="F49" i="12"/>
  <c r="E50" i="12"/>
  <c r="F50" i="12"/>
  <c r="E51" i="12"/>
  <c r="F51" i="12"/>
  <c r="E52" i="12"/>
  <c r="F52" i="12"/>
  <c r="E53" i="12"/>
  <c r="F53" i="12"/>
  <c r="E54" i="12"/>
  <c r="F54" i="12"/>
  <c r="E55" i="12"/>
  <c r="F55" i="12"/>
  <c r="E56" i="12"/>
  <c r="F56" i="12"/>
  <c r="E57" i="12"/>
  <c r="F57" i="12"/>
  <c r="E58" i="12"/>
  <c r="F58" i="12"/>
  <c r="E59" i="12"/>
  <c r="F59" i="12"/>
  <c r="E60" i="12"/>
  <c r="F60" i="12"/>
  <c r="E61" i="12"/>
  <c r="F61" i="12"/>
  <c r="E62" i="12"/>
  <c r="F62" i="12"/>
  <c r="E63" i="12"/>
  <c r="F63" i="12"/>
  <c r="E64" i="12"/>
  <c r="F64" i="12"/>
  <c r="E65" i="12"/>
  <c r="F65" i="12"/>
  <c r="E66" i="12"/>
  <c r="F66" i="12"/>
  <c r="E67" i="12"/>
  <c r="F67" i="12"/>
  <c r="E68" i="12"/>
  <c r="F68" i="12"/>
  <c r="E69" i="12"/>
  <c r="F69" i="12"/>
  <c r="E70" i="12"/>
  <c r="F70" i="12"/>
  <c r="E71" i="12"/>
  <c r="F71" i="12"/>
  <c r="E72" i="12"/>
  <c r="F72" i="12"/>
  <c r="E73" i="12"/>
  <c r="F73" i="12"/>
  <c r="E74" i="12"/>
  <c r="F74" i="12"/>
  <c r="E75" i="12"/>
  <c r="F75" i="12"/>
  <c r="E76" i="12"/>
  <c r="F76" i="12"/>
  <c r="E77" i="12"/>
  <c r="F77" i="12"/>
  <c r="E78" i="12"/>
  <c r="F78" i="12"/>
  <c r="E79" i="12"/>
  <c r="F79" i="12"/>
  <c r="E80" i="12"/>
  <c r="F80" i="12"/>
  <c r="E81" i="12"/>
  <c r="F81" i="12"/>
  <c r="E82" i="12"/>
  <c r="F82" i="12"/>
  <c r="E83" i="12"/>
  <c r="F83" i="12"/>
  <c r="E84" i="12"/>
  <c r="F84" i="12"/>
  <c r="E85" i="12"/>
  <c r="F85" i="12"/>
  <c r="E86" i="12"/>
  <c r="F86" i="12"/>
  <c r="E87" i="12"/>
  <c r="F87" i="12"/>
  <c r="E88" i="12"/>
  <c r="F88" i="12"/>
  <c r="E89" i="12"/>
  <c r="F89" i="12"/>
  <c r="E90" i="12"/>
  <c r="F90" i="12"/>
  <c r="E91" i="12"/>
  <c r="F91" i="12"/>
  <c r="E92" i="12"/>
  <c r="G92" i="12" s="1"/>
  <c r="F92" i="12"/>
  <c r="E93" i="12"/>
  <c r="F93" i="12"/>
  <c r="E94" i="12"/>
  <c r="F94" i="12"/>
  <c r="E95" i="12"/>
  <c r="F95" i="12"/>
  <c r="E96" i="12"/>
  <c r="F96" i="12"/>
  <c r="E97" i="12"/>
  <c r="F97" i="12"/>
  <c r="E98" i="12"/>
  <c r="F98" i="12"/>
  <c r="E99" i="12"/>
  <c r="F99" i="12"/>
  <c r="E100" i="12"/>
  <c r="F100" i="12"/>
  <c r="E101" i="12"/>
  <c r="F101" i="12"/>
  <c r="E102" i="12"/>
  <c r="F102" i="12"/>
  <c r="E103" i="12"/>
  <c r="F103" i="12"/>
  <c r="E104" i="12"/>
  <c r="F104" i="12"/>
  <c r="E105" i="12"/>
  <c r="F105" i="12"/>
  <c r="E106" i="12"/>
  <c r="F106" i="12"/>
  <c r="E107" i="12"/>
  <c r="F107" i="12"/>
  <c r="E108" i="12"/>
  <c r="F108" i="12"/>
  <c r="E109" i="12"/>
  <c r="F109" i="12"/>
  <c r="E110" i="12"/>
  <c r="F110" i="12"/>
  <c r="E111" i="12"/>
  <c r="F111" i="12"/>
  <c r="E112" i="12"/>
  <c r="F112" i="12"/>
  <c r="E113" i="12"/>
  <c r="F113" i="12"/>
  <c r="E114" i="12"/>
  <c r="F114" i="12"/>
  <c r="E115" i="12"/>
  <c r="F115" i="12"/>
  <c r="E116" i="12"/>
  <c r="F116" i="12"/>
  <c r="E117" i="12"/>
  <c r="F117" i="12"/>
  <c r="E118" i="12"/>
  <c r="F118" i="12"/>
  <c r="E119" i="12"/>
  <c r="F119" i="12"/>
  <c r="E120" i="12"/>
  <c r="F120" i="12"/>
  <c r="E121" i="12"/>
  <c r="F121" i="12"/>
  <c r="E122" i="12"/>
  <c r="F122" i="12"/>
  <c r="E123" i="12"/>
  <c r="F123" i="12"/>
  <c r="E124" i="12"/>
  <c r="F124" i="12"/>
  <c r="E125" i="12"/>
  <c r="F125" i="12"/>
  <c r="E126" i="12"/>
  <c r="F126" i="12"/>
  <c r="E127" i="12"/>
  <c r="F127" i="12"/>
  <c r="E128" i="12"/>
  <c r="F128" i="12"/>
  <c r="E129" i="12"/>
  <c r="F129" i="12"/>
  <c r="E130" i="12"/>
  <c r="F130" i="12"/>
  <c r="E131" i="12"/>
  <c r="F131" i="12"/>
  <c r="E132" i="12"/>
  <c r="F132" i="12"/>
  <c r="E133" i="12"/>
  <c r="F133" i="12"/>
  <c r="E134" i="12"/>
  <c r="F134" i="12"/>
  <c r="E135" i="12"/>
  <c r="F135" i="12"/>
  <c r="E136" i="12"/>
  <c r="F136" i="12"/>
  <c r="E137" i="12"/>
  <c r="F137" i="12"/>
  <c r="E138" i="12"/>
  <c r="F138" i="12"/>
  <c r="E139" i="12"/>
  <c r="F139" i="12"/>
  <c r="E140" i="12"/>
  <c r="F140" i="12"/>
  <c r="E141" i="12"/>
  <c r="F141" i="12"/>
  <c r="E142" i="12"/>
  <c r="F142" i="12"/>
  <c r="E143" i="12"/>
  <c r="F143" i="12"/>
  <c r="E144" i="12"/>
  <c r="F144" i="12"/>
  <c r="E145" i="12"/>
  <c r="F145" i="12"/>
  <c r="E146" i="12"/>
  <c r="F146" i="12"/>
  <c r="E147" i="12"/>
  <c r="F147" i="12"/>
  <c r="E148" i="12"/>
  <c r="F148" i="12"/>
  <c r="E149" i="12"/>
  <c r="F149" i="12"/>
  <c r="E150" i="12"/>
  <c r="F150" i="12"/>
  <c r="E151" i="12"/>
  <c r="F151" i="12"/>
  <c r="E152" i="12"/>
  <c r="F152" i="12"/>
  <c r="E153" i="12"/>
  <c r="F153" i="12"/>
  <c r="E154" i="12"/>
  <c r="F154" i="12"/>
  <c r="E155" i="12"/>
  <c r="F155" i="12"/>
  <c r="E156" i="12"/>
  <c r="F156" i="12"/>
  <c r="E157" i="12"/>
  <c r="F157" i="12"/>
  <c r="E158" i="12"/>
  <c r="F158" i="12"/>
  <c r="E159" i="12"/>
  <c r="F159" i="12"/>
  <c r="E160" i="12"/>
  <c r="F160" i="12"/>
  <c r="E161" i="12"/>
  <c r="F161" i="12"/>
  <c r="E162" i="12"/>
  <c r="F162" i="12"/>
  <c r="E163" i="12"/>
  <c r="F163" i="12"/>
  <c r="E164" i="12"/>
  <c r="F164" i="12"/>
  <c r="E165" i="12"/>
  <c r="F165" i="12"/>
  <c r="E166" i="12"/>
  <c r="F166" i="12"/>
  <c r="E167" i="12"/>
  <c r="F167" i="12"/>
  <c r="E168" i="12"/>
  <c r="F168" i="12"/>
  <c r="E169" i="12"/>
  <c r="F169" i="12"/>
  <c r="E170" i="12"/>
  <c r="F170" i="12"/>
  <c r="E171" i="12"/>
  <c r="F171" i="12"/>
  <c r="E172" i="12"/>
  <c r="F172" i="12"/>
  <c r="E173" i="12"/>
  <c r="F173" i="12"/>
  <c r="E174" i="12"/>
  <c r="F174" i="12"/>
  <c r="E175" i="12"/>
  <c r="F175" i="12"/>
  <c r="E176" i="12"/>
  <c r="F176" i="12"/>
  <c r="E177" i="12"/>
  <c r="F177" i="12"/>
  <c r="E178" i="12"/>
  <c r="F178" i="12"/>
  <c r="E179" i="12"/>
  <c r="F179" i="12"/>
  <c r="E180" i="12"/>
  <c r="F180" i="12"/>
  <c r="E181" i="12"/>
  <c r="F181" i="12"/>
  <c r="E182" i="12"/>
  <c r="F182" i="12"/>
  <c r="E183" i="12"/>
  <c r="F183" i="12"/>
  <c r="E184" i="12"/>
  <c r="F184" i="12"/>
  <c r="E185" i="12"/>
  <c r="F185" i="12"/>
  <c r="E186" i="12"/>
  <c r="F186" i="12"/>
  <c r="E187" i="12"/>
  <c r="F187" i="12"/>
  <c r="E188" i="12"/>
  <c r="F188" i="12"/>
  <c r="E189" i="12"/>
  <c r="F189" i="12"/>
  <c r="E190" i="12"/>
  <c r="F190" i="12"/>
  <c r="E191" i="12"/>
  <c r="F191" i="12"/>
  <c r="E192" i="12"/>
  <c r="F192" i="12"/>
  <c r="E193" i="12"/>
  <c r="F193" i="12"/>
  <c r="E194" i="12"/>
  <c r="F194" i="12"/>
  <c r="E195" i="12"/>
  <c r="F195" i="12"/>
  <c r="E196" i="12"/>
  <c r="F196" i="12"/>
  <c r="E197" i="12"/>
  <c r="F197" i="12"/>
  <c r="E198" i="12"/>
  <c r="F198" i="12"/>
  <c r="E199" i="12"/>
  <c r="F199" i="12"/>
  <c r="E200" i="12"/>
  <c r="F200" i="12"/>
  <c r="E201" i="12"/>
  <c r="F201" i="12"/>
  <c r="E202" i="12"/>
  <c r="F202" i="12"/>
  <c r="E203" i="12"/>
  <c r="F203" i="12"/>
  <c r="E204" i="12"/>
  <c r="F204" i="12"/>
  <c r="E205" i="12"/>
  <c r="F205" i="12"/>
  <c r="E206" i="12"/>
  <c r="F206" i="12"/>
  <c r="E207" i="12"/>
  <c r="F207" i="12"/>
  <c r="E208" i="12"/>
  <c r="F208" i="12"/>
  <c r="E209" i="12"/>
  <c r="F209" i="12"/>
  <c r="E210" i="12"/>
  <c r="F210" i="12"/>
  <c r="E211" i="12"/>
  <c r="F211" i="12"/>
  <c r="E212" i="12"/>
  <c r="F212" i="12"/>
  <c r="E213" i="12"/>
  <c r="F213" i="12"/>
  <c r="E214" i="12"/>
  <c r="F214" i="12"/>
  <c r="E215" i="12"/>
  <c r="F215" i="12"/>
  <c r="E216" i="12"/>
  <c r="F216" i="12"/>
  <c r="E217" i="12"/>
  <c r="F217" i="12"/>
  <c r="E218" i="12"/>
  <c r="F218" i="12"/>
  <c r="E219" i="12"/>
  <c r="F219" i="12"/>
  <c r="E220" i="12"/>
  <c r="F220" i="12"/>
  <c r="E221" i="12"/>
  <c r="F221" i="12"/>
  <c r="E222" i="12"/>
  <c r="F222" i="12"/>
  <c r="E223" i="12"/>
  <c r="F223" i="12"/>
  <c r="E224" i="12"/>
  <c r="F224" i="12"/>
  <c r="E225" i="12"/>
  <c r="F225" i="12"/>
  <c r="E226" i="12"/>
  <c r="F226" i="12"/>
  <c r="E227" i="12"/>
  <c r="F227" i="12"/>
  <c r="E228" i="12"/>
  <c r="F228" i="12"/>
  <c r="E229" i="12"/>
  <c r="F229" i="12"/>
  <c r="E230" i="12"/>
  <c r="F230" i="12"/>
  <c r="E231" i="12"/>
  <c r="F231" i="12"/>
  <c r="E232" i="12"/>
  <c r="F232" i="12"/>
  <c r="E233" i="12"/>
  <c r="F233" i="12"/>
  <c r="E234" i="12"/>
  <c r="F234" i="12"/>
  <c r="E235" i="12"/>
  <c r="F235" i="12"/>
  <c r="E236" i="12"/>
  <c r="F236" i="12"/>
  <c r="E237" i="12"/>
  <c r="F237" i="12"/>
  <c r="E238" i="12"/>
  <c r="F238" i="12"/>
  <c r="E239" i="12"/>
  <c r="F239" i="12"/>
  <c r="E240" i="12"/>
  <c r="F240" i="12"/>
  <c r="E241" i="12"/>
  <c r="F241" i="12"/>
  <c r="E242" i="12"/>
  <c r="F242" i="12"/>
  <c r="E243" i="12"/>
  <c r="F243" i="12"/>
  <c r="E244" i="12"/>
  <c r="F244" i="12"/>
  <c r="E245" i="12"/>
  <c r="F245" i="12"/>
  <c r="E246" i="12"/>
  <c r="F246" i="12"/>
  <c r="E247" i="12"/>
  <c r="F247" i="12"/>
  <c r="E248" i="12"/>
  <c r="F248" i="12"/>
  <c r="E249" i="12"/>
  <c r="F249" i="12"/>
  <c r="E250" i="12"/>
  <c r="F250" i="12"/>
  <c r="E251" i="12"/>
  <c r="F251" i="12"/>
  <c r="E252" i="12"/>
  <c r="F252" i="12"/>
  <c r="E253" i="12"/>
  <c r="F253" i="12"/>
  <c r="E254" i="12"/>
  <c r="F254" i="12"/>
  <c r="E255" i="12"/>
  <c r="F255" i="12"/>
  <c r="E256" i="12"/>
  <c r="F256" i="12"/>
  <c r="E257" i="12"/>
  <c r="F257" i="12"/>
  <c r="E258" i="12"/>
  <c r="F258" i="12"/>
  <c r="E259" i="12"/>
  <c r="F259" i="12"/>
  <c r="E260" i="12"/>
  <c r="F260" i="12"/>
  <c r="E261" i="12"/>
  <c r="F261" i="12"/>
  <c r="E262" i="12"/>
  <c r="F262" i="12"/>
  <c r="E263" i="12"/>
  <c r="F263" i="12"/>
  <c r="E264" i="12"/>
  <c r="F264" i="12"/>
  <c r="E265" i="12"/>
  <c r="F265" i="12"/>
  <c r="E266" i="12"/>
  <c r="F266" i="12"/>
  <c r="E267" i="12"/>
  <c r="F267" i="12"/>
  <c r="E268" i="12"/>
  <c r="F268" i="12"/>
  <c r="E269" i="12"/>
  <c r="F269" i="12"/>
  <c r="E270" i="12"/>
  <c r="F270" i="12"/>
  <c r="E271" i="12"/>
  <c r="F271" i="12"/>
  <c r="E272" i="12"/>
  <c r="F272" i="12"/>
  <c r="E273" i="12"/>
  <c r="F273" i="12"/>
  <c r="E274" i="12"/>
  <c r="F274" i="12"/>
  <c r="E275" i="12"/>
  <c r="F275" i="12"/>
  <c r="E276" i="12"/>
  <c r="F276" i="12"/>
  <c r="E277" i="12"/>
  <c r="F277" i="12"/>
  <c r="E278" i="12"/>
  <c r="F278" i="12"/>
  <c r="E279" i="12"/>
  <c r="F279" i="12"/>
  <c r="E280" i="12"/>
  <c r="F280" i="12"/>
  <c r="E281" i="12"/>
  <c r="F281" i="12"/>
  <c r="E282" i="12"/>
  <c r="F282" i="12"/>
  <c r="E283" i="12"/>
  <c r="F283" i="12"/>
  <c r="E284" i="12"/>
  <c r="F284" i="12"/>
  <c r="E285" i="12"/>
  <c r="F285" i="12"/>
  <c r="E286" i="12"/>
  <c r="F286" i="12"/>
  <c r="E287" i="12"/>
  <c r="F287" i="12"/>
  <c r="E288" i="12"/>
  <c r="F288" i="12"/>
  <c r="E289" i="12"/>
  <c r="F289" i="12"/>
  <c r="E290" i="12"/>
  <c r="F290" i="12"/>
  <c r="E291" i="12"/>
  <c r="F291" i="12"/>
  <c r="E292" i="12"/>
  <c r="F292" i="12"/>
  <c r="E293" i="12"/>
  <c r="F293" i="12"/>
  <c r="E294" i="12"/>
  <c r="F294" i="12"/>
  <c r="E295" i="12"/>
  <c r="F295" i="12"/>
  <c r="E296" i="12"/>
  <c r="F296" i="12"/>
  <c r="E297" i="12"/>
  <c r="F297" i="12"/>
  <c r="E298" i="12"/>
  <c r="F298" i="12"/>
  <c r="E299" i="12"/>
  <c r="F299" i="12"/>
  <c r="E300" i="12"/>
  <c r="F300" i="12"/>
  <c r="E301" i="12"/>
  <c r="F301" i="12"/>
  <c r="E302" i="12"/>
  <c r="F302" i="12"/>
  <c r="E303" i="12"/>
  <c r="F303" i="12"/>
  <c r="E304" i="12"/>
  <c r="F304" i="12"/>
  <c r="E305" i="12"/>
  <c r="F305" i="12"/>
  <c r="E306" i="12"/>
  <c r="F306" i="12"/>
  <c r="E307" i="12"/>
  <c r="F307" i="12"/>
  <c r="E308" i="12"/>
  <c r="F308" i="12"/>
  <c r="E309" i="12"/>
  <c r="F309" i="12"/>
  <c r="E310" i="12"/>
  <c r="F310" i="12"/>
  <c r="E311" i="12"/>
  <c r="F311" i="12"/>
  <c r="E312" i="12"/>
  <c r="F312" i="12"/>
  <c r="E313" i="12"/>
  <c r="F313" i="12"/>
  <c r="E314" i="12"/>
  <c r="F314" i="12"/>
  <c r="E315" i="12"/>
  <c r="F315" i="12"/>
  <c r="E316" i="12"/>
  <c r="F316" i="12"/>
  <c r="E317" i="12"/>
  <c r="F317" i="12"/>
  <c r="E318" i="12"/>
  <c r="F318" i="12"/>
  <c r="E319" i="12"/>
  <c r="F319" i="12"/>
  <c r="E320" i="12"/>
  <c r="F320" i="12"/>
  <c r="E321" i="12"/>
  <c r="F321" i="12"/>
  <c r="E322" i="12"/>
  <c r="F322" i="12"/>
  <c r="E323" i="12"/>
  <c r="F323" i="12"/>
  <c r="E324" i="12"/>
  <c r="F324" i="12"/>
  <c r="E325" i="12"/>
  <c r="F325" i="12"/>
  <c r="E326" i="12"/>
  <c r="F326" i="12"/>
  <c r="E327" i="12"/>
  <c r="F327" i="12"/>
  <c r="E328" i="12"/>
  <c r="F328" i="12"/>
  <c r="E329" i="12"/>
  <c r="F329" i="12"/>
  <c r="E330" i="12"/>
  <c r="F330" i="12"/>
  <c r="E331" i="12"/>
  <c r="F331" i="12"/>
  <c r="E332" i="12"/>
  <c r="F332" i="12"/>
  <c r="E333" i="12"/>
  <c r="F333" i="12"/>
  <c r="E334" i="12"/>
  <c r="F334" i="12"/>
  <c r="E335" i="12"/>
  <c r="F335" i="12"/>
  <c r="E336" i="12"/>
  <c r="F336" i="12"/>
  <c r="E337" i="12"/>
  <c r="F337" i="12"/>
  <c r="E338" i="12"/>
  <c r="F338" i="12"/>
  <c r="E339" i="12"/>
  <c r="F339" i="12"/>
  <c r="E340" i="12"/>
  <c r="F340" i="12"/>
  <c r="E341" i="12"/>
  <c r="F341" i="12"/>
  <c r="E342" i="12"/>
  <c r="F342" i="12"/>
  <c r="E343" i="12"/>
  <c r="F343" i="12"/>
  <c r="E344" i="12"/>
  <c r="F344" i="12"/>
  <c r="E345" i="12"/>
  <c r="F345" i="12"/>
  <c r="E346" i="12"/>
  <c r="F346" i="12"/>
  <c r="E347" i="12"/>
  <c r="F347" i="12"/>
  <c r="E348" i="12"/>
  <c r="F348" i="12"/>
  <c r="E349" i="12"/>
  <c r="F349" i="12"/>
  <c r="E350" i="12"/>
  <c r="F350" i="12"/>
  <c r="E351" i="12"/>
  <c r="F351" i="12"/>
  <c r="E352" i="12"/>
  <c r="F352" i="12"/>
  <c r="E353" i="12"/>
  <c r="F353" i="12"/>
  <c r="E354" i="12"/>
  <c r="F354" i="12"/>
  <c r="E355" i="12"/>
  <c r="F355" i="12"/>
  <c r="E356" i="12"/>
  <c r="F356" i="12"/>
  <c r="E357" i="12"/>
  <c r="F357" i="12"/>
  <c r="E358" i="12"/>
  <c r="F358" i="12"/>
  <c r="E359" i="12"/>
  <c r="F359" i="12"/>
  <c r="E360" i="12"/>
  <c r="F360" i="12"/>
  <c r="E361" i="12"/>
  <c r="F361" i="12"/>
  <c r="E362" i="12"/>
  <c r="F362" i="12"/>
  <c r="E363" i="12"/>
  <c r="F363" i="12"/>
  <c r="E364" i="12"/>
  <c r="F364" i="12"/>
  <c r="E365" i="12"/>
  <c r="F365" i="12"/>
  <c r="E366" i="12"/>
  <c r="F366" i="12"/>
  <c r="E367" i="12"/>
  <c r="F367" i="12"/>
  <c r="E368" i="12"/>
  <c r="F368" i="12"/>
  <c r="E369" i="12"/>
  <c r="F369" i="12"/>
  <c r="E370" i="12"/>
  <c r="F370" i="12"/>
  <c r="E371" i="12"/>
  <c r="F371" i="12"/>
  <c r="E372" i="12"/>
  <c r="F372" i="12"/>
  <c r="E373" i="12"/>
  <c r="F373" i="12"/>
  <c r="E374" i="12"/>
  <c r="F374" i="12"/>
  <c r="E375" i="12"/>
  <c r="F375" i="12"/>
  <c r="E376" i="12"/>
  <c r="F376" i="12"/>
  <c r="E377" i="12"/>
  <c r="F377" i="12"/>
  <c r="E378" i="12"/>
  <c r="F378" i="12"/>
  <c r="E379" i="12"/>
  <c r="F379" i="12"/>
  <c r="E380" i="12"/>
  <c r="F380" i="12"/>
  <c r="E381" i="12"/>
  <c r="F381" i="12"/>
  <c r="E382" i="12"/>
  <c r="F382" i="12"/>
  <c r="E383" i="12"/>
  <c r="F383" i="12"/>
  <c r="E384" i="12"/>
  <c r="F384" i="12"/>
  <c r="E385" i="12"/>
  <c r="F385" i="12"/>
  <c r="E386" i="12"/>
  <c r="F386" i="12"/>
  <c r="E387" i="12"/>
  <c r="F387" i="12"/>
  <c r="E388" i="12"/>
  <c r="F388" i="12"/>
  <c r="E389" i="12"/>
  <c r="F389" i="12"/>
  <c r="E390" i="12"/>
  <c r="F390" i="12"/>
  <c r="E391" i="12"/>
  <c r="F391" i="12"/>
  <c r="E392" i="12"/>
  <c r="F392" i="12"/>
  <c r="E393" i="12"/>
  <c r="F393" i="12"/>
  <c r="E394" i="12"/>
  <c r="F394" i="12"/>
  <c r="E395" i="12"/>
  <c r="F395" i="12"/>
  <c r="E396" i="12"/>
  <c r="F396" i="12"/>
  <c r="E397" i="12"/>
  <c r="F397" i="12"/>
  <c r="E398" i="12"/>
  <c r="F398" i="12"/>
  <c r="E399" i="12"/>
  <c r="F399" i="12"/>
  <c r="E400" i="12"/>
  <c r="F400" i="12"/>
  <c r="E401" i="12"/>
  <c r="F401" i="12"/>
  <c r="E402" i="12"/>
  <c r="F402" i="12"/>
  <c r="E403" i="12"/>
  <c r="F403" i="12"/>
  <c r="E404" i="12"/>
  <c r="F404" i="12"/>
  <c r="E405" i="12"/>
  <c r="F405" i="12"/>
  <c r="E406" i="12"/>
  <c r="F406" i="12"/>
  <c r="E407" i="12"/>
  <c r="F407" i="12"/>
  <c r="E408" i="12"/>
  <c r="F408" i="12"/>
  <c r="E409" i="12"/>
  <c r="F409" i="12"/>
  <c r="E410" i="12"/>
  <c r="F410" i="12"/>
  <c r="E411" i="12"/>
  <c r="F411" i="12"/>
  <c r="E412" i="12"/>
  <c r="F412" i="12"/>
  <c r="E413" i="12"/>
  <c r="F413" i="12"/>
  <c r="E414" i="12"/>
  <c r="F414" i="12"/>
  <c r="E415" i="12"/>
  <c r="F415" i="12"/>
  <c r="E416" i="12"/>
  <c r="F416" i="12"/>
  <c r="E417" i="12"/>
  <c r="F417" i="12"/>
  <c r="E418" i="12"/>
  <c r="F418" i="12"/>
  <c r="E419" i="12"/>
  <c r="F419" i="12"/>
  <c r="E420" i="12"/>
  <c r="F420" i="12"/>
  <c r="E421" i="12"/>
  <c r="F421" i="12"/>
  <c r="E422" i="12"/>
  <c r="F422" i="12"/>
  <c r="E423" i="12"/>
  <c r="F423" i="12"/>
  <c r="E424" i="12"/>
  <c r="F424" i="12"/>
  <c r="E425" i="12"/>
  <c r="F425" i="12"/>
  <c r="E426" i="12"/>
  <c r="F426" i="12"/>
  <c r="E427" i="12"/>
  <c r="F427" i="12"/>
  <c r="E428" i="12"/>
  <c r="F428" i="12"/>
  <c r="E429" i="12"/>
  <c r="F429" i="12"/>
  <c r="E430" i="12"/>
  <c r="F430" i="12"/>
  <c r="E431" i="12"/>
  <c r="F431" i="12"/>
  <c r="E432" i="12"/>
  <c r="F432" i="12"/>
  <c r="E433" i="12"/>
  <c r="F433" i="12"/>
  <c r="E434" i="12"/>
  <c r="F434" i="12"/>
  <c r="E435" i="12"/>
  <c r="F435" i="12"/>
  <c r="E436" i="12"/>
  <c r="F436" i="12"/>
  <c r="E437" i="12"/>
  <c r="F437" i="12"/>
  <c r="E438" i="12"/>
  <c r="F438" i="12"/>
  <c r="E439" i="12"/>
  <c r="F439" i="12"/>
  <c r="E440" i="12"/>
  <c r="F440" i="12"/>
  <c r="E441" i="12"/>
  <c r="F441" i="12"/>
  <c r="E442" i="12"/>
  <c r="F442" i="12"/>
  <c r="E443" i="12"/>
  <c r="F443" i="12"/>
  <c r="E444" i="12"/>
  <c r="F444" i="12"/>
  <c r="E445" i="12"/>
  <c r="F445" i="12"/>
  <c r="E446" i="12"/>
  <c r="F446" i="12"/>
  <c r="E447" i="12"/>
  <c r="F447" i="12"/>
  <c r="E448" i="12"/>
  <c r="F448" i="12"/>
  <c r="E449" i="12"/>
  <c r="F449" i="12"/>
  <c r="E450" i="12"/>
  <c r="F450" i="12"/>
  <c r="E451" i="12"/>
  <c r="F451" i="12"/>
  <c r="E452" i="12"/>
  <c r="F452" i="12"/>
  <c r="E453" i="12"/>
  <c r="F453" i="12"/>
  <c r="E454" i="12"/>
  <c r="F454" i="12"/>
  <c r="E455" i="12"/>
  <c r="F455" i="12"/>
  <c r="E456" i="12"/>
  <c r="F456" i="12"/>
  <c r="E457" i="12"/>
  <c r="F457" i="12"/>
  <c r="E458" i="12"/>
  <c r="F458" i="12"/>
  <c r="E459" i="12"/>
  <c r="F459" i="12"/>
  <c r="E460" i="12"/>
  <c r="F460" i="12"/>
  <c r="E461" i="12"/>
  <c r="F461" i="12"/>
  <c r="E462" i="12"/>
  <c r="F462" i="12"/>
  <c r="E463" i="12"/>
  <c r="F463" i="12"/>
  <c r="E464" i="12"/>
  <c r="F464" i="12"/>
  <c r="E465" i="12"/>
  <c r="F465" i="12"/>
  <c r="E466" i="12"/>
  <c r="F466" i="12"/>
  <c r="E467" i="12"/>
  <c r="F467" i="12"/>
  <c r="E468" i="12"/>
  <c r="F468" i="12"/>
  <c r="E469" i="12"/>
  <c r="F469" i="12"/>
  <c r="E470" i="12"/>
  <c r="F470" i="12"/>
  <c r="E471" i="12"/>
  <c r="F471" i="12"/>
  <c r="E472" i="12"/>
  <c r="F472" i="12"/>
  <c r="E473" i="12"/>
  <c r="F473" i="12"/>
  <c r="E474" i="12"/>
  <c r="F474" i="12"/>
  <c r="E475" i="12"/>
  <c r="F475" i="12"/>
  <c r="E476" i="12"/>
  <c r="F476" i="12"/>
  <c r="E477" i="12"/>
  <c r="F477" i="12"/>
  <c r="E478" i="12"/>
  <c r="F478" i="12"/>
  <c r="E479" i="12"/>
  <c r="F479" i="12"/>
  <c r="E480" i="12"/>
  <c r="F480" i="12"/>
  <c r="E481" i="12"/>
  <c r="F481" i="12"/>
  <c r="E482" i="12"/>
  <c r="F482" i="12"/>
  <c r="E483" i="12"/>
  <c r="F483" i="12"/>
  <c r="E484" i="12"/>
  <c r="F484" i="12"/>
  <c r="E485" i="12"/>
  <c r="F485" i="12"/>
  <c r="E486" i="12"/>
  <c r="F486" i="12"/>
  <c r="E487" i="12"/>
  <c r="F487" i="12"/>
  <c r="E488" i="12"/>
  <c r="F488" i="12"/>
  <c r="E489" i="12"/>
  <c r="F489" i="12"/>
  <c r="E490" i="12"/>
  <c r="F490" i="12"/>
  <c r="E491" i="12"/>
  <c r="F491" i="12"/>
  <c r="E492" i="12"/>
  <c r="F492" i="12"/>
  <c r="E493" i="12"/>
  <c r="F493" i="12"/>
  <c r="E494" i="12"/>
  <c r="F494" i="12"/>
  <c r="E495" i="12"/>
  <c r="F495" i="12"/>
  <c r="E496" i="12"/>
  <c r="F496" i="12"/>
  <c r="E497" i="12"/>
  <c r="F497" i="12"/>
  <c r="E498" i="12"/>
  <c r="F498" i="12"/>
  <c r="E499" i="12"/>
  <c r="F499" i="12"/>
  <c r="E500" i="12"/>
  <c r="F500" i="12"/>
  <c r="E501" i="12"/>
  <c r="F501" i="12"/>
  <c r="E502" i="12"/>
  <c r="F502" i="12"/>
  <c r="E503" i="12"/>
  <c r="F503" i="12"/>
  <c r="E504" i="12"/>
  <c r="F504" i="12"/>
  <c r="E505" i="12"/>
  <c r="F505" i="12"/>
  <c r="E506" i="12"/>
  <c r="F506" i="12"/>
  <c r="E507" i="12"/>
  <c r="F507" i="12"/>
  <c r="E508" i="12"/>
  <c r="F508" i="12"/>
  <c r="E509" i="12"/>
  <c r="F509" i="12"/>
  <c r="E510" i="12"/>
  <c r="F510" i="12"/>
  <c r="E511" i="12"/>
  <c r="F511" i="12"/>
  <c r="E512" i="12"/>
  <c r="F512" i="12"/>
  <c r="E513" i="12"/>
  <c r="F513" i="12"/>
  <c r="E514" i="12"/>
  <c r="F514" i="12"/>
  <c r="E515" i="12"/>
  <c r="F515" i="12"/>
  <c r="E516" i="12"/>
  <c r="F516" i="12"/>
  <c r="E517" i="12"/>
  <c r="F517" i="12"/>
  <c r="E518" i="12"/>
  <c r="F518" i="12"/>
  <c r="E519" i="12"/>
  <c r="F519" i="12"/>
  <c r="E520" i="12"/>
  <c r="F520" i="12"/>
  <c r="E521" i="12"/>
  <c r="F521" i="12"/>
  <c r="E522" i="12"/>
  <c r="F522" i="12"/>
  <c r="E523" i="12"/>
  <c r="F523" i="12"/>
  <c r="E524" i="12"/>
  <c r="F524" i="12"/>
  <c r="E525" i="12"/>
  <c r="F525" i="12"/>
  <c r="E526" i="12"/>
  <c r="F526" i="12"/>
  <c r="E527" i="12"/>
  <c r="F527" i="12"/>
  <c r="E528" i="12"/>
  <c r="F528" i="12"/>
  <c r="E529" i="12"/>
  <c r="F529" i="12"/>
  <c r="E530" i="12"/>
  <c r="F530" i="12"/>
  <c r="E531" i="12"/>
  <c r="F531" i="12"/>
  <c r="E532" i="12"/>
  <c r="F532" i="12"/>
  <c r="E533" i="12"/>
  <c r="F533" i="12"/>
  <c r="E534" i="12"/>
  <c r="F534" i="12"/>
  <c r="E535" i="12"/>
  <c r="F535" i="12"/>
  <c r="E536" i="12"/>
  <c r="F536" i="12"/>
  <c r="E537" i="12"/>
  <c r="F537" i="12"/>
  <c r="E538" i="12"/>
  <c r="F538" i="12"/>
  <c r="E539" i="12"/>
  <c r="F539" i="12"/>
  <c r="E540" i="12"/>
  <c r="F540" i="12"/>
  <c r="E541" i="12"/>
  <c r="F541" i="12"/>
  <c r="E542" i="12"/>
  <c r="F542" i="12"/>
  <c r="E543" i="12"/>
  <c r="F543" i="12"/>
  <c r="E544" i="12"/>
  <c r="F544" i="12"/>
  <c r="E545" i="12"/>
  <c r="F545" i="12"/>
  <c r="E546" i="12"/>
  <c r="F546" i="12"/>
  <c r="E547" i="12"/>
  <c r="F547" i="12"/>
  <c r="E548" i="12"/>
  <c r="F548" i="12"/>
  <c r="E549" i="12"/>
  <c r="F549" i="12"/>
  <c r="E550" i="12"/>
  <c r="F550" i="12"/>
  <c r="E551" i="12"/>
  <c r="F551" i="12"/>
  <c r="E552" i="12"/>
  <c r="F552" i="12"/>
  <c r="E553" i="12"/>
  <c r="F553" i="12"/>
  <c r="E554" i="12"/>
  <c r="F554" i="12"/>
  <c r="E555" i="12"/>
  <c r="F555" i="12"/>
  <c r="E556" i="12"/>
  <c r="F556" i="12"/>
  <c r="E557" i="12"/>
  <c r="F557" i="12"/>
  <c r="E558" i="12"/>
  <c r="F558" i="12"/>
  <c r="E559" i="12"/>
  <c r="F559" i="12"/>
  <c r="E560" i="12"/>
  <c r="F560" i="12"/>
  <c r="E561" i="12"/>
  <c r="F561" i="12"/>
  <c r="E562" i="12"/>
  <c r="F562" i="12"/>
  <c r="E563" i="12"/>
  <c r="F563" i="12"/>
  <c r="E564" i="12"/>
  <c r="F564" i="12"/>
  <c r="E565" i="12"/>
  <c r="F565" i="12"/>
  <c r="E566" i="12"/>
  <c r="F566" i="12"/>
  <c r="E567" i="12"/>
  <c r="F567" i="12"/>
  <c r="E568" i="12"/>
  <c r="F568" i="12"/>
  <c r="E569" i="12"/>
  <c r="F569" i="12"/>
  <c r="E570" i="12"/>
  <c r="F570" i="12"/>
  <c r="E571" i="12"/>
  <c r="F571" i="12"/>
  <c r="E572" i="12"/>
  <c r="F572" i="12"/>
  <c r="E573" i="12"/>
  <c r="F573" i="12"/>
  <c r="E574" i="12"/>
  <c r="F574" i="12"/>
  <c r="E575" i="12"/>
  <c r="F575" i="12"/>
  <c r="E576" i="12"/>
  <c r="F576" i="12"/>
  <c r="E577" i="12"/>
  <c r="F577" i="12"/>
  <c r="E578" i="12"/>
  <c r="F578" i="12"/>
  <c r="E579" i="12"/>
  <c r="F579" i="12"/>
  <c r="E580" i="12"/>
  <c r="F580" i="12"/>
  <c r="E581" i="12"/>
  <c r="F581" i="12"/>
  <c r="E582" i="12"/>
  <c r="F582" i="12"/>
  <c r="E583" i="12"/>
  <c r="F583" i="12"/>
  <c r="E584" i="12"/>
  <c r="F584" i="12"/>
  <c r="E585" i="12"/>
  <c r="F585" i="12"/>
  <c r="E586" i="12"/>
  <c r="F586" i="12"/>
  <c r="E587" i="12"/>
  <c r="F587" i="12"/>
  <c r="E588" i="12"/>
  <c r="F588" i="12"/>
  <c r="E589" i="12"/>
  <c r="F589" i="12"/>
  <c r="E590" i="12"/>
  <c r="F590" i="12"/>
  <c r="E591" i="12"/>
  <c r="F591" i="12"/>
  <c r="E592" i="12"/>
  <c r="F592" i="12"/>
  <c r="E593" i="12"/>
  <c r="F593" i="12"/>
  <c r="E594" i="12"/>
  <c r="F594" i="12"/>
  <c r="E595" i="12"/>
  <c r="F595" i="12"/>
  <c r="E596" i="12"/>
  <c r="F596" i="12"/>
  <c r="E597" i="12"/>
  <c r="F597" i="12"/>
  <c r="E598" i="12"/>
  <c r="F598" i="12"/>
  <c r="E599" i="12"/>
  <c r="F599" i="12"/>
  <c r="E600" i="12"/>
  <c r="F600" i="12"/>
  <c r="E601" i="12"/>
  <c r="F601" i="12"/>
  <c r="E602" i="12"/>
  <c r="F602" i="12"/>
  <c r="E603" i="12"/>
  <c r="F603" i="12"/>
  <c r="E604" i="12"/>
  <c r="F604" i="12"/>
  <c r="E605" i="12"/>
  <c r="F605" i="12"/>
  <c r="E606" i="12"/>
  <c r="F606" i="12"/>
  <c r="E607" i="12"/>
  <c r="F607" i="12"/>
  <c r="E608" i="12"/>
  <c r="F608" i="12"/>
  <c r="E609" i="12"/>
  <c r="F609" i="12"/>
  <c r="E610" i="12"/>
  <c r="F610" i="12"/>
  <c r="E611" i="12"/>
  <c r="F611" i="12"/>
  <c r="E612" i="12"/>
  <c r="F612" i="12"/>
  <c r="E613" i="12"/>
  <c r="F613" i="12"/>
  <c r="E614" i="12"/>
  <c r="F614" i="12"/>
  <c r="E615" i="12"/>
  <c r="F615" i="12"/>
  <c r="E616" i="12"/>
  <c r="F616" i="12"/>
  <c r="E617" i="12"/>
  <c r="F617" i="12"/>
  <c r="E618" i="12"/>
  <c r="F618" i="12"/>
  <c r="E619" i="12"/>
  <c r="F619" i="12"/>
  <c r="E620" i="12"/>
  <c r="F620" i="12"/>
  <c r="E621" i="12"/>
  <c r="F621" i="12"/>
  <c r="E622" i="12"/>
  <c r="F622" i="12"/>
  <c r="E623" i="12"/>
  <c r="F623" i="12"/>
  <c r="E624" i="12"/>
  <c r="F624" i="12"/>
  <c r="E625" i="12"/>
  <c r="F625" i="12"/>
  <c r="E626" i="12"/>
  <c r="F626" i="12"/>
  <c r="F2" i="12"/>
  <c r="E2" i="12"/>
  <c r="E120" i="2"/>
  <c r="F120" i="2"/>
  <c r="G120" i="2"/>
  <c r="H120" i="2"/>
  <c r="D120" i="2"/>
  <c r="E119" i="2"/>
  <c r="F119" i="2"/>
  <c r="G119" i="2"/>
  <c r="H119" i="2"/>
  <c r="D119" i="2"/>
  <c r="B93" i="17"/>
  <c r="J257" i="17"/>
  <c r="J251" i="17"/>
  <c r="J242" i="17"/>
  <c r="J236" i="17"/>
  <c r="B229" i="17"/>
  <c r="B223" i="17"/>
  <c r="B219" i="17"/>
  <c r="B215" i="17"/>
  <c r="B211" i="17"/>
  <c r="B202" i="17"/>
  <c r="B198" i="17"/>
  <c r="B189" i="17"/>
  <c r="B186" i="17"/>
  <c r="B176" i="17"/>
  <c r="B172" i="17"/>
  <c r="J161" i="17"/>
  <c r="J156" i="17"/>
  <c r="J152" i="17"/>
  <c r="J148" i="17"/>
  <c r="J141" i="17"/>
  <c r="J137" i="17"/>
  <c r="J130" i="17"/>
  <c r="J126" i="17"/>
  <c r="J121" i="17"/>
  <c r="J117" i="17"/>
  <c r="J111" i="17"/>
  <c r="J108" i="17"/>
  <c r="J105" i="17"/>
  <c r="B101" i="17"/>
  <c r="B100" i="17"/>
  <c r="B99" i="17"/>
  <c r="B98" i="17"/>
  <c r="B97" i="17"/>
  <c r="J89" i="17"/>
  <c r="J86" i="17"/>
  <c r="J83" i="17"/>
  <c r="J80" i="17"/>
  <c r="D280" i="2"/>
  <c r="E280" i="2"/>
  <c r="F280" i="2"/>
  <c r="G280" i="2"/>
  <c r="C280" i="2"/>
  <c r="J280" i="2"/>
  <c r="D274" i="2"/>
  <c r="E274" i="2"/>
  <c r="F274" i="2"/>
  <c r="G274" i="2"/>
  <c r="C274" i="2"/>
  <c r="J274" i="2"/>
  <c r="D265" i="2"/>
  <c r="E265" i="2"/>
  <c r="F265" i="2"/>
  <c r="G265" i="2"/>
  <c r="C265" i="2"/>
  <c r="J265" i="2"/>
  <c r="D259" i="2"/>
  <c r="E259" i="2"/>
  <c r="F259" i="2"/>
  <c r="G259" i="2"/>
  <c r="C259" i="2"/>
  <c r="J259" i="2"/>
  <c r="K254" i="2"/>
  <c r="J254" i="2"/>
  <c r="B252" i="2"/>
  <c r="I249" i="2"/>
  <c r="F249" i="2"/>
  <c r="G249" i="2"/>
  <c r="H249" i="2"/>
  <c r="E249" i="2"/>
  <c r="B246" i="2"/>
  <c r="H244" i="2"/>
  <c r="G244" i="2"/>
  <c r="B242" i="2"/>
  <c r="H240" i="2"/>
  <c r="G240" i="2"/>
  <c r="B238" i="2"/>
  <c r="H236" i="2"/>
  <c r="G236" i="2"/>
  <c r="B234" i="2"/>
  <c r="C228" i="2"/>
  <c r="C229" i="2"/>
  <c r="C230" i="2"/>
  <c r="C231" i="2"/>
  <c r="C227" i="2"/>
  <c r="B224" i="2"/>
  <c r="K223" i="2"/>
  <c r="J223" i="2"/>
  <c r="B221" i="2"/>
  <c r="C215" i="2"/>
  <c r="C216" i="2"/>
  <c r="C217" i="2"/>
  <c r="C218" i="2"/>
  <c r="C214" i="2"/>
  <c r="B212" i="2"/>
  <c r="K210" i="2"/>
  <c r="J210" i="2"/>
  <c r="B209" i="2"/>
  <c r="C205" i="2"/>
  <c r="C202" i="2"/>
  <c r="C201" i="2"/>
  <c r="C203" i="2"/>
  <c r="C204" i="2"/>
  <c r="B199" i="2"/>
  <c r="K197" i="2"/>
  <c r="J197" i="2"/>
  <c r="B195" i="2"/>
  <c r="D186" i="2"/>
  <c r="E186" i="2"/>
  <c r="F186" i="2"/>
  <c r="G186" i="2"/>
  <c r="C186" i="2"/>
  <c r="J186" i="2"/>
  <c r="D182" i="2"/>
  <c r="E182" i="2"/>
  <c r="F182" i="2"/>
  <c r="G182" i="2"/>
  <c r="C182" i="2"/>
  <c r="J182" i="2"/>
  <c r="D177" i="2"/>
  <c r="E177" i="2"/>
  <c r="F177" i="2"/>
  <c r="G177" i="2"/>
  <c r="C177" i="2"/>
  <c r="J177" i="2"/>
  <c r="D173" i="2"/>
  <c r="E173" i="2"/>
  <c r="F173" i="2"/>
  <c r="G173" i="2"/>
  <c r="C173" i="2"/>
  <c r="J173" i="2"/>
  <c r="D169" i="2"/>
  <c r="E169" i="2"/>
  <c r="F169" i="2"/>
  <c r="G169" i="2"/>
  <c r="C169" i="2"/>
  <c r="J169" i="2"/>
  <c r="D162" i="2"/>
  <c r="E162" i="2"/>
  <c r="F162" i="2"/>
  <c r="G162" i="2"/>
  <c r="C162" i="2"/>
  <c r="J162" i="2"/>
  <c r="D158" i="2"/>
  <c r="E158" i="2"/>
  <c r="F158" i="2"/>
  <c r="G158" i="2"/>
  <c r="C158" i="2"/>
  <c r="J158" i="2"/>
  <c r="B158" i="2" s="1"/>
  <c r="D151" i="2"/>
  <c r="E151" i="2"/>
  <c r="F151" i="2"/>
  <c r="G151" i="2"/>
  <c r="C151" i="2"/>
  <c r="J151" i="2"/>
  <c r="J147" i="2"/>
  <c r="D147" i="2"/>
  <c r="E147" i="2"/>
  <c r="F147" i="2"/>
  <c r="G147" i="2"/>
  <c r="C147" i="2"/>
  <c r="D142" i="2"/>
  <c r="E142" i="2"/>
  <c r="F142" i="2"/>
  <c r="G142" i="2"/>
  <c r="C142" i="2"/>
  <c r="J142" i="2"/>
  <c r="D138" i="2"/>
  <c r="E138" i="2"/>
  <c r="F138" i="2"/>
  <c r="G138" i="2"/>
  <c r="C138" i="2"/>
  <c r="J138" i="2"/>
  <c r="D132" i="2"/>
  <c r="E132" i="2"/>
  <c r="F132" i="2"/>
  <c r="G132" i="2"/>
  <c r="C132" i="2"/>
  <c r="J132" i="2"/>
  <c r="D129" i="2"/>
  <c r="E129" i="2"/>
  <c r="F129" i="2"/>
  <c r="G129" i="2"/>
  <c r="C129" i="2"/>
  <c r="J129" i="2"/>
  <c r="D126" i="2"/>
  <c r="E126" i="2"/>
  <c r="F126" i="2"/>
  <c r="G126" i="2"/>
  <c r="C126" i="2"/>
  <c r="J126" i="2"/>
  <c r="E122" i="2"/>
  <c r="F122" i="2"/>
  <c r="G122" i="2"/>
  <c r="H122" i="2"/>
  <c r="D122" i="2"/>
  <c r="B122" i="2"/>
  <c r="E121" i="2"/>
  <c r="F121" i="2"/>
  <c r="G121" i="2"/>
  <c r="H121" i="2"/>
  <c r="D121" i="2"/>
  <c r="B121" i="2"/>
  <c r="B120" i="2"/>
  <c r="B119" i="2"/>
  <c r="E118" i="2"/>
  <c r="F118" i="2"/>
  <c r="G118" i="2"/>
  <c r="H118" i="2"/>
  <c r="D118" i="2"/>
  <c r="B118" i="2"/>
  <c r="B114" i="2"/>
  <c r="T195" i="2" l="1"/>
  <c r="Q119" i="2"/>
  <c r="N119" i="2" s="1"/>
  <c r="Q120" i="2"/>
  <c r="J120" i="2" s="1"/>
  <c r="Q122" i="2"/>
  <c r="J122" i="2" s="1"/>
  <c r="Q121" i="2"/>
  <c r="J121" i="2" s="1"/>
  <c r="Q118" i="2"/>
  <c r="J118" i="2" s="1"/>
  <c r="M120" i="2" l="1"/>
  <c r="N120" i="2"/>
  <c r="J119" i="2"/>
  <c r="M119" i="2"/>
  <c r="K120" i="2"/>
  <c r="L120" i="2"/>
  <c r="K119" i="2"/>
  <c r="L119" i="2"/>
  <c r="L122" i="2"/>
  <c r="K122" i="2"/>
  <c r="M122" i="2"/>
  <c r="N122" i="2"/>
  <c r="L121" i="2"/>
  <c r="N121" i="2"/>
  <c r="M121" i="2"/>
  <c r="K121" i="2"/>
  <c r="M118" i="2"/>
  <c r="L118" i="2"/>
  <c r="N118" i="2"/>
  <c r="K118" i="2"/>
  <c r="J110" i="2" l="1"/>
  <c r="J107" i="2"/>
  <c r="J104" i="2"/>
  <c r="J101" i="2"/>
  <c r="N11" i="3"/>
  <c r="K11" i="3"/>
  <c r="K8" i="3"/>
  <c r="C21" i="17"/>
  <c r="R10" i="17"/>
  <c r="W266" i="17"/>
  <c r="V266" i="17"/>
  <c r="U266" i="17"/>
  <c r="T266" i="17"/>
  <c r="Q265" i="17"/>
  <c r="R257" i="17"/>
  <c r="R251" i="17"/>
  <c r="R242" i="17"/>
  <c r="B236" i="17"/>
  <c r="Q173" i="17"/>
  <c r="R165" i="17"/>
  <c r="B165" i="17"/>
  <c r="R161" i="17"/>
  <c r="B161" i="17"/>
  <c r="R156" i="17"/>
  <c r="B156" i="17"/>
  <c r="R152" i="17"/>
  <c r="B152" i="17"/>
  <c r="R148" i="17"/>
  <c r="B148" i="17"/>
  <c r="R141" i="17"/>
  <c r="B141" i="17"/>
  <c r="R137" i="17"/>
  <c r="R130" i="17"/>
  <c r="B130" i="17"/>
  <c r="R126" i="17"/>
  <c r="B126" i="17"/>
  <c r="R121" i="17"/>
  <c r="B121" i="17"/>
  <c r="R117" i="17"/>
  <c r="B117" i="17"/>
  <c r="R111" i="17"/>
  <c r="B111" i="17"/>
  <c r="R108" i="17"/>
  <c r="B108" i="17"/>
  <c r="R105" i="17"/>
  <c r="B105" i="17"/>
  <c r="R89" i="17"/>
  <c r="B89" i="17"/>
  <c r="R86" i="17"/>
  <c r="B86" i="17"/>
  <c r="R83" i="17"/>
  <c r="B83" i="17"/>
  <c r="R80" i="17"/>
  <c r="B80" i="17"/>
  <c r="AJ3" i="12"/>
  <c r="AJ4" i="12"/>
  <c r="AJ5" i="12"/>
  <c r="AJ6" i="12"/>
  <c r="AJ7" i="12"/>
  <c r="AJ8" i="12"/>
  <c r="AJ9" i="12"/>
  <c r="AJ10" i="12"/>
  <c r="AJ11" i="12"/>
  <c r="AJ12" i="12"/>
  <c r="AJ13" i="12"/>
  <c r="AJ14" i="12"/>
  <c r="AJ15" i="12"/>
  <c r="AJ16" i="12"/>
  <c r="AJ17" i="12"/>
  <c r="AJ18" i="12"/>
  <c r="AJ19" i="12"/>
  <c r="AJ20" i="12"/>
  <c r="AJ21" i="12"/>
  <c r="AJ22" i="12"/>
  <c r="AJ23" i="12"/>
  <c r="AJ24" i="12"/>
  <c r="AJ25" i="12"/>
  <c r="AJ26" i="12"/>
  <c r="AJ27" i="12"/>
  <c r="AJ28" i="12"/>
  <c r="AJ29" i="12"/>
  <c r="AJ30" i="12"/>
  <c r="AJ31" i="12"/>
  <c r="AJ32" i="12"/>
  <c r="AJ33" i="12"/>
  <c r="AJ34" i="12"/>
  <c r="AJ35" i="12"/>
  <c r="AJ36" i="12"/>
  <c r="AJ37" i="12"/>
  <c r="AJ38" i="12"/>
  <c r="AJ39" i="12"/>
  <c r="AJ40" i="12"/>
  <c r="AJ41" i="12"/>
  <c r="AJ42" i="12"/>
  <c r="AJ43" i="12"/>
  <c r="AJ44" i="12"/>
  <c r="AJ45" i="12"/>
  <c r="AJ46" i="12"/>
  <c r="AJ47" i="12"/>
  <c r="AJ48" i="12"/>
  <c r="AJ49" i="12"/>
  <c r="AJ50" i="12"/>
  <c r="AJ51" i="12"/>
  <c r="AJ52" i="12"/>
  <c r="AJ53" i="12"/>
  <c r="AJ54" i="12"/>
  <c r="AJ55" i="12"/>
  <c r="AJ56" i="12"/>
  <c r="AJ57" i="12"/>
  <c r="AJ58" i="12"/>
  <c r="AJ59" i="12"/>
  <c r="AJ60" i="12"/>
  <c r="AJ61" i="12"/>
  <c r="AJ62" i="12"/>
  <c r="AJ63" i="12"/>
  <c r="AJ64" i="12"/>
  <c r="AJ65" i="12"/>
  <c r="AJ66" i="12"/>
  <c r="AJ67" i="12"/>
  <c r="AJ68" i="12"/>
  <c r="AJ69" i="12"/>
  <c r="AJ70" i="12"/>
  <c r="AJ71" i="12"/>
  <c r="AJ72" i="12"/>
  <c r="AJ73" i="12"/>
  <c r="AJ74" i="12"/>
  <c r="AJ75" i="12"/>
  <c r="AJ76" i="12"/>
  <c r="AJ77" i="12"/>
  <c r="AJ78" i="12"/>
  <c r="AJ79" i="12"/>
  <c r="AJ80" i="12"/>
  <c r="AJ81" i="12"/>
  <c r="AJ82" i="12"/>
  <c r="AJ83" i="12"/>
  <c r="AJ84" i="12"/>
  <c r="AJ85" i="12"/>
  <c r="AJ86" i="12"/>
  <c r="AJ87" i="12"/>
  <c r="AJ88" i="12"/>
  <c r="AJ89" i="12"/>
  <c r="AJ90" i="12"/>
  <c r="AJ91" i="12"/>
  <c r="AJ92" i="12"/>
  <c r="AJ93" i="12"/>
  <c r="AJ94" i="12"/>
  <c r="AJ95" i="12"/>
  <c r="AJ96" i="12"/>
  <c r="AJ97" i="12"/>
  <c r="AJ98" i="12"/>
  <c r="AJ99" i="12"/>
  <c r="AJ100" i="12"/>
  <c r="AJ101" i="12"/>
  <c r="AJ102" i="12"/>
  <c r="AJ103" i="12"/>
  <c r="AJ104" i="12"/>
  <c r="AJ105" i="12"/>
  <c r="AJ106" i="12"/>
  <c r="AJ107" i="12"/>
  <c r="AJ108" i="12"/>
  <c r="AJ109" i="12"/>
  <c r="AJ110" i="12"/>
  <c r="AJ111" i="12"/>
  <c r="AJ112" i="12"/>
  <c r="AJ113" i="12"/>
  <c r="AJ114" i="12"/>
  <c r="AJ115" i="12"/>
  <c r="AJ116" i="12"/>
  <c r="AJ117" i="12"/>
  <c r="AJ118" i="12"/>
  <c r="AJ119" i="12"/>
  <c r="AJ120" i="12"/>
  <c r="AJ121" i="12"/>
  <c r="AJ122" i="12"/>
  <c r="AJ123" i="12"/>
  <c r="AJ124" i="12"/>
  <c r="AJ125" i="12"/>
  <c r="AJ126" i="12"/>
  <c r="AJ127" i="12"/>
  <c r="AJ128" i="12"/>
  <c r="AJ129" i="12"/>
  <c r="AJ130" i="12"/>
  <c r="AJ131" i="12"/>
  <c r="AJ132" i="12"/>
  <c r="AJ133" i="12"/>
  <c r="AJ134" i="12"/>
  <c r="AJ135" i="12"/>
  <c r="AJ136" i="12"/>
  <c r="AJ137" i="12"/>
  <c r="AJ138" i="12"/>
  <c r="AJ139" i="12"/>
  <c r="AJ140" i="12"/>
  <c r="AJ141" i="12"/>
  <c r="AJ142" i="12"/>
  <c r="AJ143" i="12"/>
  <c r="AJ144" i="12"/>
  <c r="AJ145" i="12"/>
  <c r="AJ146" i="12"/>
  <c r="AJ147" i="12"/>
  <c r="AJ148" i="12"/>
  <c r="AJ149" i="12"/>
  <c r="AJ150" i="12"/>
  <c r="AJ151" i="12"/>
  <c r="AJ152" i="12"/>
  <c r="AJ153" i="12"/>
  <c r="AJ154" i="12"/>
  <c r="AJ155" i="12"/>
  <c r="AJ156" i="12"/>
  <c r="AJ157" i="12"/>
  <c r="AJ158" i="12"/>
  <c r="AJ159" i="12"/>
  <c r="AJ160" i="12"/>
  <c r="AJ161" i="12"/>
  <c r="AJ162" i="12"/>
  <c r="AJ163" i="12"/>
  <c r="AJ164" i="12"/>
  <c r="AJ165" i="12"/>
  <c r="AJ166" i="12"/>
  <c r="AJ167" i="12"/>
  <c r="AJ168" i="12"/>
  <c r="AJ169" i="12"/>
  <c r="AJ170" i="12"/>
  <c r="AJ171" i="12"/>
  <c r="AJ172" i="12"/>
  <c r="AJ173" i="12"/>
  <c r="AJ174" i="12"/>
  <c r="AJ175" i="12"/>
  <c r="AJ176" i="12"/>
  <c r="AJ177" i="12"/>
  <c r="AJ178" i="12"/>
  <c r="AJ179" i="12"/>
  <c r="AJ180" i="12"/>
  <c r="AJ181" i="12"/>
  <c r="AJ182" i="12"/>
  <c r="AJ183" i="12"/>
  <c r="AJ184" i="12"/>
  <c r="AJ185" i="12"/>
  <c r="AJ186" i="12"/>
  <c r="AJ187" i="12"/>
  <c r="AJ188" i="12"/>
  <c r="AJ189" i="12"/>
  <c r="AJ190" i="12"/>
  <c r="AJ191" i="12"/>
  <c r="AJ192" i="12"/>
  <c r="AJ193" i="12"/>
  <c r="AJ194" i="12"/>
  <c r="AJ195" i="12"/>
  <c r="AJ196" i="12"/>
  <c r="AJ197" i="12"/>
  <c r="AJ198" i="12"/>
  <c r="AJ199" i="12"/>
  <c r="AJ200" i="12"/>
  <c r="AJ201" i="12"/>
  <c r="AJ202" i="12"/>
  <c r="AJ203" i="12"/>
  <c r="AJ204" i="12"/>
  <c r="AJ205" i="12"/>
  <c r="AJ206" i="12"/>
  <c r="AJ207" i="12"/>
  <c r="AJ208" i="12"/>
  <c r="AJ209" i="12"/>
  <c r="AJ210" i="12"/>
  <c r="AJ211" i="12"/>
  <c r="AJ212" i="12"/>
  <c r="AJ213" i="12"/>
  <c r="AJ214" i="12"/>
  <c r="AJ215" i="12"/>
  <c r="AJ216" i="12"/>
  <c r="AJ217" i="12"/>
  <c r="AJ218" i="12"/>
  <c r="AJ219" i="12"/>
  <c r="AJ220" i="12"/>
  <c r="AJ221" i="12"/>
  <c r="AJ222" i="12"/>
  <c r="AJ223" i="12"/>
  <c r="AJ224" i="12"/>
  <c r="AJ225" i="12"/>
  <c r="AJ226" i="12"/>
  <c r="AJ227" i="12"/>
  <c r="AJ228" i="12"/>
  <c r="AJ229" i="12"/>
  <c r="AJ230" i="12"/>
  <c r="AJ231" i="12"/>
  <c r="AJ232" i="12"/>
  <c r="AJ233" i="12"/>
  <c r="AJ234" i="12"/>
  <c r="AJ235" i="12"/>
  <c r="AJ236" i="12"/>
  <c r="AJ237" i="12"/>
  <c r="AJ238" i="12"/>
  <c r="AJ239" i="12"/>
  <c r="AJ240" i="12"/>
  <c r="AJ241" i="12"/>
  <c r="AJ242" i="12"/>
  <c r="AJ243" i="12"/>
  <c r="AJ244" i="12"/>
  <c r="AJ245" i="12"/>
  <c r="AJ246" i="12"/>
  <c r="AJ247" i="12"/>
  <c r="AJ248" i="12"/>
  <c r="AJ249" i="12"/>
  <c r="AJ250" i="12"/>
  <c r="AJ251" i="12"/>
  <c r="AJ252" i="12"/>
  <c r="AJ253" i="12"/>
  <c r="AJ254" i="12"/>
  <c r="AJ255" i="12"/>
  <c r="AJ256" i="12"/>
  <c r="AJ257" i="12"/>
  <c r="AJ258" i="12"/>
  <c r="AJ259" i="12"/>
  <c r="AJ260" i="12"/>
  <c r="AJ261" i="12"/>
  <c r="AJ262" i="12"/>
  <c r="AJ263" i="12"/>
  <c r="AJ264" i="12"/>
  <c r="AJ265" i="12"/>
  <c r="AJ266" i="12"/>
  <c r="AJ267" i="12"/>
  <c r="AJ268" i="12"/>
  <c r="AJ269" i="12"/>
  <c r="AJ270" i="12"/>
  <c r="AJ271" i="12"/>
  <c r="AJ272" i="12"/>
  <c r="AJ273" i="12"/>
  <c r="AJ274" i="12"/>
  <c r="AJ275" i="12"/>
  <c r="AJ276" i="12"/>
  <c r="AJ277" i="12"/>
  <c r="AJ278" i="12"/>
  <c r="AJ279" i="12"/>
  <c r="AJ280" i="12"/>
  <c r="AJ281" i="12"/>
  <c r="AJ282" i="12"/>
  <c r="AJ283" i="12"/>
  <c r="AJ284" i="12"/>
  <c r="AJ285" i="12"/>
  <c r="AJ286" i="12"/>
  <c r="AJ287" i="12"/>
  <c r="AJ288" i="12"/>
  <c r="AJ289" i="12"/>
  <c r="AJ290" i="12"/>
  <c r="AJ291" i="12"/>
  <c r="AJ292" i="12"/>
  <c r="AJ293" i="12"/>
  <c r="AJ294" i="12"/>
  <c r="AJ295" i="12"/>
  <c r="AJ296" i="12"/>
  <c r="AJ297" i="12"/>
  <c r="AJ298" i="12"/>
  <c r="AJ299" i="12"/>
  <c r="AJ300" i="12"/>
  <c r="AJ301" i="12"/>
  <c r="AJ302" i="12"/>
  <c r="AJ303" i="12"/>
  <c r="AJ304" i="12"/>
  <c r="AJ305" i="12"/>
  <c r="AJ306" i="12"/>
  <c r="AJ307" i="12"/>
  <c r="AJ308" i="12"/>
  <c r="AJ309" i="12"/>
  <c r="AJ310" i="12"/>
  <c r="AJ311" i="12"/>
  <c r="AJ312" i="12"/>
  <c r="AJ313" i="12"/>
  <c r="AJ314" i="12"/>
  <c r="AJ315" i="12"/>
  <c r="AJ316" i="12"/>
  <c r="AJ317" i="12"/>
  <c r="AJ318" i="12"/>
  <c r="AJ319" i="12"/>
  <c r="AJ320" i="12"/>
  <c r="AJ321" i="12"/>
  <c r="AJ322" i="12"/>
  <c r="AJ323" i="12"/>
  <c r="AJ324" i="12"/>
  <c r="AJ325" i="12"/>
  <c r="AJ326" i="12"/>
  <c r="AJ327" i="12"/>
  <c r="AJ328" i="12"/>
  <c r="AJ329" i="12"/>
  <c r="AJ330" i="12"/>
  <c r="AJ331" i="12"/>
  <c r="AJ332" i="12"/>
  <c r="AJ333" i="12"/>
  <c r="AJ334" i="12"/>
  <c r="AJ335" i="12"/>
  <c r="AJ336" i="12"/>
  <c r="AJ337" i="12"/>
  <c r="AJ338" i="12"/>
  <c r="AJ339" i="12"/>
  <c r="AJ340" i="12"/>
  <c r="AJ341" i="12"/>
  <c r="AJ342" i="12"/>
  <c r="AJ343" i="12"/>
  <c r="AJ344" i="12"/>
  <c r="AJ345" i="12"/>
  <c r="AJ346" i="12"/>
  <c r="AJ347" i="12"/>
  <c r="AJ348" i="12"/>
  <c r="AJ349" i="12"/>
  <c r="AJ350" i="12"/>
  <c r="AJ351" i="12"/>
  <c r="AJ352" i="12"/>
  <c r="AJ353" i="12"/>
  <c r="AJ354" i="12"/>
  <c r="AJ355" i="12"/>
  <c r="AJ356" i="12"/>
  <c r="AJ357" i="12"/>
  <c r="AJ358" i="12"/>
  <c r="AJ359" i="12"/>
  <c r="AJ360" i="12"/>
  <c r="AJ361" i="12"/>
  <c r="AJ362" i="12"/>
  <c r="AJ363" i="12"/>
  <c r="AJ364" i="12"/>
  <c r="AJ365" i="12"/>
  <c r="AJ366" i="12"/>
  <c r="AJ367" i="12"/>
  <c r="AJ368" i="12"/>
  <c r="AJ369" i="12"/>
  <c r="AJ370" i="12"/>
  <c r="AJ371" i="12"/>
  <c r="AJ372" i="12"/>
  <c r="AJ373" i="12"/>
  <c r="AJ374" i="12"/>
  <c r="AJ375" i="12"/>
  <c r="AJ376" i="12"/>
  <c r="AJ377" i="12"/>
  <c r="AJ378" i="12"/>
  <c r="AJ379" i="12"/>
  <c r="AJ380" i="12"/>
  <c r="AJ381" i="12"/>
  <c r="AJ382" i="12"/>
  <c r="AJ383" i="12"/>
  <c r="AJ384" i="12"/>
  <c r="AJ385" i="12"/>
  <c r="AJ386" i="12"/>
  <c r="AJ387" i="12"/>
  <c r="AJ388" i="12"/>
  <c r="AJ389" i="12"/>
  <c r="AJ390" i="12"/>
  <c r="AJ391" i="12"/>
  <c r="AJ392" i="12"/>
  <c r="AJ393" i="12"/>
  <c r="AJ394" i="12"/>
  <c r="AJ395" i="12"/>
  <c r="AJ396" i="12"/>
  <c r="AJ397" i="12"/>
  <c r="AJ398" i="12"/>
  <c r="AJ399" i="12"/>
  <c r="AJ400" i="12"/>
  <c r="AJ401" i="12"/>
  <c r="AJ402" i="12"/>
  <c r="AJ403" i="12"/>
  <c r="AJ404" i="12"/>
  <c r="AJ405" i="12"/>
  <c r="AJ406" i="12"/>
  <c r="AJ407" i="12"/>
  <c r="AJ408" i="12"/>
  <c r="AJ409" i="12"/>
  <c r="AJ410" i="12"/>
  <c r="AJ411" i="12"/>
  <c r="AJ412" i="12"/>
  <c r="AJ413" i="12"/>
  <c r="AJ414" i="12"/>
  <c r="AJ415" i="12"/>
  <c r="AJ416" i="12"/>
  <c r="AJ417" i="12"/>
  <c r="AJ418" i="12"/>
  <c r="AJ419" i="12"/>
  <c r="AJ420" i="12"/>
  <c r="AJ421" i="12"/>
  <c r="AJ422" i="12"/>
  <c r="AJ423" i="12"/>
  <c r="AJ424" i="12"/>
  <c r="AJ425" i="12"/>
  <c r="AJ426" i="12"/>
  <c r="AJ427" i="12"/>
  <c r="AJ428" i="12"/>
  <c r="AJ429" i="12"/>
  <c r="AJ430" i="12"/>
  <c r="AJ431" i="12"/>
  <c r="AJ432" i="12"/>
  <c r="AJ433" i="12"/>
  <c r="AJ434" i="12"/>
  <c r="AJ435" i="12"/>
  <c r="AJ436" i="12"/>
  <c r="AJ437" i="12"/>
  <c r="AJ438" i="12"/>
  <c r="AJ439" i="12"/>
  <c r="AJ440" i="12"/>
  <c r="AJ441" i="12"/>
  <c r="AJ442" i="12"/>
  <c r="AJ443" i="12"/>
  <c r="AJ444" i="12"/>
  <c r="AJ445" i="12"/>
  <c r="AJ446" i="12"/>
  <c r="AJ447" i="12"/>
  <c r="AJ448" i="12"/>
  <c r="AJ449" i="12"/>
  <c r="AJ450" i="12"/>
  <c r="AJ451" i="12"/>
  <c r="AJ452" i="12"/>
  <c r="AJ453" i="12"/>
  <c r="AJ454" i="12"/>
  <c r="AJ455" i="12"/>
  <c r="AJ456" i="12"/>
  <c r="AJ457" i="12"/>
  <c r="AJ458" i="12"/>
  <c r="AJ459" i="12"/>
  <c r="AJ460" i="12"/>
  <c r="AJ461" i="12"/>
  <c r="AJ462" i="12"/>
  <c r="AJ463" i="12"/>
  <c r="AJ464" i="12"/>
  <c r="AJ465" i="12"/>
  <c r="AJ466" i="12"/>
  <c r="AJ467" i="12"/>
  <c r="AJ468" i="12"/>
  <c r="AJ469" i="12"/>
  <c r="AJ470" i="12"/>
  <c r="AJ471" i="12"/>
  <c r="AJ472" i="12"/>
  <c r="AJ473" i="12"/>
  <c r="AJ474" i="12"/>
  <c r="AJ475" i="12"/>
  <c r="AJ476" i="12"/>
  <c r="AJ477" i="12"/>
  <c r="AJ478" i="12"/>
  <c r="AJ479" i="12"/>
  <c r="AJ480" i="12"/>
  <c r="AJ481" i="12"/>
  <c r="AJ482" i="12"/>
  <c r="AJ483" i="12"/>
  <c r="AJ484" i="12"/>
  <c r="AJ485" i="12"/>
  <c r="AJ486" i="12"/>
  <c r="AJ487" i="12"/>
  <c r="AJ488" i="12"/>
  <c r="AJ489" i="12"/>
  <c r="AJ490" i="12"/>
  <c r="AJ491" i="12"/>
  <c r="AJ492" i="12"/>
  <c r="AJ493" i="12"/>
  <c r="AJ494" i="12"/>
  <c r="AJ495" i="12"/>
  <c r="AJ496" i="12"/>
  <c r="AJ497" i="12"/>
  <c r="AJ498" i="12"/>
  <c r="AJ499" i="12"/>
  <c r="AJ500" i="12"/>
  <c r="AJ501" i="12"/>
  <c r="AJ502" i="12"/>
  <c r="AJ503" i="12"/>
  <c r="AJ504" i="12"/>
  <c r="AJ505" i="12"/>
  <c r="AJ506" i="12"/>
  <c r="AJ507" i="12"/>
  <c r="AJ508" i="12"/>
  <c r="AJ509" i="12"/>
  <c r="AJ510" i="12"/>
  <c r="AJ511" i="12"/>
  <c r="AJ512" i="12"/>
  <c r="AJ513" i="12"/>
  <c r="AJ514" i="12"/>
  <c r="AJ515" i="12"/>
  <c r="AJ516" i="12"/>
  <c r="AJ517" i="12"/>
  <c r="AJ518" i="12"/>
  <c r="AJ519" i="12"/>
  <c r="AJ520" i="12"/>
  <c r="AJ521" i="12"/>
  <c r="AJ522" i="12"/>
  <c r="AJ523" i="12"/>
  <c r="AJ524" i="12"/>
  <c r="AJ525" i="12"/>
  <c r="AJ526" i="12"/>
  <c r="AJ527" i="12"/>
  <c r="AJ528" i="12"/>
  <c r="AJ529" i="12"/>
  <c r="AJ530" i="12"/>
  <c r="AJ531" i="12"/>
  <c r="AJ532" i="12"/>
  <c r="AJ533" i="12"/>
  <c r="AJ534" i="12"/>
  <c r="AJ535" i="12"/>
  <c r="AJ536" i="12"/>
  <c r="AJ537" i="12"/>
  <c r="AJ538" i="12"/>
  <c r="AJ539" i="12"/>
  <c r="AJ540" i="12"/>
  <c r="AJ541" i="12"/>
  <c r="AJ542" i="12"/>
  <c r="AJ543" i="12"/>
  <c r="AJ544" i="12"/>
  <c r="AJ545" i="12"/>
  <c r="AJ546" i="12"/>
  <c r="AJ547" i="12"/>
  <c r="AJ548" i="12"/>
  <c r="AJ549" i="12"/>
  <c r="AJ550" i="12"/>
  <c r="AJ551" i="12"/>
  <c r="AJ552" i="12"/>
  <c r="AJ553" i="12"/>
  <c r="AJ554" i="12"/>
  <c r="AJ555" i="12"/>
  <c r="AJ556" i="12"/>
  <c r="AJ557" i="12"/>
  <c r="AJ558" i="12"/>
  <c r="AJ559" i="12"/>
  <c r="AJ560" i="12"/>
  <c r="AJ561" i="12"/>
  <c r="AJ562" i="12"/>
  <c r="AJ563" i="12"/>
  <c r="AJ564" i="12"/>
  <c r="AJ565" i="12"/>
  <c r="AJ566" i="12"/>
  <c r="AJ567" i="12"/>
  <c r="AJ568" i="12"/>
  <c r="AJ569" i="12"/>
  <c r="AJ570" i="12"/>
  <c r="AJ571" i="12"/>
  <c r="AJ572" i="12"/>
  <c r="AJ573" i="12"/>
  <c r="AJ574" i="12"/>
  <c r="AJ575" i="12"/>
  <c r="AJ576" i="12"/>
  <c r="AJ577" i="12"/>
  <c r="AJ578" i="12"/>
  <c r="AJ579" i="12"/>
  <c r="AJ580" i="12"/>
  <c r="AJ581" i="12"/>
  <c r="AJ582" i="12"/>
  <c r="AJ583" i="12"/>
  <c r="AJ584" i="12"/>
  <c r="AJ585" i="12"/>
  <c r="AJ586" i="12"/>
  <c r="AJ587" i="12"/>
  <c r="AJ588" i="12"/>
  <c r="AJ589" i="12"/>
  <c r="AJ590" i="12"/>
  <c r="AJ591" i="12"/>
  <c r="AJ592" i="12"/>
  <c r="AJ593" i="12"/>
  <c r="AJ594" i="12"/>
  <c r="AJ595" i="12"/>
  <c r="AJ596" i="12"/>
  <c r="AJ597" i="12"/>
  <c r="AJ598" i="12"/>
  <c r="AJ599" i="12"/>
  <c r="AJ600" i="12"/>
  <c r="AJ601" i="12"/>
  <c r="AJ602" i="12"/>
  <c r="AJ603" i="12"/>
  <c r="AJ604" i="12"/>
  <c r="AJ605" i="12"/>
  <c r="AJ606" i="12"/>
  <c r="AJ607" i="12"/>
  <c r="AJ608" i="12"/>
  <c r="AJ609" i="12"/>
  <c r="AJ610" i="12"/>
  <c r="AJ611" i="12"/>
  <c r="AJ612" i="12"/>
  <c r="AJ613" i="12"/>
  <c r="AJ614" i="12"/>
  <c r="AJ615" i="12"/>
  <c r="AJ616" i="12"/>
  <c r="AJ617" i="12"/>
  <c r="AJ618" i="12"/>
  <c r="AJ619" i="12"/>
  <c r="AJ620" i="12"/>
  <c r="AJ621" i="12"/>
  <c r="AJ622" i="12"/>
  <c r="AJ623" i="12"/>
  <c r="AJ624" i="12"/>
  <c r="AJ625" i="12"/>
  <c r="AJ626" i="12"/>
  <c r="AI340" i="12"/>
  <c r="B3" i="12"/>
  <c r="D3" i="12"/>
  <c r="C3" i="12" s="1"/>
  <c r="B4" i="12"/>
  <c r="D4" i="12"/>
  <c r="C4" i="12" s="1"/>
  <c r="AI4" i="12"/>
  <c r="B5" i="12"/>
  <c r="D5" i="12"/>
  <c r="C5" i="12" s="1"/>
  <c r="J5" i="12"/>
  <c r="B6" i="12"/>
  <c r="D6" i="12"/>
  <c r="C6" i="12" s="1"/>
  <c r="B7" i="12"/>
  <c r="D7" i="12"/>
  <c r="C7" i="12" s="1"/>
  <c r="N7" i="12"/>
  <c r="B8" i="12"/>
  <c r="D8" i="12"/>
  <c r="C8" i="12" s="1"/>
  <c r="AI8" i="12"/>
  <c r="B9" i="12"/>
  <c r="D9" i="12"/>
  <c r="C9" i="12" s="1"/>
  <c r="B10" i="12"/>
  <c r="D10" i="12"/>
  <c r="C10" i="12" s="1"/>
  <c r="AI10" i="12"/>
  <c r="B11" i="12"/>
  <c r="D11" i="12"/>
  <c r="C11" i="12" s="1"/>
  <c r="B12" i="12"/>
  <c r="D12" i="12"/>
  <c r="C12" i="12" s="1"/>
  <c r="AI12" i="12"/>
  <c r="B13" i="12"/>
  <c r="D13" i="12"/>
  <c r="C13" i="12" s="1"/>
  <c r="J13" i="12"/>
  <c r="B14" i="12"/>
  <c r="D14" i="12"/>
  <c r="C14" i="12" s="1"/>
  <c r="AI14" i="12"/>
  <c r="B15" i="12"/>
  <c r="D15" i="12"/>
  <c r="C15" i="12" s="1"/>
  <c r="B16" i="12"/>
  <c r="D16" i="12"/>
  <c r="C16" i="12" s="1"/>
  <c r="AI16" i="12"/>
  <c r="B17" i="12"/>
  <c r="D17" i="12"/>
  <c r="C17" i="12" s="1"/>
  <c r="J17" i="12"/>
  <c r="B18" i="12"/>
  <c r="D18" i="12"/>
  <c r="C18" i="12" s="1"/>
  <c r="B19" i="12"/>
  <c r="D19" i="12"/>
  <c r="C19" i="12" s="1"/>
  <c r="N19" i="12"/>
  <c r="B20" i="12"/>
  <c r="D20" i="12"/>
  <c r="C20" i="12" s="1"/>
  <c r="AI20" i="12"/>
  <c r="B21" i="12"/>
  <c r="D21" i="12"/>
  <c r="C21" i="12" s="1"/>
  <c r="B22" i="12"/>
  <c r="D22" i="12"/>
  <c r="C22" i="12" s="1"/>
  <c r="AI22" i="12"/>
  <c r="B23" i="12"/>
  <c r="D23" i="12"/>
  <c r="C23" i="12" s="1"/>
  <c r="B24" i="12"/>
  <c r="D24" i="12"/>
  <c r="C24" i="12" s="1"/>
  <c r="AI24" i="12"/>
  <c r="B25" i="12"/>
  <c r="D25" i="12"/>
  <c r="C25" i="12" s="1"/>
  <c r="J25" i="12"/>
  <c r="B26" i="12"/>
  <c r="D26" i="12"/>
  <c r="C26" i="12" s="1"/>
  <c r="B27" i="12"/>
  <c r="D27" i="12"/>
  <c r="C27" i="12" s="1"/>
  <c r="N27" i="12"/>
  <c r="B28" i="12"/>
  <c r="D28" i="12"/>
  <c r="C28" i="12" s="1"/>
  <c r="AI28" i="12"/>
  <c r="B29" i="12"/>
  <c r="D29" i="12"/>
  <c r="C29" i="12" s="1"/>
  <c r="AI29" i="12"/>
  <c r="B30" i="12"/>
  <c r="D30" i="12"/>
  <c r="C30" i="12" s="1"/>
  <c r="B31" i="12"/>
  <c r="D31" i="12"/>
  <c r="C31" i="12" s="1"/>
  <c r="G31" i="12"/>
  <c r="B32" i="12"/>
  <c r="D32" i="12"/>
  <c r="C32" i="12" s="1"/>
  <c r="B33" i="12"/>
  <c r="D33" i="12"/>
  <c r="C33" i="12" s="1"/>
  <c r="G33" i="12"/>
  <c r="B34" i="12"/>
  <c r="D34" i="12"/>
  <c r="C34" i="12" s="1"/>
  <c r="B35" i="12"/>
  <c r="D35" i="12"/>
  <c r="C35" i="12" s="1"/>
  <c r="G35" i="12"/>
  <c r="B36" i="12"/>
  <c r="D36" i="12"/>
  <c r="C36" i="12" s="1"/>
  <c r="B37" i="12"/>
  <c r="D37" i="12"/>
  <c r="C37" i="12" s="1"/>
  <c r="G37" i="12"/>
  <c r="B38" i="12"/>
  <c r="D38" i="12"/>
  <c r="C38" i="12" s="1"/>
  <c r="B39" i="12"/>
  <c r="D39" i="12"/>
  <c r="C39" i="12" s="1"/>
  <c r="G39" i="12"/>
  <c r="B40" i="12"/>
  <c r="D40" i="12"/>
  <c r="C40" i="12" s="1"/>
  <c r="B41" i="12"/>
  <c r="D41" i="12"/>
  <c r="C41" i="12" s="1"/>
  <c r="G41" i="12"/>
  <c r="B42" i="12"/>
  <c r="D42" i="12"/>
  <c r="C42" i="12" s="1"/>
  <c r="B43" i="12"/>
  <c r="D43" i="12"/>
  <c r="C43" i="12" s="1"/>
  <c r="AI43" i="12"/>
  <c r="B44" i="12"/>
  <c r="D44" i="12"/>
  <c r="C44" i="12" s="1"/>
  <c r="B45" i="12"/>
  <c r="D45" i="12"/>
  <c r="C45" i="12" s="1"/>
  <c r="G45" i="12"/>
  <c r="B46" i="12"/>
  <c r="D46" i="12"/>
  <c r="C46" i="12" s="1"/>
  <c r="B47" i="12"/>
  <c r="D47" i="12"/>
  <c r="C47" i="12" s="1"/>
  <c r="G47" i="12"/>
  <c r="B48" i="12"/>
  <c r="D48" i="12"/>
  <c r="C48" i="12" s="1"/>
  <c r="B49" i="12"/>
  <c r="D49" i="12"/>
  <c r="C49" i="12" s="1"/>
  <c r="G49" i="12"/>
  <c r="B50" i="12"/>
  <c r="D50" i="12"/>
  <c r="C50" i="12" s="1"/>
  <c r="B51" i="12"/>
  <c r="D51" i="12"/>
  <c r="C51" i="12" s="1"/>
  <c r="G51" i="12"/>
  <c r="B52" i="12"/>
  <c r="D52" i="12"/>
  <c r="C52" i="12" s="1"/>
  <c r="AI52" i="12"/>
  <c r="B53" i="12"/>
  <c r="D53" i="12"/>
  <c r="C53" i="12" s="1"/>
  <c r="B54" i="12"/>
  <c r="D54" i="12"/>
  <c r="C54" i="12" s="1"/>
  <c r="AI54" i="12"/>
  <c r="B55" i="12"/>
  <c r="D55" i="12"/>
  <c r="C55" i="12" s="1"/>
  <c r="B56" i="12"/>
  <c r="D56" i="12"/>
  <c r="C56" i="12" s="1"/>
  <c r="G56" i="12"/>
  <c r="B57" i="12"/>
  <c r="D57" i="12"/>
  <c r="C57" i="12" s="1"/>
  <c r="B58" i="12"/>
  <c r="D58" i="12"/>
  <c r="C58" i="12" s="1"/>
  <c r="AI58" i="12"/>
  <c r="B59" i="12"/>
  <c r="D59" i="12"/>
  <c r="C59" i="12" s="1"/>
  <c r="B60" i="12"/>
  <c r="D60" i="12"/>
  <c r="C60" i="12" s="1"/>
  <c r="G60" i="12"/>
  <c r="B61" i="12"/>
  <c r="D61" i="12"/>
  <c r="C61" i="12" s="1"/>
  <c r="B62" i="12"/>
  <c r="D62" i="12"/>
  <c r="C62" i="12" s="1"/>
  <c r="AI62" i="12"/>
  <c r="B63" i="12"/>
  <c r="D63" i="12"/>
  <c r="C63" i="12" s="1"/>
  <c r="B64" i="12"/>
  <c r="D64" i="12"/>
  <c r="C64" i="12" s="1"/>
  <c r="G64" i="12"/>
  <c r="B65" i="12"/>
  <c r="D65" i="12"/>
  <c r="C65" i="12" s="1"/>
  <c r="B66" i="12"/>
  <c r="D66" i="12"/>
  <c r="C66" i="12" s="1"/>
  <c r="AI66" i="12"/>
  <c r="B67" i="12"/>
  <c r="D67" i="12"/>
  <c r="C67" i="12" s="1"/>
  <c r="B68" i="12"/>
  <c r="D68" i="12"/>
  <c r="C68" i="12" s="1"/>
  <c r="AI68" i="12"/>
  <c r="B69" i="12"/>
  <c r="D69" i="12"/>
  <c r="C69" i="12" s="1"/>
  <c r="G69" i="12"/>
  <c r="B70" i="12"/>
  <c r="D70" i="12"/>
  <c r="C70" i="12" s="1"/>
  <c r="B71" i="12"/>
  <c r="D71" i="12"/>
  <c r="C71" i="12" s="1"/>
  <c r="G71" i="12"/>
  <c r="B72" i="12"/>
  <c r="D72" i="12"/>
  <c r="C72" i="12" s="1"/>
  <c r="B73" i="12"/>
  <c r="D73" i="12"/>
  <c r="C73" i="12" s="1"/>
  <c r="AI73" i="12"/>
  <c r="B74" i="12"/>
  <c r="D74" i="12"/>
  <c r="C74" i="12" s="1"/>
  <c r="B75" i="12"/>
  <c r="D75" i="12"/>
  <c r="C75" i="12" s="1"/>
  <c r="G75" i="12"/>
  <c r="B76" i="12"/>
  <c r="D76" i="12"/>
  <c r="C76" i="12" s="1"/>
  <c r="B77" i="12"/>
  <c r="D77" i="12"/>
  <c r="C77" i="12" s="1"/>
  <c r="AI77" i="12"/>
  <c r="B78" i="12"/>
  <c r="D78" i="12"/>
  <c r="C78" i="12" s="1"/>
  <c r="B79" i="12"/>
  <c r="D79" i="12"/>
  <c r="C79" i="12" s="1"/>
  <c r="G79" i="12"/>
  <c r="B80" i="12"/>
  <c r="D80" i="12"/>
  <c r="C80" i="12" s="1"/>
  <c r="B81" i="12"/>
  <c r="D81" i="12"/>
  <c r="C81" i="12" s="1"/>
  <c r="G81" i="12"/>
  <c r="B82" i="12"/>
  <c r="D82" i="12"/>
  <c r="C82" i="12" s="1"/>
  <c r="B83" i="12"/>
  <c r="D83" i="12"/>
  <c r="C83" i="12" s="1"/>
  <c r="G83" i="12"/>
  <c r="B84" i="12"/>
  <c r="D84" i="12"/>
  <c r="C84" i="12" s="1"/>
  <c r="AI84" i="12"/>
  <c r="B85" i="12"/>
  <c r="D85" i="12"/>
  <c r="C85" i="12" s="1"/>
  <c r="B86" i="12"/>
  <c r="D86" i="12"/>
  <c r="C86" i="12" s="1"/>
  <c r="G86" i="12"/>
  <c r="B87" i="12"/>
  <c r="D87" i="12"/>
  <c r="C87" i="12" s="1"/>
  <c r="B88" i="12"/>
  <c r="D88" i="12"/>
  <c r="C88" i="12" s="1"/>
  <c r="AI88" i="12"/>
  <c r="B89" i="12"/>
  <c r="D89" i="12"/>
  <c r="C89" i="12" s="1"/>
  <c r="B90" i="12"/>
  <c r="D90" i="12"/>
  <c r="C90" i="12" s="1"/>
  <c r="G90" i="12"/>
  <c r="B91" i="12"/>
  <c r="D91" i="12"/>
  <c r="C91" i="12" s="1"/>
  <c r="B92" i="12"/>
  <c r="D92" i="12"/>
  <c r="C92" i="12" s="1"/>
  <c r="AI92" i="12"/>
  <c r="B93" i="12"/>
  <c r="D93" i="12"/>
  <c r="C93" i="12" s="1"/>
  <c r="B94" i="12"/>
  <c r="D94" i="12"/>
  <c r="C94" i="12" s="1"/>
  <c r="G94" i="12"/>
  <c r="B95" i="12"/>
  <c r="D95" i="12"/>
  <c r="C95" i="12" s="1"/>
  <c r="B96" i="12"/>
  <c r="D96" i="12"/>
  <c r="C96" i="12" s="1"/>
  <c r="AI96" i="12"/>
  <c r="B97" i="12"/>
  <c r="D97" i="12"/>
  <c r="C97" i="12" s="1"/>
  <c r="B98" i="12"/>
  <c r="D98" i="12"/>
  <c r="C98" i="12" s="1"/>
  <c r="G98" i="12"/>
  <c r="B99" i="12"/>
  <c r="D99" i="12"/>
  <c r="C99" i="12" s="1"/>
  <c r="B100" i="12"/>
  <c r="D100" i="12"/>
  <c r="C100" i="12" s="1"/>
  <c r="AI100" i="12"/>
  <c r="B101" i="12"/>
  <c r="D101" i="12"/>
  <c r="C101" i="12" s="1"/>
  <c r="B102" i="12"/>
  <c r="D102" i="12"/>
  <c r="C102" i="12" s="1"/>
  <c r="G102" i="12"/>
  <c r="B103" i="12"/>
  <c r="D103" i="12"/>
  <c r="C103" i="12" s="1"/>
  <c r="B104" i="12"/>
  <c r="D104" i="12"/>
  <c r="C104" i="12" s="1"/>
  <c r="AI104" i="12"/>
  <c r="B105" i="12"/>
  <c r="D105" i="12"/>
  <c r="C105" i="12" s="1"/>
  <c r="B106" i="12"/>
  <c r="D106" i="12"/>
  <c r="C106" i="12" s="1"/>
  <c r="G106" i="12"/>
  <c r="B107" i="12"/>
  <c r="D107" i="12"/>
  <c r="C107" i="12" s="1"/>
  <c r="B108" i="12"/>
  <c r="D108" i="12"/>
  <c r="C108" i="12" s="1"/>
  <c r="AI108" i="12"/>
  <c r="B109" i="12"/>
  <c r="D109" i="12"/>
  <c r="C109" i="12" s="1"/>
  <c r="B110" i="12"/>
  <c r="D110" i="12"/>
  <c r="C110" i="12" s="1"/>
  <c r="G110" i="12"/>
  <c r="B111" i="12"/>
  <c r="D111" i="12"/>
  <c r="C111" i="12" s="1"/>
  <c r="B112" i="12"/>
  <c r="D112" i="12"/>
  <c r="C112" i="12" s="1"/>
  <c r="AI112" i="12"/>
  <c r="B113" i="12"/>
  <c r="D113" i="12"/>
  <c r="C113" i="12" s="1"/>
  <c r="B114" i="12"/>
  <c r="D114" i="12"/>
  <c r="C114" i="12" s="1"/>
  <c r="G114" i="12"/>
  <c r="B115" i="12"/>
  <c r="D115" i="12"/>
  <c r="C115" i="12" s="1"/>
  <c r="AI115" i="12"/>
  <c r="B116" i="12"/>
  <c r="D116" i="12"/>
  <c r="C116" i="12" s="1"/>
  <c r="AI116" i="12"/>
  <c r="B117" i="12"/>
  <c r="D117" i="12"/>
  <c r="C117" i="12" s="1"/>
  <c r="AI117" i="12"/>
  <c r="B118" i="12"/>
  <c r="D118" i="12"/>
  <c r="C118" i="12" s="1"/>
  <c r="AI118" i="12"/>
  <c r="B119" i="12"/>
  <c r="D119" i="12"/>
  <c r="C119" i="12" s="1"/>
  <c r="AI119" i="12"/>
  <c r="B120" i="12"/>
  <c r="D120" i="12"/>
  <c r="C120" i="12" s="1"/>
  <c r="AI120" i="12"/>
  <c r="B121" i="12"/>
  <c r="D121" i="12"/>
  <c r="C121" i="12" s="1"/>
  <c r="AI121" i="12"/>
  <c r="B122" i="12"/>
  <c r="D122" i="12"/>
  <c r="C122" i="12" s="1"/>
  <c r="AI122" i="12"/>
  <c r="B123" i="12"/>
  <c r="D123" i="12"/>
  <c r="C123" i="12" s="1"/>
  <c r="AI123" i="12"/>
  <c r="B124" i="12"/>
  <c r="D124" i="12"/>
  <c r="C124" i="12" s="1"/>
  <c r="AI124" i="12"/>
  <c r="B125" i="12"/>
  <c r="D125" i="12"/>
  <c r="C125" i="12" s="1"/>
  <c r="AI125" i="12"/>
  <c r="B126" i="12"/>
  <c r="D126" i="12"/>
  <c r="C126" i="12" s="1"/>
  <c r="AI126" i="12"/>
  <c r="B127" i="12"/>
  <c r="D127" i="12"/>
  <c r="C127" i="12" s="1"/>
  <c r="AI127" i="12"/>
  <c r="B128" i="12"/>
  <c r="D128" i="12"/>
  <c r="C128" i="12" s="1"/>
  <c r="AI128" i="12"/>
  <c r="B129" i="12"/>
  <c r="D129" i="12"/>
  <c r="C129" i="12" s="1"/>
  <c r="AI129" i="12"/>
  <c r="B130" i="12"/>
  <c r="D130" i="12"/>
  <c r="C130" i="12" s="1"/>
  <c r="AI130" i="12"/>
  <c r="B131" i="12"/>
  <c r="D131" i="12"/>
  <c r="C131" i="12" s="1"/>
  <c r="AI131" i="12"/>
  <c r="B132" i="12"/>
  <c r="D132" i="12"/>
  <c r="C132" i="12" s="1"/>
  <c r="AI132" i="12"/>
  <c r="B133" i="12"/>
  <c r="D133" i="12"/>
  <c r="C133" i="12" s="1"/>
  <c r="AI133" i="12"/>
  <c r="B134" i="12"/>
  <c r="D134" i="12"/>
  <c r="C134" i="12" s="1"/>
  <c r="AI134" i="12"/>
  <c r="B135" i="12"/>
  <c r="D135" i="12"/>
  <c r="C135" i="12" s="1"/>
  <c r="AI135" i="12"/>
  <c r="B136" i="12"/>
  <c r="D136" i="12"/>
  <c r="C136" i="12" s="1"/>
  <c r="AI136" i="12"/>
  <c r="B137" i="12"/>
  <c r="D137" i="12"/>
  <c r="C137" i="12" s="1"/>
  <c r="AI137" i="12"/>
  <c r="B138" i="12"/>
  <c r="D138" i="12"/>
  <c r="C138" i="12" s="1"/>
  <c r="AI138" i="12"/>
  <c r="B139" i="12"/>
  <c r="D139" i="12"/>
  <c r="C139" i="12" s="1"/>
  <c r="AI139" i="12"/>
  <c r="B140" i="12"/>
  <c r="D140" i="12"/>
  <c r="C140" i="12" s="1"/>
  <c r="AI140" i="12"/>
  <c r="B141" i="12"/>
  <c r="D141" i="12"/>
  <c r="C141" i="12" s="1"/>
  <c r="AI141" i="12"/>
  <c r="B142" i="12"/>
  <c r="D142" i="12"/>
  <c r="C142" i="12" s="1"/>
  <c r="AI142" i="12"/>
  <c r="B143" i="12"/>
  <c r="D143" i="12"/>
  <c r="C143" i="12" s="1"/>
  <c r="AI143" i="12"/>
  <c r="B144" i="12"/>
  <c r="D144" i="12"/>
  <c r="C144" i="12" s="1"/>
  <c r="AI144" i="12"/>
  <c r="B145" i="12"/>
  <c r="D145" i="12"/>
  <c r="C145" i="12" s="1"/>
  <c r="AI145" i="12"/>
  <c r="B146" i="12"/>
  <c r="D146" i="12"/>
  <c r="C146" i="12" s="1"/>
  <c r="AI146" i="12"/>
  <c r="B147" i="12"/>
  <c r="D147" i="12"/>
  <c r="C147" i="12" s="1"/>
  <c r="AI147" i="12"/>
  <c r="B148" i="12"/>
  <c r="D148" i="12"/>
  <c r="C148" i="12" s="1"/>
  <c r="AI148" i="12"/>
  <c r="B149" i="12"/>
  <c r="D149" i="12"/>
  <c r="C149" i="12" s="1"/>
  <c r="AI149" i="12"/>
  <c r="B150" i="12"/>
  <c r="D150" i="12"/>
  <c r="C150" i="12" s="1"/>
  <c r="AI150" i="12"/>
  <c r="B151" i="12"/>
  <c r="D151" i="12"/>
  <c r="C151" i="12" s="1"/>
  <c r="AI151" i="12"/>
  <c r="B152" i="12"/>
  <c r="D152" i="12"/>
  <c r="C152" i="12" s="1"/>
  <c r="AI152" i="12"/>
  <c r="B153" i="12"/>
  <c r="D153" i="12"/>
  <c r="C153" i="12" s="1"/>
  <c r="AI153" i="12"/>
  <c r="B154" i="12"/>
  <c r="D154" i="12"/>
  <c r="C154" i="12" s="1"/>
  <c r="AI154" i="12"/>
  <c r="B155" i="12"/>
  <c r="D155" i="12"/>
  <c r="C155" i="12" s="1"/>
  <c r="AI155" i="12"/>
  <c r="B156" i="12"/>
  <c r="D156" i="12"/>
  <c r="C156" i="12" s="1"/>
  <c r="AI156" i="12"/>
  <c r="B157" i="12"/>
  <c r="D157" i="12"/>
  <c r="C157" i="12" s="1"/>
  <c r="AI157" i="12"/>
  <c r="B158" i="12"/>
  <c r="D158" i="12"/>
  <c r="C158" i="12" s="1"/>
  <c r="AI158" i="12"/>
  <c r="B159" i="12"/>
  <c r="D159" i="12"/>
  <c r="C159" i="12" s="1"/>
  <c r="AI159" i="12"/>
  <c r="B160" i="12"/>
  <c r="D160" i="12"/>
  <c r="C160" i="12" s="1"/>
  <c r="AI160" i="12"/>
  <c r="B161" i="12"/>
  <c r="D161" i="12"/>
  <c r="C161" i="12" s="1"/>
  <c r="AI161" i="12"/>
  <c r="B162" i="12"/>
  <c r="D162" i="12"/>
  <c r="C162" i="12" s="1"/>
  <c r="AI162" i="12"/>
  <c r="B163" i="12"/>
  <c r="D163" i="12"/>
  <c r="C163" i="12" s="1"/>
  <c r="AI163" i="12"/>
  <c r="B164" i="12"/>
  <c r="D164" i="12"/>
  <c r="C164" i="12" s="1"/>
  <c r="AI164" i="12"/>
  <c r="B165" i="12"/>
  <c r="D165" i="12"/>
  <c r="C165" i="12" s="1"/>
  <c r="AI165" i="12"/>
  <c r="B166" i="12"/>
  <c r="D166" i="12"/>
  <c r="C166" i="12" s="1"/>
  <c r="AI166" i="12"/>
  <c r="B167" i="12"/>
  <c r="D167" i="12"/>
  <c r="C167" i="12" s="1"/>
  <c r="AI167" i="12"/>
  <c r="B168" i="12"/>
  <c r="D168" i="12"/>
  <c r="C168" i="12" s="1"/>
  <c r="AI168" i="12"/>
  <c r="B169" i="12"/>
  <c r="D169" i="12"/>
  <c r="C169" i="12" s="1"/>
  <c r="AI169" i="12"/>
  <c r="B170" i="12"/>
  <c r="D170" i="12"/>
  <c r="C170" i="12" s="1"/>
  <c r="AI170" i="12"/>
  <c r="B171" i="12"/>
  <c r="D171" i="12"/>
  <c r="C171" i="12" s="1"/>
  <c r="AI171" i="12"/>
  <c r="B172" i="12"/>
  <c r="D172" i="12"/>
  <c r="C172" i="12" s="1"/>
  <c r="AI172" i="12"/>
  <c r="B173" i="12"/>
  <c r="D173" i="12"/>
  <c r="C173" i="12" s="1"/>
  <c r="AI173" i="12"/>
  <c r="B174" i="12"/>
  <c r="D174" i="12"/>
  <c r="C174" i="12" s="1"/>
  <c r="AI174" i="12"/>
  <c r="B175" i="12"/>
  <c r="D175" i="12"/>
  <c r="C175" i="12" s="1"/>
  <c r="AI175" i="12"/>
  <c r="B176" i="12"/>
  <c r="D176" i="12"/>
  <c r="C176" i="12" s="1"/>
  <c r="AI176" i="12"/>
  <c r="B177" i="12"/>
  <c r="D177" i="12"/>
  <c r="C177" i="12" s="1"/>
  <c r="AI177" i="12"/>
  <c r="B178" i="12"/>
  <c r="D178" i="12"/>
  <c r="C178" i="12" s="1"/>
  <c r="AI178" i="12"/>
  <c r="B179" i="12"/>
  <c r="D179" i="12"/>
  <c r="C179" i="12" s="1"/>
  <c r="AI179" i="12"/>
  <c r="B180" i="12"/>
  <c r="D180" i="12"/>
  <c r="C180" i="12" s="1"/>
  <c r="AI180" i="12"/>
  <c r="B181" i="12"/>
  <c r="D181" i="12"/>
  <c r="C181" i="12" s="1"/>
  <c r="AI181" i="12"/>
  <c r="B182" i="12"/>
  <c r="D182" i="12"/>
  <c r="C182" i="12" s="1"/>
  <c r="AI182" i="12"/>
  <c r="B183" i="12"/>
  <c r="D183" i="12"/>
  <c r="C183" i="12" s="1"/>
  <c r="AI183" i="12"/>
  <c r="B184" i="12"/>
  <c r="D184" i="12"/>
  <c r="C184" i="12" s="1"/>
  <c r="AI184" i="12"/>
  <c r="B185" i="12"/>
  <c r="D185" i="12"/>
  <c r="C185" i="12" s="1"/>
  <c r="AI185" i="12"/>
  <c r="B186" i="12"/>
  <c r="D186" i="12"/>
  <c r="C186" i="12" s="1"/>
  <c r="AI186" i="12"/>
  <c r="B187" i="12"/>
  <c r="D187" i="12"/>
  <c r="C187" i="12" s="1"/>
  <c r="AI187" i="12"/>
  <c r="B188" i="12"/>
  <c r="D188" i="12"/>
  <c r="C188" i="12" s="1"/>
  <c r="AI188" i="12"/>
  <c r="B189" i="12"/>
  <c r="D189" i="12"/>
  <c r="C189" i="12" s="1"/>
  <c r="AI189" i="12"/>
  <c r="B190" i="12"/>
  <c r="D190" i="12"/>
  <c r="C190" i="12" s="1"/>
  <c r="AI190" i="12"/>
  <c r="B191" i="12"/>
  <c r="D191" i="12"/>
  <c r="C191" i="12" s="1"/>
  <c r="AI191" i="12"/>
  <c r="B192" i="12"/>
  <c r="D192" i="12"/>
  <c r="C192" i="12" s="1"/>
  <c r="AI192" i="12"/>
  <c r="B193" i="12"/>
  <c r="D193" i="12"/>
  <c r="C193" i="12" s="1"/>
  <c r="AI193" i="12"/>
  <c r="B194" i="12"/>
  <c r="D194" i="12"/>
  <c r="C194" i="12" s="1"/>
  <c r="AI194" i="12"/>
  <c r="B195" i="12"/>
  <c r="D195" i="12"/>
  <c r="C195" i="12" s="1"/>
  <c r="AI195" i="12"/>
  <c r="B196" i="12"/>
  <c r="D196" i="12"/>
  <c r="C196" i="12" s="1"/>
  <c r="AI196" i="12"/>
  <c r="B197" i="12"/>
  <c r="D197" i="12"/>
  <c r="C197" i="12" s="1"/>
  <c r="AI197" i="12"/>
  <c r="B198" i="12"/>
  <c r="D198" i="12"/>
  <c r="C198" i="12" s="1"/>
  <c r="AI198" i="12"/>
  <c r="B199" i="12"/>
  <c r="D199" i="12"/>
  <c r="C199" i="12" s="1"/>
  <c r="AI199" i="12"/>
  <c r="B200" i="12"/>
  <c r="D200" i="12"/>
  <c r="C200" i="12" s="1"/>
  <c r="AI200" i="12"/>
  <c r="B201" i="12"/>
  <c r="D201" i="12"/>
  <c r="C201" i="12" s="1"/>
  <c r="AI201" i="12"/>
  <c r="B202" i="12"/>
  <c r="D202" i="12"/>
  <c r="C202" i="12" s="1"/>
  <c r="AI202" i="12"/>
  <c r="B203" i="12"/>
  <c r="D203" i="12"/>
  <c r="C203" i="12" s="1"/>
  <c r="AI203" i="12"/>
  <c r="B204" i="12"/>
  <c r="D204" i="12"/>
  <c r="C204" i="12" s="1"/>
  <c r="AI204" i="12"/>
  <c r="B205" i="12"/>
  <c r="D205" i="12"/>
  <c r="C205" i="12" s="1"/>
  <c r="AI205" i="12"/>
  <c r="B206" i="12"/>
  <c r="D206" i="12"/>
  <c r="C206" i="12" s="1"/>
  <c r="AI206" i="12"/>
  <c r="B207" i="12"/>
  <c r="D207" i="12"/>
  <c r="C207" i="12" s="1"/>
  <c r="AI207" i="12"/>
  <c r="B208" i="12"/>
  <c r="D208" i="12"/>
  <c r="C208" i="12" s="1"/>
  <c r="AI208" i="12"/>
  <c r="B209" i="12"/>
  <c r="D209" i="12"/>
  <c r="C209" i="12" s="1"/>
  <c r="AI209" i="12"/>
  <c r="B210" i="12"/>
  <c r="D210" i="12"/>
  <c r="C210" i="12" s="1"/>
  <c r="AI210" i="12"/>
  <c r="B211" i="12"/>
  <c r="D211" i="12"/>
  <c r="C211" i="12" s="1"/>
  <c r="AI211" i="12"/>
  <c r="B212" i="12"/>
  <c r="D212" i="12"/>
  <c r="C212" i="12" s="1"/>
  <c r="AI212" i="12"/>
  <c r="B213" i="12"/>
  <c r="D213" i="12"/>
  <c r="C213" i="12" s="1"/>
  <c r="AI213" i="12"/>
  <c r="B214" i="12"/>
  <c r="D214" i="12"/>
  <c r="C214" i="12" s="1"/>
  <c r="AI214" i="12"/>
  <c r="B215" i="12"/>
  <c r="D215" i="12"/>
  <c r="C215" i="12" s="1"/>
  <c r="AI215" i="12"/>
  <c r="B216" i="12"/>
  <c r="D216" i="12"/>
  <c r="C216" i="12" s="1"/>
  <c r="AI216" i="12"/>
  <c r="B217" i="12"/>
  <c r="D217" i="12"/>
  <c r="C217" i="12" s="1"/>
  <c r="AI217" i="12"/>
  <c r="B218" i="12"/>
  <c r="D218" i="12"/>
  <c r="C218" i="12" s="1"/>
  <c r="AI218" i="12"/>
  <c r="B219" i="12"/>
  <c r="D219" i="12"/>
  <c r="C219" i="12" s="1"/>
  <c r="AI219" i="12"/>
  <c r="B220" i="12"/>
  <c r="D220" i="12"/>
  <c r="C220" i="12" s="1"/>
  <c r="AI220" i="12"/>
  <c r="B221" i="12"/>
  <c r="D221" i="12"/>
  <c r="C221" i="12" s="1"/>
  <c r="AI221" i="12"/>
  <c r="B222" i="12"/>
  <c r="D222" i="12"/>
  <c r="C222" i="12" s="1"/>
  <c r="AI222" i="12"/>
  <c r="B223" i="12"/>
  <c r="D223" i="12"/>
  <c r="C223" i="12" s="1"/>
  <c r="AI223" i="12"/>
  <c r="B224" i="12"/>
  <c r="D224" i="12"/>
  <c r="C224" i="12" s="1"/>
  <c r="AI224" i="12"/>
  <c r="B225" i="12"/>
  <c r="D225" i="12"/>
  <c r="C225" i="12" s="1"/>
  <c r="AI225" i="12"/>
  <c r="B226" i="12"/>
  <c r="D226" i="12"/>
  <c r="C226" i="12" s="1"/>
  <c r="AI226" i="12"/>
  <c r="B227" i="12"/>
  <c r="D227" i="12"/>
  <c r="C227" i="12" s="1"/>
  <c r="AI227" i="12"/>
  <c r="B228" i="12"/>
  <c r="D228" i="12"/>
  <c r="C228" i="12" s="1"/>
  <c r="AI228" i="12"/>
  <c r="B229" i="12"/>
  <c r="D229" i="12"/>
  <c r="C229" i="12" s="1"/>
  <c r="AI229" i="12"/>
  <c r="B230" i="12"/>
  <c r="D230" i="12"/>
  <c r="C230" i="12" s="1"/>
  <c r="AI230" i="12"/>
  <c r="B231" i="12"/>
  <c r="D231" i="12"/>
  <c r="C231" i="12" s="1"/>
  <c r="AI231" i="12"/>
  <c r="B232" i="12"/>
  <c r="D232" i="12"/>
  <c r="C232" i="12" s="1"/>
  <c r="AI232" i="12"/>
  <c r="B233" i="12"/>
  <c r="D233" i="12"/>
  <c r="C233" i="12" s="1"/>
  <c r="AI233" i="12"/>
  <c r="B234" i="12"/>
  <c r="D234" i="12"/>
  <c r="C234" i="12" s="1"/>
  <c r="AI234" i="12"/>
  <c r="B235" i="12"/>
  <c r="D235" i="12"/>
  <c r="C235" i="12" s="1"/>
  <c r="AI235" i="12"/>
  <c r="B236" i="12"/>
  <c r="D236" i="12"/>
  <c r="C236" i="12" s="1"/>
  <c r="AI236" i="12"/>
  <c r="B237" i="12"/>
  <c r="D237" i="12"/>
  <c r="C237" i="12" s="1"/>
  <c r="AI237" i="12"/>
  <c r="B238" i="12"/>
  <c r="D238" i="12"/>
  <c r="C238" i="12" s="1"/>
  <c r="AI238" i="12"/>
  <c r="B239" i="12"/>
  <c r="D239" i="12"/>
  <c r="C239" i="12" s="1"/>
  <c r="AI239" i="12"/>
  <c r="B240" i="12"/>
  <c r="D240" i="12"/>
  <c r="C240" i="12" s="1"/>
  <c r="AI240" i="12"/>
  <c r="B241" i="12"/>
  <c r="D241" i="12"/>
  <c r="C241" i="12" s="1"/>
  <c r="AI241" i="12"/>
  <c r="B242" i="12"/>
  <c r="D242" i="12"/>
  <c r="C242" i="12" s="1"/>
  <c r="AI242" i="12"/>
  <c r="B243" i="12"/>
  <c r="D243" i="12"/>
  <c r="C243" i="12" s="1"/>
  <c r="AI243" i="12"/>
  <c r="B244" i="12"/>
  <c r="D244" i="12"/>
  <c r="C244" i="12" s="1"/>
  <c r="AI244" i="12"/>
  <c r="B245" i="12"/>
  <c r="D245" i="12"/>
  <c r="C245" i="12" s="1"/>
  <c r="AI245" i="12"/>
  <c r="B246" i="12"/>
  <c r="D246" i="12"/>
  <c r="C246" i="12" s="1"/>
  <c r="AI246" i="12"/>
  <c r="B247" i="12"/>
  <c r="D247" i="12"/>
  <c r="C247" i="12" s="1"/>
  <c r="AI247" i="12"/>
  <c r="B248" i="12"/>
  <c r="D248" i="12"/>
  <c r="C248" i="12" s="1"/>
  <c r="AI248" i="12"/>
  <c r="B249" i="12"/>
  <c r="D249" i="12"/>
  <c r="C249" i="12" s="1"/>
  <c r="AI249" i="12"/>
  <c r="B250" i="12"/>
  <c r="D250" i="12"/>
  <c r="C250" i="12" s="1"/>
  <c r="AI250" i="12"/>
  <c r="B251" i="12"/>
  <c r="D251" i="12"/>
  <c r="C251" i="12" s="1"/>
  <c r="AI251" i="12"/>
  <c r="B252" i="12"/>
  <c r="D252" i="12"/>
  <c r="C252" i="12" s="1"/>
  <c r="AI252" i="12"/>
  <c r="B253" i="12"/>
  <c r="D253" i="12"/>
  <c r="C253" i="12" s="1"/>
  <c r="AI253" i="12"/>
  <c r="B254" i="12"/>
  <c r="D254" i="12"/>
  <c r="C254" i="12" s="1"/>
  <c r="AI254" i="12"/>
  <c r="B255" i="12"/>
  <c r="D255" i="12"/>
  <c r="C255" i="12" s="1"/>
  <c r="AI255" i="12"/>
  <c r="B256" i="12"/>
  <c r="D256" i="12"/>
  <c r="C256" i="12" s="1"/>
  <c r="AI256" i="12"/>
  <c r="B257" i="12"/>
  <c r="D257" i="12"/>
  <c r="C257" i="12" s="1"/>
  <c r="AI257" i="12"/>
  <c r="B258" i="12"/>
  <c r="D258" i="12"/>
  <c r="C258" i="12" s="1"/>
  <c r="AI258" i="12"/>
  <c r="B259" i="12"/>
  <c r="D259" i="12"/>
  <c r="C259" i="12" s="1"/>
  <c r="AI259" i="12"/>
  <c r="B260" i="12"/>
  <c r="D260" i="12"/>
  <c r="C260" i="12" s="1"/>
  <c r="AI260" i="12"/>
  <c r="B261" i="12"/>
  <c r="D261" i="12"/>
  <c r="C261" i="12" s="1"/>
  <c r="AI261" i="12"/>
  <c r="B262" i="12"/>
  <c r="D262" i="12"/>
  <c r="C262" i="12" s="1"/>
  <c r="AI262" i="12"/>
  <c r="B263" i="12"/>
  <c r="D263" i="12"/>
  <c r="C263" i="12" s="1"/>
  <c r="AI263" i="12"/>
  <c r="B264" i="12"/>
  <c r="D264" i="12"/>
  <c r="C264" i="12" s="1"/>
  <c r="AI264" i="12"/>
  <c r="B265" i="12"/>
  <c r="D265" i="12"/>
  <c r="C265" i="12" s="1"/>
  <c r="AI265" i="12"/>
  <c r="B266" i="12"/>
  <c r="D266" i="12"/>
  <c r="C266" i="12" s="1"/>
  <c r="AI266" i="12"/>
  <c r="B267" i="12"/>
  <c r="D267" i="12"/>
  <c r="C267" i="12" s="1"/>
  <c r="AI267" i="12"/>
  <c r="B268" i="12"/>
  <c r="D268" i="12"/>
  <c r="C268" i="12" s="1"/>
  <c r="AI268" i="12"/>
  <c r="B269" i="12"/>
  <c r="D269" i="12"/>
  <c r="C269" i="12" s="1"/>
  <c r="AI269" i="12"/>
  <c r="B270" i="12"/>
  <c r="D270" i="12"/>
  <c r="C270" i="12" s="1"/>
  <c r="AI270" i="12"/>
  <c r="B271" i="12"/>
  <c r="D271" i="12"/>
  <c r="C271" i="12" s="1"/>
  <c r="AI271" i="12"/>
  <c r="B272" i="12"/>
  <c r="D272" i="12"/>
  <c r="C272" i="12" s="1"/>
  <c r="AI272" i="12"/>
  <c r="B273" i="12"/>
  <c r="D273" i="12"/>
  <c r="C273" i="12" s="1"/>
  <c r="AI273" i="12"/>
  <c r="B274" i="12"/>
  <c r="D274" i="12"/>
  <c r="C274" i="12" s="1"/>
  <c r="AI274" i="12"/>
  <c r="B275" i="12"/>
  <c r="D275" i="12"/>
  <c r="C275" i="12" s="1"/>
  <c r="AI275" i="12"/>
  <c r="B276" i="12"/>
  <c r="D276" i="12"/>
  <c r="C276" i="12" s="1"/>
  <c r="AI276" i="12"/>
  <c r="B277" i="12"/>
  <c r="D277" i="12"/>
  <c r="C277" i="12" s="1"/>
  <c r="AI277" i="12"/>
  <c r="B278" i="12"/>
  <c r="D278" i="12"/>
  <c r="C278" i="12" s="1"/>
  <c r="AI278" i="12"/>
  <c r="B279" i="12"/>
  <c r="D279" i="12"/>
  <c r="C279" i="12" s="1"/>
  <c r="AI279" i="12"/>
  <c r="B280" i="12"/>
  <c r="D280" i="12"/>
  <c r="C280" i="12" s="1"/>
  <c r="AI280" i="12"/>
  <c r="B281" i="12"/>
  <c r="D281" i="12"/>
  <c r="C281" i="12" s="1"/>
  <c r="AI281" i="12"/>
  <c r="B282" i="12"/>
  <c r="D282" i="12"/>
  <c r="C282" i="12" s="1"/>
  <c r="AI282" i="12"/>
  <c r="B283" i="12"/>
  <c r="D283" i="12"/>
  <c r="C283" i="12" s="1"/>
  <c r="AI283" i="12"/>
  <c r="B284" i="12"/>
  <c r="D284" i="12"/>
  <c r="C284" i="12" s="1"/>
  <c r="AI284" i="12"/>
  <c r="B285" i="12"/>
  <c r="D285" i="12"/>
  <c r="C285" i="12" s="1"/>
  <c r="AI285" i="12"/>
  <c r="B286" i="12"/>
  <c r="D286" i="12"/>
  <c r="C286" i="12" s="1"/>
  <c r="AI286" i="12"/>
  <c r="B287" i="12"/>
  <c r="D287" i="12"/>
  <c r="C287" i="12" s="1"/>
  <c r="AI287" i="12"/>
  <c r="B288" i="12"/>
  <c r="D288" i="12"/>
  <c r="C288" i="12" s="1"/>
  <c r="AI288" i="12"/>
  <c r="B289" i="12"/>
  <c r="D289" i="12"/>
  <c r="C289" i="12" s="1"/>
  <c r="AI289" i="12"/>
  <c r="B290" i="12"/>
  <c r="D290" i="12"/>
  <c r="C290" i="12" s="1"/>
  <c r="AI290" i="12"/>
  <c r="B291" i="12"/>
  <c r="D291" i="12"/>
  <c r="C291" i="12" s="1"/>
  <c r="AI291" i="12"/>
  <c r="B292" i="12"/>
  <c r="D292" i="12"/>
  <c r="C292" i="12" s="1"/>
  <c r="AI292" i="12"/>
  <c r="B293" i="12"/>
  <c r="D293" i="12"/>
  <c r="C293" i="12" s="1"/>
  <c r="AI293" i="12"/>
  <c r="B294" i="12"/>
  <c r="D294" i="12"/>
  <c r="C294" i="12" s="1"/>
  <c r="AI294" i="12"/>
  <c r="B295" i="12"/>
  <c r="D295" i="12"/>
  <c r="C295" i="12" s="1"/>
  <c r="AI295" i="12"/>
  <c r="B296" i="12"/>
  <c r="D296" i="12"/>
  <c r="C296" i="12" s="1"/>
  <c r="AI296" i="12"/>
  <c r="B297" i="12"/>
  <c r="D297" i="12"/>
  <c r="C297" i="12" s="1"/>
  <c r="AI297" i="12"/>
  <c r="B298" i="12"/>
  <c r="D298" i="12"/>
  <c r="C298" i="12" s="1"/>
  <c r="AI298" i="12"/>
  <c r="B299" i="12"/>
  <c r="D299" i="12"/>
  <c r="C299" i="12" s="1"/>
  <c r="AI299" i="12"/>
  <c r="B300" i="12"/>
  <c r="D300" i="12"/>
  <c r="C300" i="12" s="1"/>
  <c r="AI300" i="12"/>
  <c r="B301" i="12"/>
  <c r="D301" i="12"/>
  <c r="C301" i="12" s="1"/>
  <c r="AI301" i="12"/>
  <c r="B302" i="12"/>
  <c r="D302" i="12"/>
  <c r="C302" i="12" s="1"/>
  <c r="AI302" i="12"/>
  <c r="B303" i="12"/>
  <c r="D303" i="12"/>
  <c r="C303" i="12" s="1"/>
  <c r="AI303" i="12"/>
  <c r="B304" i="12"/>
  <c r="D304" i="12"/>
  <c r="C304" i="12" s="1"/>
  <c r="AI304" i="12"/>
  <c r="B305" i="12"/>
  <c r="D305" i="12"/>
  <c r="C305" i="12" s="1"/>
  <c r="AI305" i="12"/>
  <c r="B306" i="12"/>
  <c r="D306" i="12"/>
  <c r="C306" i="12" s="1"/>
  <c r="AI306" i="12"/>
  <c r="B307" i="12"/>
  <c r="D307" i="12"/>
  <c r="C307" i="12" s="1"/>
  <c r="AI307" i="12"/>
  <c r="B308" i="12"/>
  <c r="D308" i="12"/>
  <c r="C308" i="12" s="1"/>
  <c r="AI308" i="12"/>
  <c r="B309" i="12"/>
  <c r="D309" i="12"/>
  <c r="C309" i="12" s="1"/>
  <c r="AI309" i="12"/>
  <c r="B310" i="12"/>
  <c r="D310" i="12"/>
  <c r="C310" i="12" s="1"/>
  <c r="AI310" i="12"/>
  <c r="B311" i="12"/>
  <c r="D311" i="12"/>
  <c r="C311" i="12" s="1"/>
  <c r="AI311" i="12"/>
  <c r="B312" i="12"/>
  <c r="D312" i="12"/>
  <c r="C312" i="12" s="1"/>
  <c r="AI312" i="12"/>
  <c r="B313" i="12"/>
  <c r="D313" i="12"/>
  <c r="C313" i="12" s="1"/>
  <c r="AI313" i="12"/>
  <c r="B314" i="12"/>
  <c r="D314" i="12"/>
  <c r="C314" i="12" s="1"/>
  <c r="AI314" i="12"/>
  <c r="B315" i="12"/>
  <c r="D315" i="12"/>
  <c r="C315" i="12" s="1"/>
  <c r="AI315" i="12"/>
  <c r="B316" i="12"/>
  <c r="D316" i="12"/>
  <c r="C316" i="12" s="1"/>
  <c r="AI316" i="12"/>
  <c r="B317" i="12"/>
  <c r="D317" i="12"/>
  <c r="C317" i="12" s="1"/>
  <c r="AI317" i="12"/>
  <c r="B318" i="12"/>
  <c r="D318" i="12"/>
  <c r="C318" i="12" s="1"/>
  <c r="AI318" i="12"/>
  <c r="B319" i="12"/>
  <c r="D319" i="12"/>
  <c r="C319" i="12" s="1"/>
  <c r="AI319" i="12"/>
  <c r="B320" i="12"/>
  <c r="D320" i="12"/>
  <c r="C320" i="12" s="1"/>
  <c r="AI320" i="12"/>
  <c r="B321" i="12"/>
  <c r="D321" i="12"/>
  <c r="C321" i="12" s="1"/>
  <c r="AI321" i="12"/>
  <c r="B322" i="12"/>
  <c r="D322" i="12"/>
  <c r="C322" i="12" s="1"/>
  <c r="AI322" i="12"/>
  <c r="B323" i="12"/>
  <c r="D323" i="12"/>
  <c r="C323" i="12" s="1"/>
  <c r="AI323" i="12"/>
  <c r="B324" i="12"/>
  <c r="D324" i="12"/>
  <c r="C324" i="12" s="1"/>
  <c r="AI324" i="12"/>
  <c r="B325" i="12"/>
  <c r="D325" i="12"/>
  <c r="C325" i="12" s="1"/>
  <c r="AI325" i="12"/>
  <c r="B326" i="12"/>
  <c r="D326" i="12"/>
  <c r="C326" i="12" s="1"/>
  <c r="AI326" i="12"/>
  <c r="B327" i="12"/>
  <c r="D327" i="12"/>
  <c r="C327" i="12" s="1"/>
  <c r="AI327" i="12"/>
  <c r="B328" i="12"/>
  <c r="D328" i="12"/>
  <c r="C328" i="12" s="1"/>
  <c r="AI328" i="12"/>
  <c r="B329" i="12"/>
  <c r="D329" i="12"/>
  <c r="C329" i="12" s="1"/>
  <c r="AI329" i="12"/>
  <c r="B330" i="12"/>
  <c r="D330" i="12"/>
  <c r="C330" i="12" s="1"/>
  <c r="AI330" i="12"/>
  <c r="B331" i="12"/>
  <c r="D331" i="12"/>
  <c r="C331" i="12" s="1"/>
  <c r="AI331" i="12"/>
  <c r="B332" i="12"/>
  <c r="D332" i="12"/>
  <c r="C332" i="12" s="1"/>
  <c r="AI332" i="12"/>
  <c r="B333" i="12"/>
  <c r="D333" i="12"/>
  <c r="C333" i="12" s="1"/>
  <c r="AI333" i="12"/>
  <c r="B334" i="12"/>
  <c r="D334" i="12"/>
  <c r="C334" i="12" s="1"/>
  <c r="AI334" i="12"/>
  <c r="B335" i="12"/>
  <c r="D335" i="12"/>
  <c r="C335" i="12" s="1"/>
  <c r="AI335" i="12"/>
  <c r="B336" i="12"/>
  <c r="D336" i="12"/>
  <c r="C336" i="12" s="1"/>
  <c r="AI336" i="12"/>
  <c r="B337" i="12"/>
  <c r="D337" i="12"/>
  <c r="C337" i="12" s="1"/>
  <c r="AI337" i="12"/>
  <c r="B338" i="12"/>
  <c r="D338" i="12"/>
  <c r="C338" i="12" s="1"/>
  <c r="AI338" i="12"/>
  <c r="B339" i="12"/>
  <c r="D339" i="12"/>
  <c r="C339" i="12" s="1"/>
  <c r="AI339" i="12"/>
  <c r="B340" i="12"/>
  <c r="D340" i="12"/>
  <c r="C340" i="12" s="1"/>
  <c r="B341" i="12"/>
  <c r="D341" i="12"/>
  <c r="C341" i="12" s="1"/>
  <c r="AI341" i="12"/>
  <c r="B342" i="12"/>
  <c r="D342" i="12"/>
  <c r="C342" i="12" s="1"/>
  <c r="AI342" i="12"/>
  <c r="B343" i="12"/>
  <c r="D343" i="12"/>
  <c r="C343" i="12" s="1"/>
  <c r="AI343" i="12"/>
  <c r="B344" i="12"/>
  <c r="D344" i="12"/>
  <c r="C344" i="12" s="1"/>
  <c r="AI344" i="12"/>
  <c r="B345" i="12"/>
  <c r="D345" i="12"/>
  <c r="C345" i="12" s="1"/>
  <c r="AI345" i="12"/>
  <c r="B346" i="12"/>
  <c r="D346" i="12"/>
  <c r="C346" i="12" s="1"/>
  <c r="AI346" i="12"/>
  <c r="B347" i="12"/>
  <c r="D347" i="12"/>
  <c r="C347" i="12" s="1"/>
  <c r="AI347" i="12"/>
  <c r="B348" i="12"/>
  <c r="D348" i="12"/>
  <c r="C348" i="12" s="1"/>
  <c r="AI348" i="12"/>
  <c r="B349" i="12"/>
  <c r="D349" i="12"/>
  <c r="C349" i="12" s="1"/>
  <c r="AI349" i="12"/>
  <c r="B350" i="12"/>
  <c r="D350" i="12"/>
  <c r="C350" i="12" s="1"/>
  <c r="AI350" i="12"/>
  <c r="B351" i="12"/>
  <c r="D351" i="12"/>
  <c r="C351" i="12" s="1"/>
  <c r="AI351" i="12"/>
  <c r="B352" i="12"/>
  <c r="D352" i="12"/>
  <c r="C352" i="12" s="1"/>
  <c r="AI352" i="12"/>
  <c r="B353" i="12"/>
  <c r="D353" i="12"/>
  <c r="C353" i="12" s="1"/>
  <c r="AI353" i="12"/>
  <c r="B354" i="12"/>
  <c r="D354" i="12"/>
  <c r="C354" i="12" s="1"/>
  <c r="AI354" i="12"/>
  <c r="B355" i="12"/>
  <c r="D355" i="12"/>
  <c r="C355" i="12" s="1"/>
  <c r="AI355" i="12"/>
  <c r="B356" i="12"/>
  <c r="D356" i="12"/>
  <c r="C356" i="12" s="1"/>
  <c r="AI356" i="12"/>
  <c r="B357" i="12"/>
  <c r="D357" i="12"/>
  <c r="C357" i="12" s="1"/>
  <c r="AI357" i="12"/>
  <c r="B358" i="12"/>
  <c r="D358" i="12"/>
  <c r="C358" i="12" s="1"/>
  <c r="AI358" i="12"/>
  <c r="B359" i="12"/>
  <c r="D359" i="12"/>
  <c r="C359" i="12" s="1"/>
  <c r="AI359" i="12"/>
  <c r="B360" i="12"/>
  <c r="D360" i="12"/>
  <c r="C360" i="12" s="1"/>
  <c r="AI360" i="12"/>
  <c r="B361" i="12"/>
  <c r="D361" i="12"/>
  <c r="C361" i="12" s="1"/>
  <c r="AI361" i="12"/>
  <c r="B362" i="12"/>
  <c r="D362" i="12"/>
  <c r="C362" i="12" s="1"/>
  <c r="AI362" i="12"/>
  <c r="B363" i="12"/>
  <c r="D363" i="12"/>
  <c r="C363" i="12" s="1"/>
  <c r="AI363" i="12"/>
  <c r="B364" i="12"/>
  <c r="D364" i="12"/>
  <c r="C364" i="12" s="1"/>
  <c r="AI364" i="12"/>
  <c r="B365" i="12"/>
  <c r="D365" i="12"/>
  <c r="C365" i="12" s="1"/>
  <c r="AI365" i="12"/>
  <c r="B366" i="12"/>
  <c r="D366" i="12"/>
  <c r="C366" i="12" s="1"/>
  <c r="AI366" i="12"/>
  <c r="B367" i="12"/>
  <c r="D367" i="12"/>
  <c r="C367" i="12" s="1"/>
  <c r="AI367" i="12"/>
  <c r="B368" i="12"/>
  <c r="D368" i="12"/>
  <c r="C368" i="12" s="1"/>
  <c r="AI368" i="12"/>
  <c r="B369" i="12"/>
  <c r="D369" i="12"/>
  <c r="C369" i="12" s="1"/>
  <c r="AI369" i="12"/>
  <c r="B370" i="12"/>
  <c r="D370" i="12"/>
  <c r="C370" i="12" s="1"/>
  <c r="AI370" i="12"/>
  <c r="B371" i="12"/>
  <c r="D371" i="12"/>
  <c r="C371" i="12" s="1"/>
  <c r="AI371" i="12"/>
  <c r="B372" i="12"/>
  <c r="D372" i="12"/>
  <c r="C372" i="12" s="1"/>
  <c r="AI372" i="12"/>
  <c r="B373" i="12"/>
  <c r="D373" i="12"/>
  <c r="C373" i="12" s="1"/>
  <c r="AI373" i="12"/>
  <c r="B374" i="12"/>
  <c r="D374" i="12"/>
  <c r="C374" i="12" s="1"/>
  <c r="AI374" i="12"/>
  <c r="B375" i="12"/>
  <c r="D375" i="12"/>
  <c r="C375" i="12" s="1"/>
  <c r="AI375" i="12"/>
  <c r="B376" i="12"/>
  <c r="D376" i="12"/>
  <c r="C376" i="12" s="1"/>
  <c r="AI376" i="12"/>
  <c r="B377" i="12"/>
  <c r="D377" i="12"/>
  <c r="C377" i="12" s="1"/>
  <c r="AI377" i="12"/>
  <c r="B378" i="12"/>
  <c r="D378" i="12"/>
  <c r="C378" i="12" s="1"/>
  <c r="AI378" i="12"/>
  <c r="B379" i="12"/>
  <c r="D379" i="12"/>
  <c r="C379" i="12" s="1"/>
  <c r="AI379" i="12"/>
  <c r="B380" i="12"/>
  <c r="D380" i="12"/>
  <c r="C380" i="12" s="1"/>
  <c r="AI380" i="12"/>
  <c r="B381" i="12"/>
  <c r="D381" i="12"/>
  <c r="C381" i="12" s="1"/>
  <c r="AI381" i="12"/>
  <c r="B382" i="12"/>
  <c r="D382" i="12"/>
  <c r="C382" i="12" s="1"/>
  <c r="AI382" i="12"/>
  <c r="B383" i="12"/>
  <c r="D383" i="12"/>
  <c r="C383" i="12" s="1"/>
  <c r="AI383" i="12"/>
  <c r="B384" i="12"/>
  <c r="D384" i="12"/>
  <c r="C384" i="12" s="1"/>
  <c r="AI384" i="12"/>
  <c r="B385" i="12"/>
  <c r="D385" i="12"/>
  <c r="C385" i="12" s="1"/>
  <c r="AI385" i="12"/>
  <c r="B386" i="12"/>
  <c r="D386" i="12"/>
  <c r="C386" i="12" s="1"/>
  <c r="AI386" i="12"/>
  <c r="B387" i="12"/>
  <c r="D387" i="12"/>
  <c r="C387" i="12" s="1"/>
  <c r="AI387" i="12"/>
  <c r="B388" i="12"/>
  <c r="D388" i="12"/>
  <c r="C388" i="12" s="1"/>
  <c r="AI388" i="12"/>
  <c r="B389" i="12"/>
  <c r="D389" i="12"/>
  <c r="C389" i="12" s="1"/>
  <c r="AI389" i="12"/>
  <c r="B390" i="12"/>
  <c r="D390" i="12"/>
  <c r="C390" i="12" s="1"/>
  <c r="AI390" i="12"/>
  <c r="B391" i="12"/>
  <c r="D391" i="12"/>
  <c r="C391" i="12" s="1"/>
  <c r="AI391" i="12"/>
  <c r="B392" i="12"/>
  <c r="D392" i="12"/>
  <c r="C392" i="12" s="1"/>
  <c r="AI392" i="12"/>
  <c r="B393" i="12"/>
  <c r="D393" i="12"/>
  <c r="C393" i="12" s="1"/>
  <c r="AI393" i="12"/>
  <c r="B394" i="12"/>
  <c r="D394" i="12"/>
  <c r="C394" i="12" s="1"/>
  <c r="AI394" i="12"/>
  <c r="B395" i="12"/>
  <c r="D395" i="12"/>
  <c r="C395" i="12" s="1"/>
  <c r="AI395" i="12"/>
  <c r="B396" i="12"/>
  <c r="D396" i="12"/>
  <c r="C396" i="12" s="1"/>
  <c r="AI396" i="12"/>
  <c r="B397" i="12"/>
  <c r="D397" i="12"/>
  <c r="C397" i="12" s="1"/>
  <c r="AI397" i="12"/>
  <c r="B398" i="12"/>
  <c r="D398" i="12"/>
  <c r="C398" i="12" s="1"/>
  <c r="AI398" i="12"/>
  <c r="B399" i="12"/>
  <c r="D399" i="12"/>
  <c r="C399" i="12" s="1"/>
  <c r="AI399" i="12"/>
  <c r="B400" i="12"/>
  <c r="D400" i="12"/>
  <c r="C400" i="12" s="1"/>
  <c r="AI400" i="12"/>
  <c r="B401" i="12"/>
  <c r="D401" i="12"/>
  <c r="C401" i="12" s="1"/>
  <c r="AI401" i="12"/>
  <c r="B402" i="12"/>
  <c r="D402" i="12"/>
  <c r="C402" i="12" s="1"/>
  <c r="AI402" i="12"/>
  <c r="B403" i="12"/>
  <c r="D403" i="12"/>
  <c r="C403" i="12" s="1"/>
  <c r="AI403" i="12"/>
  <c r="B404" i="12"/>
  <c r="D404" i="12"/>
  <c r="C404" i="12" s="1"/>
  <c r="AI404" i="12"/>
  <c r="B405" i="12"/>
  <c r="D405" i="12"/>
  <c r="C405" i="12" s="1"/>
  <c r="AI405" i="12"/>
  <c r="B406" i="12"/>
  <c r="D406" i="12"/>
  <c r="C406" i="12" s="1"/>
  <c r="AI406" i="12"/>
  <c r="B407" i="12"/>
  <c r="D407" i="12"/>
  <c r="C407" i="12" s="1"/>
  <c r="AI407" i="12"/>
  <c r="B408" i="12"/>
  <c r="D408" i="12"/>
  <c r="C408" i="12" s="1"/>
  <c r="AI408" i="12"/>
  <c r="B409" i="12"/>
  <c r="D409" i="12"/>
  <c r="C409" i="12" s="1"/>
  <c r="AI409" i="12"/>
  <c r="B410" i="12"/>
  <c r="D410" i="12"/>
  <c r="C410" i="12" s="1"/>
  <c r="AI410" i="12"/>
  <c r="B411" i="12"/>
  <c r="D411" i="12"/>
  <c r="C411" i="12" s="1"/>
  <c r="AI411" i="12"/>
  <c r="B412" i="12"/>
  <c r="D412" i="12"/>
  <c r="C412" i="12" s="1"/>
  <c r="AI412" i="12"/>
  <c r="B413" i="12"/>
  <c r="D413" i="12"/>
  <c r="C413" i="12" s="1"/>
  <c r="AI413" i="12"/>
  <c r="B414" i="12"/>
  <c r="D414" i="12"/>
  <c r="C414" i="12" s="1"/>
  <c r="AI414" i="12"/>
  <c r="B415" i="12"/>
  <c r="D415" i="12"/>
  <c r="C415" i="12" s="1"/>
  <c r="AI415" i="12"/>
  <c r="B416" i="12"/>
  <c r="D416" i="12"/>
  <c r="C416" i="12" s="1"/>
  <c r="AI416" i="12"/>
  <c r="B417" i="12"/>
  <c r="D417" i="12"/>
  <c r="C417" i="12" s="1"/>
  <c r="AI417" i="12"/>
  <c r="B418" i="12"/>
  <c r="D418" i="12"/>
  <c r="C418" i="12" s="1"/>
  <c r="AI418" i="12"/>
  <c r="B419" i="12"/>
  <c r="D419" i="12"/>
  <c r="C419" i="12" s="1"/>
  <c r="AI419" i="12"/>
  <c r="B420" i="12"/>
  <c r="D420" i="12"/>
  <c r="C420" i="12" s="1"/>
  <c r="AI420" i="12"/>
  <c r="B421" i="12"/>
  <c r="D421" i="12"/>
  <c r="C421" i="12" s="1"/>
  <c r="AI421" i="12"/>
  <c r="B422" i="12"/>
  <c r="D422" i="12"/>
  <c r="C422" i="12" s="1"/>
  <c r="AI422" i="12"/>
  <c r="B423" i="12"/>
  <c r="D423" i="12"/>
  <c r="C423" i="12" s="1"/>
  <c r="AI423" i="12"/>
  <c r="B424" i="12"/>
  <c r="D424" i="12"/>
  <c r="C424" i="12" s="1"/>
  <c r="AI424" i="12"/>
  <c r="B425" i="12"/>
  <c r="D425" i="12"/>
  <c r="C425" i="12" s="1"/>
  <c r="AI425" i="12"/>
  <c r="B426" i="12"/>
  <c r="D426" i="12"/>
  <c r="C426" i="12" s="1"/>
  <c r="AI426" i="12"/>
  <c r="B427" i="12"/>
  <c r="D427" i="12"/>
  <c r="C427" i="12" s="1"/>
  <c r="AI427" i="12"/>
  <c r="B428" i="12"/>
  <c r="D428" i="12"/>
  <c r="C428" i="12" s="1"/>
  <c r="AI428" i="12"/>
  <c r="B429" i="12"/>
  <c r="D429" i="12"/>
  <c r="C429" i="12" s="1"/>
  <c r="AI429" i="12"/>
  <c r="B430" i="12"/>
  <c r="D430" i="12"/>
  <c r="C430" i="12" s="1"/>
  <c r="AI430" i="12"/>
  <c r="B431" i="12"/>
  <c r="D431" i="12"/>
  <c r="C431" i="12" s="1"/>
  <c r="AI431" i="12"/>
  <c r="B432" i="12"/>
  <c r="D432" i="12"/>
  <c r="C432" i="12" s="1"/>
  <c r="AI432" i="12"/>
  <c r="B433" i="12"/>
  <c r="D433" i="12"/>
  <c r="C433" i="12" s="1"/>
  <c r="AI433" i="12"/>
  <c r="B434" i="12"/>
  <c r="D434" i="12"/>
  <c r="C434" i="12" s="1"/>
  <c r="AI434" i="12"/>
  <c r="B435" i="12"/>
  <c r="D435" i="12"/>
  <c r="C435" i="12" s="1"/>
  <c r="AI435" i="12"/>
  <c r="B436" i="12"/>
  <c r="D436" i="12"/>
  <c r="C436" i="12" s="1"/>
  <c r="AI436" i="12"/>
  <c r="B437" i="12"/>
  <c r="D437" i="12"/>
  <c r="C437" i="12" s="1"/>
  <c r="AI437" i="12"/>
  <c r="B438" i="12"/>
  <c r="D438" i="12"/>
  <c r="C438" i="12" s="1"/>
  <c r="AI438" i="12"/>
  <c r="B439" i="12"/>
  <c r="D439" i="12"/>
  <c r="C439" i="12" s="1"/>
  <c r="AI439" i="12"/>
  <c r="B440" i="12"/>
  <c r="D440" i="12"/>
  <c r="C440" i="12" s="1"/>
  <c r="AI440" i="12"/>
  <c r="B441" i="12"/>
  <c r="D441" i="12"/>
  <c r="C441" i="12" s="1"/>
  <c r="AI441" i="12"/>
  <c r="B442" i="12"/>
  <c r="D442" i="12"/>
  <c r="C442" i="12" s="1"/>
  <c r="AI442" i="12"/>
  <c r="B443" i="12"/>
  <c r="D443" i="12"/>
  <c r="C443" i="12" s="1"/>
  <c r="AI443" i="12"/>
  <c r="B444" i="12"/>
  <c r="D444" i="12"/>
  <c r="C444" i="12" s="1"/>
  <c r="AI444" i="12"/>
  <c r="B445" i="12"/>
  <c r="D445" i="12"/>
  <c r="C445" i="12" s="1"/>
  <c r="AI445" i="12"/>
  <c r="B446" i="12"/>
  <c r="D446" i="12"/>
  <c r="C446" i="12" s="1"/>
  <c r="AI446" i="12"/>
  <c r="B447" i="12"/>
  <c r="D447" i="12"/>
  <c r="C447" i="12" s="1"/>
  <c r="AI447" i="12"/>
  <c r="B448" i="12"/>
  <c r="D448" i="12"/>
  <c r="C448" i="12" s="1"/>
  <c r="AI448" i="12"/>
  <c r="B449" i="12"/>
  <c r="D449" i="12"/>
  <c r="C449" i="12" s="1"/>
  <c r="AI449" i="12"/>
  <c r="B450" i="12"/>
  <c r="D450" i="12"/>
  <c r="C450" i="12" s="1"/>
  <c r="AI450" i="12"/>
  <c r="B451" i="12"/>
  <c r="D451" i="12"/>
  <c r="C451" i="12" s="1"/>
  <c r="AI451" i="12"/>
  <c r="B452" i="12"/>
  <c r="D452" i="12"/>
  <c r="C452" i="12" s="1"/>
  <c r="AI452" i="12"/>
  <c r="B453" i="12"/>
  <c r="D453" i="12"/>
  <c r="C453" i="12" s="1"/>
  <c r="AI453" i="12"/>
  <c r="B454" i="12"/>
  <c r="D454" i="12"/>
  <c r="C454" i="12" s="1"/>
  <c r="AI454" i="12"/>
  <c r="B455" i="12"/>
  <c r="D455" i="12"/>
  <c r="C455" i="12" s="1"/>
  <c r="AI455" i="12"/>
  <c r="B456" i="12"/>
  <c r="D456" i="12"/>
  <c r="C456" i="12" s="1"/>
  <c r="AI456" i="12"/>
  <c r="B457" i="12"/>
  <c r="D457" i="12"/>
  <c r="C457" i="12" s="1"/>
  <c r="AI457" i="12"/>
  <c r="B458" i="12"/>
  <c r="D458" i="12"/>
  <c r="C458" i="12" s="1"/>
  <c r="AI458" i="12"/>
  <c r="B459" i="12"/>
  <c r="D459" i="12"/>
  <c r="C459" i="12" s="1"/>
  <c r="AI459" i="12"/>
  <c r="B460" i="12"/>
  <c r="D460" i="12"/>
  <c r="C460" i="12" s="1"/>
  <c r="AI460" i="12"/>
  <c r="B461" i="12"/>
  <c r="D461" i="12"/>
  <c r="C461" i="12" s="1"/>
  <c r="AI461" i="12"/>
  <c r="B462" i="12"/>
  <c r="D462" i="12"/>
  <c r="C462" i="12" s="1"/>
  <c r="AI462" i="12"/>
  <c r="B463" i="12"/>
  <c r="D463" i="12"/>
  <c r="C463" i="12" s="1"/>
  <c r="AI463" i="12"/>
  <c r="B464" i="12"/>
  <c r="D464" i="12"/>
  <c r="C464" i="12" s="1"/>
  <c r="AI464" i="12"/>
  <c r="B465" i="12"/>
  <c r="D465" i="12"/>
  <c r="C465" i="12" s="1"/>
  <c r="AI465" i="12"/>
  <c r="B466" i="12"/>
  <c r="D466" i="12"/>
  <c r="C466" i="12" s="1"/>
  <c r="AI466" i="12"/>
  <c r="B467" i="12"/>
  <c r="D467" i="12"/>
  <c r="C467" i="12" s="1"/>
  <c r="AI467" i="12"/>
  <c r="B468" i="12"/>
  <c r="D468" i="12"/>
  <c r="C468" i="12" s="1"/>
  <c r="AI468" i="12"/>
  <c r="B469" i="12"/>
  <c r="D469" i="12"/>
  <c r="C469" i="12" s="1"/>
  <c r="AI469" i="12"/>
  <c r="B470" i="12"/>
  <c r="D470" i="12"/>
  <c r="C470" i="12" s="1"/>
  <c r="AI470" i="12"/>
  <c r="B471" i="12"/>
  <c r="D471" i="12"/>
  <c r="C471" i="12" s="1"/>
  <c r="AI471" i="12"/>
  <c r="B472" i="12"/>
  <c r="D472" i="12"/>
  <c r="C472" i="12" s="1"/>
  <c r="AI472" i="12"/>
  <c r="B473" i="12"/>
  <c r="D473" i="12"/>
  <c r="C473" i="12" s="1"/>
  <c r="AI473" i="12"/>
  <c r="B474" i="12"/>
  <c r="D474" i="12"/>
  <c r="C474" i="12" s="1"/>
  <c r="AI474" i="12"/>
  <c r="B475" i="12"/>
  <c r="D475" i="12"/>
  <c r="C475" i="12" s="1"/>
  <c r="AI475" i="12"/>
  <c r="B476" i="12"/>
  <c r="D476" i="12"/>
  <c r="C476" i="12" s="1"/>
  <c r="AI476" i="12"/>
  <c r="B477" i="12"/>
  <c r="D477" i="12"/>
  <c r="C477" i="12" s="1"/>
  <c r="AI477" i="12"/>
  <c r="B478" i="12"/>
  <c r="D478" i="12"/>
  <c r="C478" i="12" s="1"/>
  <c r="AI478" i="12"/>
  <c r="B479" i="12"/>
  <c r="D479" i="12"/>
  <c r="C479" i="12" s="1"/>
  <c r="AI479" i="12"/>
  <c r="B480" i="12"/>
  <c r="D480" i="12"/>
  <c r="C480" i="12" s="1"/>
  <c r="AI480" i="12"/>
  <c r="B481" i="12"/>
  <c r="D481" i="12"/>
  <c r="C481" i="12" s="1"/>
  <c r="AI481" i="12"/>
  <c r="B482" i="12"/>
  <c r="D482" i="12"/>
  <c r="C482" i="12" s="1"/>
  <c r="AI482" i="12"/>
  <c r="B483" i="12"/>
  <c r="D483" i="12"/>
  <c r="C483" i="12" s="1"/>
  <c r="AI483" i="12"/>
  <c r="B484" i="12"/>
  <c r="D484" i="12"/>
  <c r="C484" i="12" s="1"/>
  <c r="AI484" i="12"/>
  <c r="B485" i="12"/>
  <c r="D485" i="12"/>
  <c r="C485" i="12" s="1"/>
  <c r="AI485" i="12"/>
  <c r="B486" i="12"/>
  <c r="D486" i="12"/>
  <c r="C486" i="12" s="1"/>
  <c r="AI486" i="12"/>
  <c r="B487" i="12"/>
  <c r="D487" i="12"/>
  <c r="C487" i="12" s="1"/>
  <c r="AI487" i="12"/>
  <c r="B488" i="12"/>
  <c r="D488" i="12"/>
  <c r="C488" i="12" s="1"/>
  <c r="AI488" i="12"/>
  <c r="B489" i="12"/>
  <c r="D489" i="12"/>
  <c r="C489" i="12" s="1"/>
  <c r="AI489" i="12"/>
  <c r="B490" i="12"/>
  <c r="D490" i="12"/>
  <c r="C490" i="12" s="1"/>
  <c r="AI490" i="12"/>
  <c r="B491" i="12"/>
  <c r="D491" i="12"/>
  <c r="C491" i="12" s="1"/>
  <c r="AI491" i="12"/>
  <c r="B492" i="12"/>
  <c r="D492" i="12"/>
  <c r="C492" i="12" s="1"/>
  <c r="AI492" i="12"/>
  <c r="B493" i="12"/>
  <c r="D493" i="12"/>
  <c r="C493" i="12" s="1"/>
  <c r="AI493" i="12"/>
  <c r="B494" i="12"/>
  <c r="D494" i="12"/>
  <c r="C494" i="12" s="1"/>
  <c r="AI494" i="12"/>
  <c r="B495" i="12"/>
  <c r="D495" i="12"/>
  <c r="C495" i="12" s="1"/>
  <c r="AI495" i="12"/>
  <c r="B496" i="12"/>
  <c r="D496" i="12"/>
  <c r="C496" i="12" s="1"/>
  <c r="AI496" i="12"/>
  <c r="B497" i="12"/>
  <c r="D497" i="12"/>
  <c r="C497" i="12" s="1"/>
  <c r="AI497" i="12"/>
  <c r="B498" i="12"/>
  <c r="D498" i="12"/>
  <c r="C498" i="12" s="1"/>
  <c r="AI498" i="12"/>
  <c r="B499" i="12"/>
  <c r="D499" i="12"/>
  <c r="C499" i="12" s="1"/>
  <c r="AI499" i="12"/>
  <c r="B500" i="12"/>
  <c r="D500" i="12"/>
  <c r="C500" i="12" s="1"/>
  <c r="AI500" i="12"/>
  <c r="B501" i="12"/>
  <c r="D501" i="12"/>
  <c r="C501" i="12" s="1"/>
  <c r="AI501" i="12"/>
  <c r="B502" i="12"/>
  <c r="D502" i="12"/>
  <c r="C502" i="12" s="1"/>
  <c r="AI502" i="12"/>
  <c r="B503" i="12"/>
  <c r="D503" i="12"/>
  <c r="C503" i="12" s="1"/>
  <c r="AI503" i="12"/>
  <c r="B504" i="12"/>
  <c r="D504" i="12"/>
  <c r="C504" i="12" s="1"/>
  <c r="AI504" i="12"/>
  <c r="B505" i="12"/>
  <c r="D505" i="12"/>
  <c r="C505" i="12" s="1"/>
  <c r="AI505" i="12"/>
  <c r="B506" i="12"/>
  <c r="D506" i="12"/>
  <c r="C506" i="12" s="1"/>
  <c r="AI506" i="12"/>
  <c r="B507" i="12"/>
  <c r="D507" i="12"/>
  <c r="C507" i="12" s="1"/>
  <c r="AI507" i="12"/>
  <c r="B508" i="12"/>
  <c r="D508" i="12"/>
  <c r="C508" i="12" s="1"/>
  <c r="AI508" i="12"/>
  <c r="B509" i="12"/>
  <c r="D509" i="12"/>
  <c r="C509" i="12" s="1"/>
  <c r="AI509" i="12"/>
  <c r="B510" i="12"/>
  <c r="D510" i="12"/>
  <c r="C510" i="12" s="1"/>
  <c r="AI510" i="12"/>
  <c r="B511" i="12"/>
  <c r="D511" i="12"/>
  <c r="C511" i="12" s="1"/>
  <c r="AI511" i="12"/>
  <c r="B512" i="12"/>
  <c r="D512" i="12"/>
  <c r="C512" i="12" s="1"/>
  <c r="AI512" i="12"/>
  <c r="B513" i="12"/>
  <c r="D513" i="12"/>
  <c r="C513" i="12" s="1"/>
  <c r="AI513" i="12"/>
  <c r="B514" i="12"/>
  <c r="D514" i="12"/>
  <c r="C514" i="12" s="1"/>
  <c r="AI514" i="12"/>
  <c r="B515" i="12"/>
  <c r="D515" i="12"/>
  <c r="C515" i="12" s="1"/>
  <c r="AI515" i="12"/>
  <c r="B516" i="12"/>
  <c r="D516" i="12"/>
  <c r="C516" i="12" s="1"/>
  <c r="AI516" i="12"/>
  <c r="B517" i="12"/>
  <c r="D517" i="12"/>
  <c r="C517" i="12" s="1"/>
  <c r="AI517" i="12"/>
  <c r="B518" i="12"/>
  <c r="D518" i="12"/>
  <c r="C518" i="12" s="1"/>
  <c r="AI518" i="12"/>
  <c r="B519" i="12"/>
  <c r="D519" i="12"/>
  <c r="C519" i="12" s="1"/>
  <c r="AI519" i="12"/>
  <c r="B520" i="12"/>
  <c r="D520" i="12"/>
  <c r="C520" i="12" s="1"/>
  <c r="AI520" i="12"/>
  <c r="B521" i="12"/>
  <c r="D521" i="12"/>
  <c r="C521" i="12" s="1"/>
  <c r="AI521" i="12"/>
  <c r="B522" i="12"/>
  <c r="D522" i="12"/>
  <c r="C522" i="12" s="1"/>
  <c r="AI522" i="12"/>
  <c r="B523" i="12"/>
  <c r="D523" i="12"/>
  <c r="C523" i="12" s="1"/>
  <c r="AI523" i="12"/>
  <c r="B524" i="12"/>
  <c r="D524" i="12"/>
  <c r="C524" i="12" s="1"/>
  <c r="AI524" i="12"/>
  <c r="B525" i="12"/>
  <c r="D525" i="12"/>
  <c r="C525" i="12" s="1"/>
  <c r="AI525" i="12"/>
  <c r="B526" i="12"/>
  <c r="D526" i="12"/>
  <c r="C526" i="12" s="1"/>
  <c r="AI526" i="12"/>
  <c r="B527" i="12"/>
  <c r="D527" i="12"/>
  <c r="C527" i="12" s="1"/>
  <c r="AI527" i="12"/>
  <c r="B528" i="12"/>
  <c r="D528" i="12"/>
  <c r="C528" i="12" s="1"/>
  <c r="AI528" i="12"/>
  <c r="B529" i="12"/>
  <c r="D529" i="12"/>
  <c r="C529" i="12" s="1"/>
  <c r="AI529" i="12"/>
  <c r="B530" i="12"/>
  <c r="D530" i="12"/>
  <c r="C530" i="12" s="1"/>
  <c r="AI530" i="12"/>
  <c r="B531" i="12"/>
  <c r="D531" i="12"/>
  <c r="C531" i="12" s="1"/>
  <c r="AI531" i="12"/>
  <c r="B532" i="12"/>
  <c r="D532" i="12"/>
  <c r="C532" i="12" s="1"/>
  <c r="AI532" i="12"/>
  <c r="B533" i="12"/>
  <c r="D533" i="12"/>
  <c r="C533" i="12" s="1"/>
  <c r="AI533" i="12"/>
  <c r="B534" i="12"/>
  <c r="D534" i="12"/>
  <c r="C534" i="12" s="1"/>
  <c r="AI534" i="12"/>
  <c r="B535" i="12"/>
  <c r="D535" i="12"/>
  <c r="C535" i="12" s="1"/>
  <c r="AI535" i="12"/>
  <c r="B536" i="12"/>
  <c r="D536" i="12"/>
  <c r="C536" i="12" s="1"/>
  <c r="AI536" i="12"/>
  <c r="B537" i="12"/>
  <c r="D537" i="12"/>
  <c r="C537" i="12" s="1"/>
  <c r="AI537" i="12"/>
  <c r="B538" i="12"/>
  <c r="D538" i="12"/>
  <c r="C538" i="12" s="1"/>
  <c r="AI538" i="12"/>
  <c r="B539" i="12"/>
  <c r="D539" i="12"/>
  <c r="C539" i="12" s="1"/>
  <c r="AI539" i="12"/>
  <c r="B540" i="12"/>
  <c r="D540" i="12"/>
  <c r="C540" i="12" s="1"/>
  <c r="AI540" i="12"/>
  <c r="B541" i="12"/>
  <c r="D541" i="12"/>
  <c r="C541" i="12" s="1"/>
  <c r="AI541" i="12"/>
  <c r="B542" i="12"/>
  <c r="D542" i="12"/>
  <c r="C542" i="12" s="1"/>
  <c r="AI542" i="12"/>
  <c r="B543" i="12"/>
  <c r="D543" i="12"/>
  <c r="C543" i="12" s="1"/>
  <c r="AI543" i="12"/>
  <c r="B544" i="12"/>
  <c r="D544" i="12"/>
  <c r="C544" i="12" s="1"/>
  <c r="AI544" i="12"/>
  <c r="B545" i="12"/>
  <c r="D545" i="12"/>
  <c r="C545" i="12" s="1"/>
  <c r="AI545" i="12"/>
  <c r="B546" i="12"/>
  <c r="D546" i="12"/>
  <c r="C546" i="12" s="1"/>
  <c r="AI546" i="12"/>
  <c r="B547" i="12"/>
  <c r="D547" i="12"/>
  <c r="C547" i="12" s="1"/>
  <c r="AI547" i="12"/>
  <c r="B548" i="12"/>
  <c r="D548" i="12"/>
  <c r="C548" i="12" s="1"/>
  <c r="AI548" i="12"/>
  <c r="B549" i="12"/>
  <c r="D549" i="12"/>
  <c r="C549" i="12" s="1"/>
  <c r="AI549" i="12"/>
  <c r="B550" i="12"/>
  <c r="D550" i="12"/>
  <c r="C550" i="12" s="1"/>
  <c r="AI550" i="12"/>
  <c r="B551" i="12"/>
  <c r="D551" i="12"/>
  <c r="C551" i="12" s="1"/>
  <c r="AI551" i="12"/>
  <c r="B552" i="12"/>
  <c r="D552" i="12"/>
  <c r="C552" i="12" s="1"/>
  <c r="AI552" i="12"/>
  <c r="B553" i="12"/>
  <c r="D553" i="12"/>
  <c r="C553" i="12" s="1"/>
  <c r="AI553" i="12"/>
  <c r="B554" i="12"/>
  <c r="D554" i="12"/>
  <c r="C554" i="12" s="1"/>
  <c r="AI554" i="12"/>
  <c r="B555" i="12"/>
  <c r="D555" i="12"/>
  <c r="C555" i="12" s="1"/>
  <c r="AI555" i="12"/>
  <c r="B556" i="12"/>
  <c r="D556" i="12"/>
  <c r="C556" i="12" s="1"/>
  <c r="AI556" i="12"/>
  <c r="B557" i="12"/>
  <c r="D557" i="12"/>
  <c r="C557" i="12" s="1"/>
  <c r="AI557" i="12"/>
  <c r="B558" i="12"/>
  <c r="D558" i="12"/>
  <c r="C558" i="12" s="1"/>
  <c r="AI558" i="12"/>
  <c r="B559" i="12"/>
  <c r="D559" i="12"/>
  <c r="C559" i="12" s="1"/>
  <c r="AI559" i="12"/>
  <c r="B560" i="12"/>
  <c r="D560" i="12"/>
  <c r="C560" i="12" s="1"/>
  <c r="AI560" i="12"/>
  <c r="B561" i="12"/>
  <c r="D561" i="12"/>
  <c r="C561" i="12" s="1"/>
  <c r="AI561" i="12"/>
  <c r="B562" i="12"/>
  <c r="D562" i="12"/>
  <c r="C562" i="12" s="1"/>
  <c r="AI562" i="12"/>
  <c r="B563" i="12"/>
  <c r="D563" i="12"/>
  <c r="C563" i="12" s="1"/>
  <c r="AI563" i="12"/>
  <c r="B564" i="12"/>
  <c r="D564" i="12"/>
  <c r="C564" i="12" s="1"/>
  <c r="AI564" i="12"/>
  <c r="B565" i="12"/>
  <c r="D565" i="12"/>
  <c r="C565" i="12" s="1"/>
  <c r="AI565" i="12"/>
  <c r="B566" i="12"/>
  <c r="D566" i="12"/>
  <c r="C566" i="12" s="1"/>
  <c r="AI566" i="12"/>
  <c r="B567" i="12"/>
  <c r="D567" i="12"/>
  <c r="C567" i="12" s="1"/>
  <c r="AI567" i="12"/>
  <c r="B568" i="12"/>
  <c r="D568" i="12"/>
  <c r="C568" i="12" s="1"/>
  <c r="AI568" i="12"/>
  <c r="B569" i="12"/>
  <c r="D569" i="12"/>
  <c r="C569" i="12" s="1"/>
  <c r="AI569" i="12"/>
  <c r="B570" i="12"/>
  <c r="D570" i="12"/>
  <c r="C570" i="12" s="1"/>
  <c r="AI570" i="12"/>
  <c r="B571" i="12"/>
  <c r="D571" i="12"/>
  <c r="C571" i="12" s="1"/>
  <c r="AI571" i="12"/>
  <c r="B572" i="12"/>
  <c r="D572" i="12"/>
  <c r="C572" i="12" s="1"/>
  <c r="AI572" i="12"/>
  <c r="B573" i="12"/>
  <c r="D573" i="12"/>
  <c r="C573" i="12" s="1"/>
  <c r="AI573" i="12"/>
  <c r="B574" i="12"/>
  <c r="D574" i="12"/>
  <c r="C574" i="12" s="1"/>
  <c r="AI574" i="12"/>
  <c r="B575" i="12"/>
  <c r="D575" i="12"/>
  <c r="C575" i="12" s="1"/>
  <c r="AI575" i="12"/>
  <c r="B576" i="12"/>
  <c r="D576" i="12"/>
  <c r="C576" i="12" s="1"/>
  <c r="AI576" i="12"/>
  <c r="B577" i="12"/>
  <c r="D577" i="12"/>
  <c r="C577" i="12" s="1"/>
  <c r="AI577" i="12"/>
  <c r="B578" i="12"/>
  <c r="D578" i="12"/>
  <c r="C578" i="12" s="1"/>
  <c r="AI578" i="12"/>
  <c r="B579" i="12"/>
  <c r="D579" i="12"/>
  <c r="C579" i="12" s="1"/>
  <c r="AI579" i="12"/>
  <c r="B580" i="12"/>
  <c r="D580" i="12"/>
  <c r="C580" i="12" s="1"/>
  <c r="AI580" i="12"/>
  <c r="B581" i="12"/>
  <c r="D581" i="12"/>
  <c r="C581" i="12" s="1"/>
  <c r="AI581" i="12"/>
  <c r="B582" i="12"/>
  <c r="D582" i="12"/>
  <c r="C582" i="12" s="1"/>
  <c r="AI582" i="12"/>
  <c r="B583" i="12"/>
  <c r="D583" i="12"/>
  <c r="C583" i="12" s="1"/>
  <c r="AI583" i="12"/>
  <c r="B584" i="12"/>
  <c r="D584" i="12"/>
  <c r="C584" i="12" s="1"/>
  <c r="AI584" i="12"/>
  <c r="B585" i="12"/>
  <c r="D585" i="12"/>
  <c r="C585" i="12" s="1"/>
  <c r="AI585" i="12"/>
  <c r="B586" i="12"/>
  <c r="D586" i="12"/>
  <c r="C586" i="12" s="1"/>
  <c r="AI586" i="12"/>
  <c r="B587" i="12"/>
  <c r="D587" i="12"/>
  <c r="C587" i="12" s="1"/>
  <c r="AI587" i="12"/>
  <c r="B588" i="12"/>
  <c r="D588" i="12"/>
  <c r="C588" i="12" s="1"/>
  <c r="AI588" i="12"/>
  <c r="B589" i="12"/>
  <c r="D589" i="12"/>
  <c r="C589" i="12" s="1"/>
  <c r="AI589" i="12"/>
  <c r="B590" i="12"/>
  <c r="D590" i="12"/>
  <c r="C590" i="12" s="1"/>
  <c r="AI590" i="12"/>
  <c r="B591" i="12"/>
  <c r="D591" i="12"/>
  <c r="C591" i="12" s="1"/>
  <c r="AI591" i="12"/>
  <c r="B592" i="12"/>
  <c r="D592" i="12"/>
  <c r="C592" i="12" s="1"/>
  <c r="AI592" i="12"/>
  <c r="B593" i="12"/>
  <c r="D593" i="12"/>
  <c r="C593" i="12" s="1"/>
  <c r="AI593" i="12"/>
  <c r="B594" i="12"/>
  <c r="D594" i="12"/>
  <c r="C594" i="12" s="1"/>
  <c r="AI594" i="12"/>
  <c r="B595" i="12"/>
  <c r="D595" i="12"/>
  <c r="C595" i="12" s="1"/>
  <c r="AI595" i="12"/>
  <c r="B596" i="12"/>
  <c r="D596" i="12"/>
  <c r="C596" i="12" s="1"/>
  <c r="AI596" i="12"/>
  <c r="B597" i="12"/>
  <c r="D597" i="12"/>
  <c r="C597" i="12" s="1"/>
  <c r="AI597" i="12"/>
  <c r="B598" i="12"/>
  <c r="D598" i="12"/>
  <c r="C598" i="12" s="1"/>
  <c r="AI598" i="12"/>
  <c r="B599" i="12"/>
  <c r="D599" i="12"/>
  <c r="C599" i="12" s="1"/>
  <c r="AI599" i="12"/>
  <c r="B600" i="12"/>
  <c r="D600" i="12"/>
  <c r="C600" i="12" s="1"/>
  <c r="AI600" i="12"/>
  <c r="B601" i="12"/>
  <c r="D601" i="12"/>
  <c r="C601" i="12" s="1"/>
  <c r="AI601" i="12"/>
  <c r="B602" i="12"/>
  <c r="D602" i="12"/>
  <c r="C602" i="12" s="1"/>
  <c r="AI602" i="12"/>
  <c r="B603" i="12"/>
  <c r="D603" i="12"/>
  <c r="C603" i="12" s="1"/>
  <c r="AI603" i="12"/>
  <c r="B604" i="12"/>
  <c r="D604" i="12"/>
  <c r="C604" i="12" s="1"/>
  <c r="AI604" i="12"/>
  <c r="B605" i="12"/>
  <c r="D605" i="12"/>
  <c r="C605" i="12" s="1"/>
  <c r="AI605" i="12"/>
  <c r="B606" i="12"/>
  <c r="D606" i="12"/>
  <c r="C606" i="12" s="1"/>
  <c r="AI606" i="12"/>
  <c r="B607" i="12"/>
  <c r="D607" i="12"/>
  <c r="C607" i="12" s="1"/>
  <c r="AI607" i="12"/>
  <c r="B608" i="12"/>
  <c r="D608" i="12"/>
  <c r="C608" i="12" s="1"/>
  <c r="AI608" i="12"/>
  <c r="B609" i="12"/>
  <c r="D609" i="12"/>
  <c r="C609" i="12" s="1"/>
  <c r="AI609" i="12"/>
  <c r="B610" i="12"/>
  <c r="D610" i="12"/>
  <c r="C610" i="12" s="1"/>
  <c r="AI610" i="12"/>
  <c r="B611" i="12"/>
  <c r="D611" i="12"/>
  <c r="C611" i="12" s="1"/>
  <c r="AI611" i="12"/>
  <c r="B612" i="12"/>
  <c r="D612" i="12"/>
  <c r="C612" i="12" s="1"/>
  <c r="AI612" i="12"/>
  <c r="B613" i="12"/>
  <c r="D613" i="12"/>
  <c r="C613" i="12" s="1"/>
  <c r="AI613" i="12"/>
  <c r="B614" i="12"/>
  <c r="D614" i="12"/>
  <c r="C614" i="12" s="1"/>
  <c r="AI614" i="12"/>
  <c r="B615" i="12"/>
  <c r="D615" i="12"/>
  <c r="C615" i="12" s="1"/>
  <c r="AI615" i="12"/>
  <c r="B616" i="12"/>
  <c r="D616" i="12"/>
  <c r="C616" i="12" s="1"/>
  <c r="AI616" i="12"/>
  <c r="B617" i="12"/>
  <c r="D617" i="12"/>
  <c r="C617" i="12" s="1"/>
  <c r="AI617" i="12"/>
  <c r="B618" i="12"/>
  <c r="D618" i="12"/>
  <c r="C618" i="12" s="1"/>
  <c r="AI618" i="12"/>
  <c r="B619" i="12"/>
  <c r="D619" i="12"/>
  <c r="C619" i="12" s="1"/>
  <c r="AI619" i="12"/>
  <c r="B620" i="12"/>
  <c r="D620" i="12"/>
  <c r="C620" i="12" s="1"/>
  <c r="AI620" i="12"/>
  <c r="B621" i="12"/>
  <c r="D621" i="12"/>
  <c r="C621" i="12" s="1"/>
  <c r="AI621" i="12"/>
  <c r="B622" i="12"/>
  <c r="D622" i="12"/>
  <c r="C622" i="12" s="1"/>
  <c r="AI622" i="12"/>
  <c r="B623" i="12"/>
  <c r="D623" i="12"/>
  <c r="C623" i="12" s="1"/>
  <c r="AI623" i="12"/>
  <c r="B624" i="12"/>
  <c r="D624" i="12"/>
  <c r="C624" i="12" s="1"/>
  <c r="AI624" i="12"/>
  <c r="B625" i="12"/>
  <c r="D625" i="12"/>
  <c r="C625" i="12" s="1"/>
  <c r="AI625" i="12"/>
  <c r="B626" i="12"/>
  <c r="D626" i="12"/>
  <c r="C626" i="12" s="1"/>
  <c r="AI626" i="12"/>
  <c r="H14" i="12"/>
  <c r="J29" i="12"/>
  <c r="G52" i="12"/>
  <c r="G68" i="12"/>
  <c r="G84" i="12"/>
  <c r="I7" i="3"/>
  <c r="I8" i="3"/>
  <c r="I9" i="3"/>
  <c r="I10" i="3"/>
  <c r="I11" i="3"/>
  <c r="I12" i="3"/>
  <c r="I13" i="3"/>
  <c r="I14" i="3"/>
  <c r="I6" i="3"/>
  <c r="B2" i="1"/>
  <c r="C2" i="1"/>
  <c r="B3" i="1"/>
  <c r="C3" i="1"/>
  <c r="B4" i="1"/>
  <c r="C4" i="1"/>
  <c r="B5" i="1"/>
  <c r="C5" i="1"/>
  <c r="B6" i="1"/>
  <c r="C6" i="1"/>
  <c r="B7" i="1"/>
  <c r="C7" i="1"/>
  <c r="B8" i="1"/>
  <c r="C8" i="1"/>
  <c r="B9" i="1"/>
  <c r="C9" i="1"/>
  <c r="B10" i="1"/>
  <c r="C10" i="1"/>
  <c r="B11" i="1"/>
  <c r="C11" i="1"/>
  <c r="B12" i="1"/>
  <c r="C12" i="1"/>
  <c r="B13" i="1"/>
  <c r="C13" i="1"/>
  <c r="B14" i="1"/>
  <c r="C14" i="1"/>
  <c r="B15" i="1"/>
  <c r="C15" i="1"/>
  <c r="B16" i="1"/>
  <c r="C16" i="1"/>
  <c r="B17" i="1"/>
  <c r="C17" i="1"/>
  <c r="B18" i="1"/>
  <c r="C18" i="1"/>
  <c r="B19" i="1"/>
  <c r="C19" i="1"/>
  <c r="B20" i="1"/>
  <c r="C20" i="1"/>
  <c r="B21" i="1"/>
  <c r="C21" i="1"/>
  <c r="B22" i="1"/>
  <c r="C22" i="1"/>
  <c r="B23" i="1"/>
  <c r="C23" i="1"/>
  <c r="B24" i="1"/>
  <c r="C24" i="1"/>
  <c r="B25" i="1"/>
  <c r="C25" i="1"/>
  <c r="B26" i="1"/>
  <c r="C26" i="1"/>
  <c r="B27" i="1"/>
  <c r="C27" i="1"/>
  <c r="B28" i="1"/>
  <c r="C28" i="1"/>
  <c r="B29" i="1"/>
  <c r="C29" i="1"/>
  <c r="B30" i="1"/>
  <c r="C30" i="1"/>
  <c r="B31" i="1"/>
  <c r="C31" i="1"/>
  <c r="B32" i="1"/>
  <c r="C32" i="1"/>
  <c r="B33" i="1"/>
  <c r="C33" i="1"/>
  <c r="B34" i="1"/>
  <c r="C34" i="1"/>
  <c r="B35" i="1"/>
  <c r="C35" i="1"/>
  <c r="B36" i="1"/>
  <c r="C36" i="1"/>
  <c r="B37" i="1"/>
  <c r="C37" i="1"/>
  <c r="B38" i="1"/>
  <c r="C38" i="1"/>
  <c r="B39" i="1"/>
  <c r="C39" i="1"/>
  <c r="B40" i="1"/>
  <c r="C40" i="1"/>
  <c r="B41" i="1"/>
  <c r="C41" i="1"/>
  <c r="B42" i="1"/>
  <c r="C42" i="1"/>
  <c r="B43" i="1"/>
  <c r="C43" i="1"/>
  <c r="B44" i="1"/>
  <c r="C44" i="1"/>
  <c r="B45" i="1"/>
  <c r="C45" i="1"/>
  <c r="B46" i="1"/>
  <c r="C46" i="1"/>
  <c r="B47" i="1"/>
  <c r="C47" i="1"/>
  <c r="B48" i="1"/>
  <c r="C48" i="1"/>
  <c r="B49" i="1"/>
  <c r="C49" i="1"/>
  <c r="B50" i="1"/>
  <c r="C50" i="1"/>
  <c r="B51" i="1"/>
  <c r="C51" i="1"/>
  <c r="B52" i="1"/>
  <c r="C52" i="1"/>
  <c r="B53" i="1"/>
  <c r="C53" i="1"/>
  <c r="B54" i="1"/>
  <c r="C54" i="1"/>
  <c r="B55" i="1"/>
  <c r="C55" i="1"/>
  <c r="B56" i="1"/>
  <c r="C56" i="1"/>
  <c r="B57" i="1"/>
  <c r="C57" i="1"/>
  <c r="B58" i="1"/>
  <c r="C58" i="1"/>
  <c r="B59" i="1"/>
  <c r="C59" i="1"/>
  <c r="B60" i="1"/>
  <c r="C60" i="1"/>
  <c r="B61" i="1"/>
  <c r="C61" i="1"/>
  <c r="B62" i="1"/>
  <c r="C62" i="1"/>
  <c r="B63" i="1"/>
  <c r="C63" i="1"/>
  <c r="B64" i="1"/>
  <c r="C64" i="1"/>
  <c r="B65" i="1"/>
  <c r="C65" i="1"/>
  <c r="B66" i="1"/>
  <c r="C66" i="1"/>
  <c r="B67" i="1"/>
  <c r="C67" i="1"/>
  <c r="B68" i="1"/>
  <c r="C68" i="1"/>
  <c r="B69" i="1"/>
  <c r="C69" i="1"/>
  <c r="B70" i="1"/>
  <c r="C70" i="1"/>
  <c r="B71" i="1"/>
  <c r="C71" i="1"/>
  <c r="B72" i="1"/>
  <c r="C72" i="1"/>
  <c r="B73" i="1"/>
  <c r="C73" i="1"/>
  <c r="B74" i="1"/>
  <c r="C74" i="1"/>
  <c r="B75" i="1"/>
  <c r="C75" i="1"/>
  <c r="B76" i="1"/>
  <c r="C76" i="1"/>
  <c r="B77" i="1"/>
  <c r="C77" i="1"/>
  <c r="B78" i="1"/>
  <c r="C78" i="1"/>
  <c r="B79" i="1"/>
  <c r="C79" i="1"/>
  <c r="B80" i="1"/>
  <c r="C80" i="1"/>
  <c r="B81" i="1"/>
  <c r="C81" i="1"/>
  <c r="B82" i="1"/>
  <c r="C82" i="1"/>
  <c r="B83" i="1"/>
  <c r="C83" i="1"/>
  <c r="B84" i="1"/>
  <c r="C84" i="1"/>
  <c r="B85" i="1"/>
  <c r="C85" i="1"/>
  <c r="B86" i="1"/>
  <c r="C86" i="1"/>
  <c r="B87" i="1"/>
  <c r="C87" i="1"/>
  <c r="B88" i="1"/>
  <c r="C88" i="1"/>
  <c r="B89" i="1"/>
  <c r="C89" i="1"/>
  <c r="B90" i="1"/>
  <c r="C90" i="1"/>
  <c r="B91" i="1"/>
  <c r="C91" i="1"/>
  <c r="B92" i="1"/>
  <c r="C92" i="1"/>
  <c r="B93" i="1"/>
  <c r="C93" i="1"/>
  <c r="B94" i="1"/>
  <c r="C94" i="1"/>
  <c r="B95" i="1"/>
  <c r="C95" i="1"/>
  <c r="B96" i="1"/>
  <c r="C96" i="1"/>
  <c r="B97" i="1"/>
  <c r="C97" i="1"/>
  <c r="B98" i="1"/>
  <c r="C98" i="1"/>
  <c r="B99" i="1"/>
  <c r="C99" i="1"/>
  <c r="B100" i="1"/>
  <c r="C100" i="1"/>
  <c r="B101" i="1"/>
  <c r="C101" i="1"/>
  <c r="B102" i="1"/>
  <c r="C102" i="1"/>
  <c r="B103" i="1"/>
  <c r="C103" i="1"/>
  <c r="B104" i="1"/>
  <c r="C104" i="1"/>
  <c r="B105" i="1"/>
  <c r="C105" i="1"/>
  <c r="B106" i="1"/>
  <c r="C106" i="1"/>
  <c r="B107" i="1"/>
  <c r="C107" i="1"/>
  <c r="B108" i="1"/>
  <c r="C108" i="1"/>
  <c r="B109" i="1"/>
  <c r="C109" i="1"/>
  <c r="B110" i="1"/>
  <c r="C110" i="1"/>
  <c r="B111" i="1"/>
  <c r="C111" i="1"/>
  <c r="B112" i="1"/>
  <c r="C112" i="1"/>
  <c r="B113" i="1"/>
  <c r="C113" i="1"/>
  <c r="B114" i="1"/>
  <c r="C114" i="1"/>
  <c r="B115" i="1"/>
  <c r="C115" i="1"/>
  <c r="B116" i="1"/>
  <c r="C116" i="1"/>
  <c r="B117" i="1"/>
  <c r="C117" i="1"/>
  <c r="B118" i="1"/>
  <c r="C118" i="1"/>
  <c r="B119" i="1"/>
  <c r="C119" i="1"/>
  <c r="B120" i="1"/>
  <c r="C120" i="1"/>
  <c r="B121" i="1"/>
  <c r="C121" i="1"/>
  <c r="B122" i="1"/>
  <c r="C122" i="1"/>
  <c r="B123" i="1"/>
  <c r="C123" i="1"/>
  <c r="B124" i="1"/>
  <c r="C124" i="1"/>
  <c r="B125" i="1"/>
  <c r="C125" i="1"/>
  <c r="B126" i="1"/>
  <c r="C126" i="1"/>
  <c r="B127" i="1"/>
  <c r="C127" i="1"/>
  <c r="B128" i="1"/>
  <c r="C128" i="1"/>
  <c r="B129" i="1"/>
  <c r="C129" i="1"/>
  <c r="B130" i="1"/>
  <c r="C130" i="1"/>
  <c r="B131" i="1"/>
  <c r="C131" i="1"/>
  <c r="B132" i="1"/>
  <c r="C132" i="1"/>
  <c r="B133" i="1"/>
  <c r="C133" i="1"/>
  <c r="B134" i="1"/>
  <c r="C134" i="1"/>
  <c r="B135" i="1"/>
  <c r="C135" i="1"/>
  <c r="B136" i="1"/>
  <c r="C136" i="1"/>
  <c r="B137" i="1"/>
  <c r="C137" i="1"/>
  <c r="B138" i="1"/>
  <c r="C138" i="1"/>
  <c r="B139" i="1"/>
  <c r="C139" i="1"/>
  <c r="B140" i="1"/>
  <c r="C140" i="1"/>
  <c r="B141" i="1"/>
  <c r="C141" i="1"/>
  <c r="B142" i="1"/>
  <c r="C142" i="1"/>
  <c r="B143" i="1"/>
  <c r="C143" i="1"/>
  <c r="B144" i="1"/>
  <c r="C144" i="1"/>
  <c r="B145" i="1"/>
  <c r="C145" i="1"/>
  <c r="B146" i="1"/>
  <c r="C146" i="1"/>
  <c r="B147" i="1"/>
  <c r="C147" i="1"/>
  <c r="B148" i="1"/>
  <c r="C148" i="1"/>
  <c r="B149" i="1"/>
  <c r="C149" i="1"/>
  <c r="B150" i="1"/>
  <c r="C150" i="1"/>
  <c r="B151" i="1"/>
  <c r="C151" i="1"/>
  <c r="B152" i="1"/>
  <c r="C152" i="1"/>
  <c r="B153" i="1"/>
  <c r="C153" i="1"/>
  <c r="B154" i="1"/>
  <c r="C154" i="1"/>
  <c r="B155" i="1"/>
  <c r="C155" i="1"/>
  <c r="B156" i="1"/>
  <c r="C156" i="1"/>
  <c r="B157" i="1"/>
  <c r="C157" i="1"/>
  <c r="B158" i="1"/>
  <c r="C158" i="1"/>
  <c r="B159" i="1"/>
  <c r="C159" i="1"/>
  <c r="B160" i="1"/>
  <c r="C160" i="1"/>
  <c r="B161" i="1"/>
  <c r="C161" i="1"/>
  <c r="B162" i="1"/>
  <c r="C162" i="1"/>
  <c r="B163" i="1"/>
  <c r="C163" i="1"/>
  <c r="B164" i="1"/>
  <c r="C164" i="1"/>
  <c r="B165" i="1"/>
  <c r="C165" i="1"/>
  <c r="B166" i="1"/>
  <c r="C166" i="1"/>
  <c r="B167" i="1"/>
  <c r="C167" i="1"/>
  <c r="B168" i="1"/>
  <c r="C168" i="1"/>
  <c r="B169" i="1"/>
  <c r="C169" i="1"/>
  <c r="B170" i="1"/>
  <c r="C170" i="1"/>
  <c r="B171" i="1"/>
  <c r="C171" i="1"/>
  <c r="B172" i="1"/>
  <c r="C172" i="1"/>
  <c r="B173" i="1"/>
  <c r="C173" i="1"/>
  <c r="B174" i="1"/>
  <c r="C174" i="1"/>
  <c r="B175" i="1"/>
  <c r="C175" i="1"/>
  <c r="B176" i="1"/>
  <c r="C176" i="1"/>
  <c r="B177" i="1"/>
  <c r="C177" i="1"/>
  <c r="B178" i="1"/>
  <c r="C178" i="1"/>
  <c r="B179" i="1"/>
  <c r="C179" i="1"/>
  <c r="B180" i="1"/>
  <c r="C180" i="1"/>
  <c r="B181" i="1"/>
  <c r="C181" i="1"/>
  <c r="B182" i="1"/>
  <c r="C182" i="1"/>
  <c r="B183" i="1"/>
  <c r="C183" i="1"/>
  <c r="B184" i="1"/>
  <c r="C184" i="1"/>
  <c r="B185" i="1"/>
  <c r="C185" i="1"/>
  <c r="B186" i="1"/>
  <c r="C186" i="1"/>
  <c r="B187" i="1"/>
  <c r="C187" i="1"/>
  <c r="B188" i="1"/>
  <c r="C188" i="1"/>
  <c r="B189" i="1"/>
  <c r="C189" i="1"/>
  <c r="B190" i="1"/>
  <c r="C190" i="1"/>
  <c r="B191" i="1"/>
  <c r="C191" i="1"/>
  <c r="B192" i="1"/>
  <c r="C192" i="1"/>
  <c r="B193" i="1"/>
  <c r="C193" i="1"/>
  <c r="B194" i="1"/>
  <c r="C194" i="1"/>
  <c r="B195" i="1"/>
  <c r="C195" i="1"/>
  <c r="B196" i="1"/>
  <c r="C196" i="1"/>
  <c r="B197" i="1"/>
  <c r="C197" i="1"/>
  <c r="B198" i="1"/>
  <c r="C198" i="1"/>
  <c r="B199" i="1"/>
  <c r="C199" i="1"/>
  <c r="B200" i="1"/>
  <c r="C200" i="1"/>
  <c r="B201" i="1"/>
  <c r="C201" i="1"/>
  <c r="B202" i="1"/>
  <c r="C202" i="1"/>
  <c r="B203" i="1"/>
  <c r="C203" i="1"/>
  <c r="B204" i="1"/>
  <c r="C204" i="1"/>
  <c r="B205" i="1"/>
  <c r="C205" i="1"/>
  <c r="B206" i="1"/>
  <c r="C206" i="1"/>
  <c r="B207" i="1"/>
  <c r="C207" i="1"/>
  <c r="B208" i="1"/>
  <c r="C208" i="1"/>
  <c r="B209" i="1"/>
  <c r="C209" i="1"/>
  <c r="B210" i="1"/>
  <c r="C210" i="1"/>
  <c r="B211" i="1"/>
  <c r="C211" i="1"/>
  <c r="B212" i="1"/>
  <c r="C212" i="1"/>
  <c r="B213" i="1"/>
  <c r="C213" i="1"/>
  <c r="B214" i="1"/>
  <c r="C214" i="1"/>
  <c r="B215" i="1"/>
  <c r="C215" i="1"/>
  <c r="B216" i="1"/>
  <c r="C216" i="1"/>
  <c r="B217" i="1"/>
  <c r="C217" i="1"/>
  <c r="B218" i="1"/>
  <c r="C218" i="1"/>
  <c r="B219" i="1"/>
  <c r="C219" i="1"/>
  <c r="B220" i="1"/>
  <c r="C220" i="1"/>
  <c r="B221" i="1"/>
  <c r="C221" i="1"/>
  <c r="B222" i="1"/>
  <c r="C222" i="1"/>
  <c r="B223" i="1"/>
  <c r="C223" i="1"/>
  <c r="B224" i="1"/>
  <c r="C224" i="1"/>
  <c r="B225" i="1"/>
  <c r="C225" i="1"/>
  <c r="B226" i="1"/>
  <c r="C226" i="1"/>
  <c r="B227" i="1"/>
  <c r="C227" i="1"/>
  <c r="B228" i="1"/>
  <c r="C228" i="1"/>
  <c r="B229" i="1"/>
  <c r="C229" i="1"/>
  <c r="B230" i="1"/>
  <c r="C230" i="1"/>
  <c r="B231" i="1"/>
  <c r="C231" i="1"/>
  <c r="B232" i="1"/>
  <c r="C232" i="1"/>
  <c r="B233" i="1"/>
  <c r="C233" i="1"/>
  <c r="B234" i="1"/>
  <c r="C234" i="1"/>
  <c r="B235" i="1"/>
  <c r="C235" i="1"/>
  <c r="B236" i="1"/>
  <c r="C236" i="1"/>
  <c r="B237" i="1"/>
  <c r="C237" i="1"/>
  <c r="B238" i="1"/>
  <c r="C238" i="1"/>
  <c r="B239" i="1"/>
  <c r="C239" i="1"/>
  <c r="B240" i="1"/>
  <c r="C240" i="1"/>
  <c r="B241" i="1"/>
  <c r="C241" i="1"/>
  <c r="B242" i="1"/>
  <c r="C242" i="1"/>
  <c r="B243" i="1"/>
  <c r="C243" i="1"/>
  <c r="B244" i="1"/>
  <c r="C244" i="1"/>
  <c r="B245" i="1"/>
  <c r="C245" i="1"/>
  <c r="B246" i="1"/>
  <c r="C246" i="1"/>
  <c r="B247" i="1"/>
  <c r="C247" i="1"/>
  <c r="B248" i="1"/>
  <c r="C248" i="1"/>
  <c r="B249" i="1"/>
  <c r="C249" i="1"/>
  <c r="B250" i="1"/>
  <c r="C250" i="1"/>
  <c r="B251" i="1"/>
  <c r="C251" i="1"/>
  <c r="B252" i="1"/>
  <c r="C252" i="1"/>
  <c r="B253" i="1"/>
  <c r="C253" i="1"/>
  <c r="B254" i="1"/>
  <c r="C254" i="1"/>
  <c r="B255" i="1"/>
  <c r="C255" i="1"/>
  <c r="B256" i="1"/>
  <c r="C256" i="1"/>
  <c r="B257" i="1"/>
  <c r="C257" i="1"/>
  <c r="B258" i="1"/>
  <c r="C258" i="1"/>
  <c r="B259" i="1"/>
  <c r="C259" i="1"/>
  <c r="B260" i="1"/>
  <c r="C260" i="1"/>
  <c r="B261" i="1"/>
  <c r="C261" i="1"/>
  <c r="B262" i="1"/>
  <c r="C262" i="1"/>
  <c r="B263" i="1"/>
  <c r="C263" i="1"/>
  <c r="B264" i="1"/>
  <c r="C264" i="1"/>
  <c r="B265" i="1"/>
  <c r="C265" i="1"/>
  <c r="B266" i="1"/>
  <c r="C266" i="1"/>
  <c r="B267" i="1"/>
  <c r="C267" i="1"/>
  <c r="B268" i="1"/>
  <c r="C268" i="1"/>
  <c r="B269" i="1"/>
  <c r="C269" i="1"/>
  <c r="B270" i="1"/>
  <c r="C270" i="1"/>
  <c r="B271" i="1"/>
  <c r="C271" i="1"/>
  <c r="B272" i="1"/>
  <c r="C272" i="1"/>
  <c r="B273" i="1"/>
  <c r="C273" i="1"/>
  <c r="B274" i="1"/>
  <c r="C274" i="1"/>
  <c r="B275" i="1"/>
  <c r="C275" i="1"/>
  <c r="B276" i="1"/>
  <c r="C276" i="1"/>
  <c r="B277" i="1"/>
  <c r="C277" i="1"/>
  <c r="B278" i="1"/>
  <c r="C278" i="1"/>
  <c r="B279" i="1"/>
  <c r="C279" i="1"/>
  <c r="B280" i="1"/>
  <c r="C280" i="1"/>
  <c r="B281" i="1"/>
  <c r="C281" i="1"/>
  <c r="B282" i="1"/>
  <c r="C282" i="1"/>
  <c r="B283" i="1"/>
  <c r="C283" i="1"/>
  <c r="B284" i="1"/>
  <c r="C284" i="1"/>
  <c r="B285" i="1"/>
  <c r="C285" i="1"/>
  <c r="B286" i="1"/>
  <c r="C286" i="1"/>
  <c r="B287" i="1"/>
  <c r="C287" i="1"/>
  <c r="B288" i="1"/>
  <c r="C288" i="1"/>
  <c r="B289" i="1"/>
  <c r="C289" i="1"/>
  <c r="B290" i="1"/>
  <c r="C290" i="1"/>
  <c r="B291" i="1"/>
  <c r="C291" i="1"/>
  <c r="B292" i="1"/>
  <c r="C292" i="1"/>
  <c r="B293" i="1"/>
  <c r="C293" i="1"/>
  <c r="B294" i="1"/>
  <c r="C294" i="1"/>
  <c r="B295" i="1"/>
  <c r="C295" i="1"/>
  <c r="B296" i="1"/>
  <c r="C296" i="1"/>
  <c r="B297" i="1"/>
  <c r="C297" i="1"/>
  <c r="B298" i="1"/>
  <c r="C298" i="1"/>
  <c r="B299" i="1"/>
  <c r="C299" i="1"/>
  <c r="B300" i="1"/>
  <c r="C300" i="1"/>
  <c r="B301" i="1"/>
  <c r="C301" i="1"/>
  <c r="B302" i="1"/>
  <c r="C302" i="1"/>
  <c r="B303" i="1"/>
  <c r="C303" i="1"/>
  <c r="B304" i="1"/>
  <c r="C304" i="1"/>
  <c r="B305" i="1"/>
  <c r="C305" i="1"/>
  <c r="B306" i="1"/>
  <c r="C306" i="1"/>
  <c r="B307" i="1"/>
  <c r="C307" i="1"/>
  <c r="B308" i="1"/>
  <c r="C308" i="1"/>
  <c r="B309" i="1"/>
  <c r="C309" i="1"/>
  <c r="B310" i="1"/>
  <c r="C310" i="1"/>
  <c r="B311" i="1"/>
  <c r="C311" i="1"/>
  <c r="B312" i="1"/>
  <c r="C312" i="1"/>
  <c r="B313" i="1"/>
  <c r="C313" i="1"/>
  <c r="B314" i="1"/>
  <c r="C314" i="1"/>
  <c r="B315" i="1"/>
  <c r="C315" i="1"/>
  <c r="B316" i="1"/>
  <c r="C316" i="1"/>
  <c r="B317" i="1"/>
  <c r="C317" i="1"/>
  <c r="B318" i="1"/>
  <c r="C318" i="1"/>
  <c r="B319" i="1"/>
  <c r="C319" i="1"/>
  <c r="B320" i="1"/>
  <c r="C320" i="1"/>
  <c r="B321" i="1"/>
  <c r="C321" i="1"/>
  <c r="B322" i="1"/>
  <c r="C322" i="1"/>
  <c r="B323" i="1"/>
  <c r="C323" i="1"/>
  <c r="B324" i="1"/>
  <c r="C324" i="1"/>
  <c r="B325" i="1"/>
  <c r="C325" i="1"/>
  <c r="B326" i="1"/>
  <c r="C326" i="1"/>
  <c r="B327" i="1"/>
  <c r="C327" i="1"/>
  <c r="B328" i="1"/>
  <c r="C328" i="1"/>
  <c r="B329" i="1"/>
  <c r="C329" i="1"/>
  <c r="B330" i="1"/>
  <c r="C330" i="1"/>
  <c r="B331" i="1"/>
  <c r="C331" i="1"/>
  <c r="B332" i="1"/>
  <c r="C332" i="1"/>
  <c r="B333" i="1"/>
  <c r="C333" i="1"/>
  <c r="B334" i="1"/>
  <c r="C334" i="1"/>
  <c r="B335" i="1"/>
  <c r="C335" i="1"/>
  <c r="B336" i="1"/>
  <c r="C336" i="1"/>
  <c r="B337" i="1"/>
  <c r="C337" i="1"/>
  <c r="B338" i="1"/>
  <c r="C338" i="1"/>
  <c r="B339" i="1"/>
  <c r="C339" i="1"/>
  <c r="B340" i="1"/>
  <c r="C340" i="1"/>
  <c r="B341" i="1"/>
  <c r="C341" i="1"/>
  <c r="B342" i="1"/>
  <c r="C342" i="1"/>
  <c r="B343" i="1"/>
  <c r="C343" i="1"/>
  <c r="B344" i="1"/>
  <c r="C344" i="1"/>
  <c r="B345" i="1"/>
  <c r="C345" i="1"/>
  <c r="B346" i="1"/>
  <c r="C346" i="1"/>
  <c r="B347" i="1"/>
  <c r="C347" i="1"/>
  <c r="B348" i="1"/>
  <c r="C348" i="1"/>
  <c r="B349" i="1"/>
  <c r="C349" i="1"/>
  <c r="B350" i="1"/>
  <c r="C350" i="1"/>
  <c r="B351" i="1"/>
  <c r="C351" i="1"/>
  <c r="B352" i="1"/>
  <c r="C352" i="1"/>
  <c r="B353" i="1"/>
  <c r="C353" i="1"/>
  <c r="B354" i="1"/>
  <c r="C354" i="1"/>
  <c r="B355" i="1"/>
  <c r="C355" i="1"/>
  <c r="B356" i="1"/>
  <c r="C356" i="1"/>
  <c r="B357" i="1"/>
  <c r="C357" i="1"/>
  <c r="B358" i="1"/>
  <c r="C358" i="1"/>
  <c r="B359" i="1"/>
  <c r="C359" i="1"/>
  <c r="B360" i="1"/>
  <c r="C360" i="1"/>
  <c r="B361" i="1"/>
  <c r="C361" i="1"/>
  <c r="B362" i="1"/>
  <c r="C362" i="1"/>
  <c r="B363" i="1"/>
  <c r="C363" i="1"/>
  <c r="B364" i="1"/>
  <c r="C364" i="1"/>
  <c r="B365" i="1"/>
  <c r="C365" i="1"/>
  <c r="B366" i="1"/>
  <c r="C366" i="1"/>
  <c r="B367" i="1"/>
  <c r="C367" i="1"/>
  <c r="B368" i="1"/>
  <c r="C368" i="1"/>
  <c r="B369" i="1"/>
  <c r="C369" i="1"/>
  <c r="B370" i="1"/>
  <c r="C370" i="1"/>
  <c r="B371" i="1"/>
  <c r="C371" i="1"/>
  <c r="B372" i="1"/>
  <c r="C372" i="1"/>
  <c r="B373" i="1"/>
  <c r="C373" i="1"/>
  <c r="B374" i="1"/>
  <c r="C374" i="1"/>
  <c r="B375" i="1"/>
  <c r="C375" i="1"/>
  <c r="B376" i="1"/>
  <c r="C376" i="1"/>
  <c r="B377" i="1"/>
  <c r="C377" i="1"/>
  <c r="B378" i="1"/>
  <c r="C378" i="1"/>
  <c r="B379" i="1"/>
  <c r="C379" i="1"/>
  <c r="B380" i="1"/>
  <c r="C380" i="1"/>
  <c r="B381" i="1"/>
  <c r="C381" i="1"/>
  <c r="B382" i="1"/>
  <c r="C382" i="1"/>
  <c r="B383" i="1"/>
  <c r="C383" i="1"/>
  <c r="B384" i="1"/>
  <c r="C384" i="1"/>
  <c r="B385" i="1"/>
  <c r="C385" i="1"/>
  <c r="B386" i="1"/>
  <c r="C386" i="1"/>
  <c r="B387" i="1"/>
  <c r="C387" i="1"/>
  <c r="B388" i="1"/>
  <c r="C388" i="1"/>
  <c r="B389" i="1"/>
  <c r="C389" i="1"/>
  <c r="B390" i="1"/>
  <c r="C390" i="1"/>
  <c r="B391" i="1"/>
  <c r="C391" i="1"/>
  <c r="B392" i="1"/>
  <c r="C392" i="1"/>
  <c r="B393" i="1"/>
  <c r="C393" i="1"/>
  <c r="B394" i="1"/>
  <c r="C394" i="1"/>
  <c r="B395" i="1"/>
  <c r="C395" i="1"/>
  <c r="B396" i="1"/>
  <c r="C396" i="1"/>
  <c r="B397" i="1"/>
  <c r="C397" i="1"/>
  <c r="B398" i="1"/>
  <c r="C398" i="1"/>
  <c r="B399" i="1"/>
  <c r="C399" i="1"/>
  <c r="B400" i="1"/>
  <c r="C400" i="1"/>
  <c r="B401" i="1"/>
  <c r="C401" i="1"/>
  <c r="B402" i="1"/>
  <c r="C402" i="1"/>
  <c r="B403" i="1"/>
  <c r="C403" i="1"/>
  <c r="B404" i="1"/>
  <c r="C404" i="1"/>
  <c r="B405" i="1"/>
  <c r="C405" i="1"/>
  <c r="B406" i="1"/>
  <c r="C406" i="1"/>
  <c r="B407" i="1"/>
  <c r="C407" i="1"/>
  <c r="B408" i="1"/>
  <c r="C408" i="1"/>
  <c r="B409" i="1"/>
  <c r="C409" i="1"/>
  <c r="B410" i="1"/>
  <c r="C410" i="1"/>
  <c r="B411" i="1"/>
  <c r="C411" i="1"/>
  <c r="B412" i="1"/>
  <c r="C412" i="1"/>
  <c r="B413" i="1"/>
  <c r="C413" i="1"/>
  <c r="B414" i="1"/>
  <c r="C414" i="1"/>
  <c r="B415" i="1"/>
  <c r="C415" i="1"/>
  <c r="B416" i="1"/>
  <c r="C416" i="1"/>
  <c r="B417" i="1"/>
  <c r="C417" i="1"/>
  <c r="B418" i="1"/>
  <c r="C418" i="1"/>
  <c r="B419" i="1"/>
  <c r="C419" i="1"/>
  <c r="B420" i="1"/>
  <c r="C420" i="1"/>
  <c r="B421" i="1"/>
  <c r="C421" i="1"/>
  <c r="B422" i="1"/>
  <c r="C422" i="1"/>
  <c r="B423" i="1"/>
  <c r="C423" i="1"/>
  <c r="B424" i="1"/>
  <c r="C424" i="1"/>
  <c r="B425" i="1"/>
  <c r="C425" i="1"/>
  <c r="B426" i="1"/>
  <c r="C426" i="1"/>
  <c r="B427" i="1"/>
  <c r="C427" i="1"/>
  <c r="B428" i="1"/>
  <c r="C428" i="1"/>
  <c r="B429" i="1"/>
  <c r="C429" i="1"/>
  <c r="B430" i="1"/>
  <c r="C430" i="1"/>
  <c r="B431" i="1"/>
  <c r="C431" i="1"/>
  <c r="B432" i="1"/>
  <c r="C432" i="1"/>
  <c r="B433" i="1"/>
  <c r="C433" i="1"/>
  <c r="B434" i="1"/>
  <c r="C434" i="1"/>
  <c r="B435" i="1"/>
  <c r="C435" i="1"/>
  <c r="B436" i="1"/>
  <c r="C436" i="1"/>
  <c r="B437" i="1"/>
  <c r="C437" i="1"/>
  <c r="B438" i="1"/>
  <c r="C438" i="1"/>
  <c r="B439" i="1"/>
  <c r="C439" i="1"/>
  <c r="B440" i="1"/>
  <c r="C440" i="1"/>
  <c r="B441" i="1"/>
  <c r="C441" i="1"/>
  <c r="B442" i="1"/>
  <c r="C442" i="1"/>
  <c r="B443" i="1"/>
  <c r="C443" i="1"/>
  <c r="B444" i="1"/>
  <c r="C444" i="1"/>
  <c r="B445" i="1"/>
  <c r="C445" i="1"/>
  <c r="B446" i="1"/>
  <c r="C446" i="1"/>
  <c r="B447" i="1"/>
  <c r="C447" i="1"/>
  <c r="B448" i="1"/>
  <c r="C448" i="1"/>
  <c r="B449" i="1"/>
  <c r="C449" i="1"/>
  <c r="B450" i="1"/>
  <c r="C450" i="1"/>
  <c r="B451" i="1"/>
  <c r="C451" i="1"/>
  <c r="B452" i="1"/>
  <c r="C452" i="1"/>
  <c r="B453" i="1"/>
  <c r="C453" i="1"/>
  <c r="B454" i="1"/>
  <c r="C454" i="1"/>
  <c r="B455" i="1"/>
  <c r="C455" i="1"/>
  <c r="B456" i="1"/>
  <c r="C456" i="1"/>
  <c r="B457" i="1"/>
  <c r="C457" i="1"/>
  <c r="B458" i="1"/>
  <c r="C458" i="1"/>
  <c r="B459" i="1"/>
  <c r="C459" i="1"/>
  <c r="B460" i="1"/>
  <c r="C460" i="1"/>
  <c r="B461" i="1"/>
  <c r="C461" i="1"/>
  <c r="B462" i="1"/>
  <c r="C462" i="1"/>
  <c r="B463" i="1"/>
  <c r="C463" i="1"/>
  <c r="B464" i="1"/>
  <c r="C464" i="1"/>
  <c r="B465" i="1"/>
  <c r="C465" i="1"/>
  <c r="B466" i="1"/>
  <c r="C466" i="1"/>
  <c r="B467" i="1"/>
  <c r="C467" i="1"/>
  <c r="B468" i="1"/>
  <c r="C468" i="1"/>
  <c r="B469" i="1"/>
  <c r="C469" i="1"/>
  <c r="B470" i="1"/>
  <c r="C470" i="1"/>
  <c r="B471" i="1"/>
  <c r="C471" i="1"/>
  <c r="B472" i="1"/>
  <c r="C472" i="1"/>
  <c r="B473" i="1"/>
  <c r="C473" i="1"/>
  <c r="B474" i="1"/>
  <c r="C474" i="1"/>
  <c r="B475" i="1"/>
  <c r="C475" i="1"/>
  <c r="B476" i="1"/>
  <c r="C476" i="1"/>
  <c r="B477" i="1"/>
  <c r="C477" i="1"/>
  <c r="B478" i="1"/>
  <c r="C478" i="1"/>
  <c r="B479" i="1"/>
  <c r="C479" i="1"/>
  <c r="B480" i="1"/>
  <c r="C480" i="1"/>
  <c r="B481" i="1"/>
  <c r="C481" i="1"/>
  <c r="B482" i="1"/>
  <c r="C482" i="1"/>
  <c r="B483" i="1"/>
  <c r="C483" i="1"/>
  <c r="B484" i="1"/>
  <c r="C484" i="1"/>
  <c r="B485" i="1"/>
  <c r="C485" i="1"/>
  <c r="B486" i="1"/>
  <c r="C486" i="1"/>
  <c r="B487" i="1"/>
  <c r="C487" i="1"/>
  <c r="B488" i="1"/>
  <c r="C488" i="1"/>
  <c r="B489" i="1"/>
  <c r="C489" i="1"/>
  <c r="B490" i="1"/>
  <c r="C490" i="1"/>
  <c r="B491" i="1"/>
  <c r="C491" i="1"/>
  <c r="B492" i="1"/>
  <c r="C492" i="1"/>
  <c r="B493" i="1"/>
  <c r="C493" i="1"/>
  <c r="B494" i="1"/>
  <c r="C494" i="1"/>
  <c r="B495" i="1"/>
  <c r="C495" i="1"/>
  <c r="B496" i="1"/>
  <c r="C496" i="1"/>
  <c r="B497" i="1"/>
  <c r="C497" i="1"/>
  <c r="B498" i="1"/>
  <c r="C498" i="1"/>
  <c r="B499" i="1"/>
  <c r="C499" i="1"/>
  <c r="B500" i="1"/>
  <c r="C500" i="1"/>
  <c r="B501" i="1"/>
  <c r="C501" i="1"/>
  <c r="B502" i="1"/>
  <c r="C502" i="1"/>
  <c r="B503" i="1"/>
  <c r="C503" i="1"/>
  <c r="B504" i="1"/>
  <c r="C504" i="1"/>
  <c r="B505" i="1"/>
  <c r="C505" i="1"/>
  <c r="B506" i="1"/>
  <c r="C506" i="1"/>
  <c r="B507" i="1"/>
  <c r="C507" i="1"/>
  <c r="B508" i="1"/>
  <c r="C508" i="1"/>
  <c r="B509" i="1"/>
  <c r="C509" i="1"/>
  <c r="B510" i="1"/>
  <c r="C510" i="1"/>
  <c r="B511" i="1"/>
  <c r="C511" i="1"/>
  <c r="B512" i="1"/>
  <c r="C512" i="1"/>
  <c r="B513" i="1"/>
  <c r="C513" i="1"/>
  <c r="B514" i="1"/>
  <c r="C514" i="1"/>
  <c r="B515" i="1"/>
  <c r="C515" i="1"/>
  <c r="B516" i="1"/>
  <c r="C516" i="1"/>
  <c r="B517" i="1"/>
  <c r="C517" i="1"/>
  <c r="B518" i="1"/>
  <c r="C518" i="1"/>
  <c r="B519" i="1"/>
  <c r="C519" i="1"/>
  <c r="B520" i="1"/>
  <c r="C520" i="1"/>
  <c r="B521" i="1"/>
  <c r="C521" i="1"/>
  <c r="B522" i="1"/>
  <c r="C522" i="1"/>
  <c r="B523" i="1"/>
  <c r="C523" i="1"/>
  <c r="B524" i="1"/>
  <c r="C524" i="1"/>
  <c r="B525" i="1"/>
  <c r="C525" i="1"/>
  <c r="B526" i="1"/>
  <c r="C526" i="1"/>
  <c r="B527" i="1"/>
  <c r="C527" i="1"/>
  <c r="B528" i="1"/>
  <c r="C528" i="1"/>
  <c r="B529" i="1"/>
  <c r="C529" i="1"/>
  <c r="B530" i="1"/>
  <c r="C530" i="1"/>
  <c r="B531" i="1"/>
  <c r="C531" i="1"/>
  <c r="B532" i="1"/>
  <c r="C532" i="1"/>
  <c r="B533" i="1"/>
  <c r="C533" i="1"/>
  <c r="B534" i="1"/>
  <c r="C534" i="1"/>
  <c r="B535" i="1"/>
  <c r="C535" i="1"/>
  <c r="B536" i="1"/>
  <c r="C536" i="1"/>
  <c r="B537" i="1"/>
  <c r="C537" i="1"/>
  <c r="B538" i="1"/>
  <c r="C538" i="1"/>
  <c r="B539" i="1"/>
  <c r="C539" i="1"/>
  <c r="B540" i="1"/>
  <c r="C540" i="1"/>
  <c r="B541" i="1"/>
  <c r="C541" i="1"/>
  <c r="B542" i="1"/>
  <c r="C542" i="1"/>
  <c r="B543" i="1"/>
  <c r="C543" i="1"/>
  <c r="B544" i="1"/>
  <c r="C544" i="1"/>
  <c r="B545" i="1"/>
  <c r="C545" i="1"/>
  <c r="B546" i="1"/>
  <c r="C546" i="1"/>
  <c r="B547" i="1"/>
  <c r="C547" i="1"/>
  <c r="B548" i="1"/>
  <c r="C548" i="1"/>
  <c r="B549" i="1"/>
  <c r="C549" i="1"/>
  <c r="B550" i="1"/>
  <c r="C550" i="1"/>
  <c r="B551" i="1"/>
  <c r="C551" i="1"/>
  <c r="B552" i="1"/>
  <c r="C552" i="1"/>
  <c r="B553" i="1"/>
  <c r="C553" i="1"/>
  <c r="B554" i="1"/>
  <c r="C554" i="1"/>
  <c r="B555" i="1"/>
  <c r="C555" i="1"/>
  <c r="B556" i="1"/>
  <c r="C556" i="1"/>
  <c r="B557" i="1"/>
  <c r="C557" i="1"/>
  <c r="B558" i="1"/>
  <c r="C558" i="1"/>
  <c r="B559" i="1"/>
  <c r="C559" i="1"/>
  <c r="B560" i="1"/>
  <c r="C560" i="1"/>
  <c r="B561" i="1"/>
  <c r="C561" i="1"/>
  <c r="B562" i="1"/>
  <c r="C562" i="1"/>
  <c r="B563" i="1"/>
  <c r="C563" i="1"/>
  <c r="B564" i="1"/>
  <c r="C564" i="1"/>
  <c r="B565" i="1"/>
  <c r="C565" i="1"/>
  <c r="B566" i="1"/>
  <c r="C566" i="1"/>
  <c r="B567" i="1"/>
  <c r="C567" i="1"/>
  <c r="B568" i="1"/>
  <c r="C568" i="1"/>
  <c r="B569" i="1"/>
  <c r="C569" i="1"/>
  <c r="B570" i="1"/>
  <c r="C570" i="1"/>
  <c r="B571" i="1"/>
  <c r="C571" i="1"/>
  <c r="B572" i="1"/>
  <c r="C572" i="1"/>
  <c r="B573" i="1"/>
  <c r="C573" i="1"/>
  <c r="B574" i="1"/>
  <c r="C574" i="1"/>
  <c r="B575" i="1"/>
  <c r="C575" i="1"/>
  <c r="B576" i="1"/>
  <c r="C576" i="1"/>
  <c r="B577" i="1"/>
  <c r="C577" i="1"/>
  <c r="B578" i="1"/>
  <c r="C578" i="1"/>
  <c r="B579" i="1"/>
  <c r="C579" i="1"/>
  <c r="B580" i="1"/>
  <c r="C580" i="1"/>
  <c r="B581" i="1"/>
  <c r="C581" i="1"/>
  <c r="B582" i="1"/>
  <c r="C582" i="1"/>
  <c r="B583" i="1"/>
  <c r="C583" i="1"/>
  <c r="B584" i="1"/>
  <c r="C584" i="1"/>
  <c r="B585" i="1"/>
  <c r="C585" i="1"/>
  <c r="B586" i="1"/>
  <c r="C586" i="1"/>
  <c r="B587" i="1"/>
  <c r="C587" i="1"/>
  <c r="B588" i="1"/>
  <c r="C588" i="1"/>
  <c r="B589" i="1"/>
  <c r="C589" i="1"/>
  <c r="B590" i="1"/>
  <c r="C590" i="1"/>
  <c r="B591" i="1"/>
  <c r="C591" i="1"/>
  <c r="B592" i="1"/>
  <c r="C592" i="1"/>
  <c r="B593" i="1"/>
  <c r="C593" i="1"/>
  <c r="B594" i="1"/>
  <c r="C594" i="1"/>
  <c r="B595" i="1"/>
  <c r="C595" i="1"/>
  <c r="B596" i="1"/>
  <c r="C596" i="1"/>
  <c r="B597" i="1"/>
  <c r="C597" i="1"/>
  <c r="B598" i="1"/>
  <c r="C598" i="1"/>
  <c r="B599" i="1"/>
  <c r="C599" i="1"/>
  <c r="B600" i="1"/>
  <c r="C600" i="1"/>
  <c r="B601" i="1"/>
  <c r="C601" i="1"/>
  <c r="B602" i="1"/>
  <c r="C602" i="1"/>
  <c r="B603" i="1"/>
  <c r="C603" i="1"/>
  <c r="B604" i="1"/>
  <c r="C604" i="1"/>
  <c r="A2" i="1"/>
  <c r="A3" i="1"/>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551" i="1"/>
  <c r="A552" i="1"/>
  <c r="A553" i="1"/>
  <c r="A554" i="1"/>
  <c r="A555" i="1"/>
  <c r="A556" i="1"/>
  <c r="A557" i="1"/>
  <c r="A558" i="1"/>
  <c r="A559" i="1"/>
  <c r="A560" i="1"/>
  <c r="A561" i="1"/>
  <c r="A562" i="1"/>
  <c r="A563" i="1"/>
  <c r="A564" i="1"/>
  <c r="A565" i="1"/>
  <c r="A566" i="1"/>
  <c r="A567" i="1"/>
  <c r="A568" i="1"/>
  <c r="A569" i="1"/>
  <c r="A570" i="1"/>
  <c r="A571" i="1"/>
  <c r="A572" i="1"/>
  <c r="A573" i="1"/>
  <c r="A574" i="1"/>
  <c r="A575" i="1"/>
  <c r="A576" i="1"/>
  <c r="A577" i="1"/>
  <c r="A578" i="1"/>
  <c r="A579" i="1"/>
  <c r="A580" i="1"/>
  <c r="A581" i="1"/>
  <c r="A582" i="1"/>
  <c r="A583" i="1"/>
  <c r="A584" i="1"/>
  <c r="A585" i="1"/>
  <c r="A586" i="1"/>
  <c r="A587" i="1"/>
  <c r="A588" i="1"/>
  <c r="A589" i="1"/>
  <c r="A590" i="1"/>
  <c r="A591" i="1"/>
  <c r="A592" i="1"/>
  <c r="A593" i="1"/>
  <c r="A594" i="1"/>
  <c r="A595" i="1"/>
  <c r="A596" i="1"/>
  <c r="A597" i="1"/>
  <c r="A598" i="1"/>
  <c r="A599" i="1"/>
  <c r="A600" i="1"/>
  <c r="A601" i="1"/>
  <c r="A602" i="1"/>
  <c r="A603" i="1"/>
  <c r="A604" i="1"/>
  <c r="K6" i="3"/>
  <c r="B26" i="14"/>
  <c r="E14" i="14" s="1"/>
  <c r="B6" i="14"/>
  <c r="B7" i="14"/>
  <c r="B8" i="14"/>
  <c r="B10" i="14"/>
  <c r="B11" i="14"/>
  <c r="E15" i="14" s="1"/>
  <c r="B12" i="14"/>
  <c r="E16" i="14" s="1"/>
  <c r="B13" i="14"/>
  <c r="B14" i="14"/>
  <c r="B15" i="14"/>
  <c r="B16" i="14"/>
  <c r="B17" i="14"/>
  <c r="B18" i="14"/>
  <c r="E10" i="14" s="1"/>
  <c r="B20" i="14"/>
  <c r="E13" i="14" s="1"/>
  <c r="B21" i="14"/>
  <c r="B22" i="14"/>
  <c r="B23" i="14"/>
  <c r="B24" i="14"/>
  <c r="E9" i="14" s="1"/>
  <c r="B25" i="14"/>
  <c r="L6" i="3"/>
  <c r="M6" i="3"/>
  <c r="N6" i="3"/>
  <c r="K7" i="3"/>
  <c r="L7" i="3"/>
  <c r="M7" i="3"/>
  <c r="N7" i="3"/>
  <c r="L8" i="3"/>
  <c r="M8" i="3"/>
  <c r="N8" i="3"/>
  <c r="K9" i="3"/>
  <c r="L9" i="3"/>
  <c r="M9" i="3"/>
  <c r="N9" i="3"/>
  <c r="K10" i="3"/>
  <c r="O10" i="3" s="1"/>
  <c r="L10" i="3"/>
  <c r="M10" i="3"/>
  <c r="N10" i="3"/>
  <c r="L11" i="3"/>
  <c r="M11" i="3"/>
  <c r="K12" i="3"/>
  <c r="L12" i="3"/>
  <c r="M12" i="3"/>
  <c r="N12" i="3"/>
  <c r="K13" i="3"/>
  <c r="L13" i="3"/>
  <c r="M13" i="3"/>
  <c r="N13" i="3"/>
  <c r="K14" i="3"/>
  <c r="L14" i="3"/>
  <c r="M14" i="3"/>
  <c r="N14" i="3"/>
  <c r="K15" i="3"/>
  <c r="L15" i="3"/>
  <c r="M15" i="3"/>
  <c r="N15" i="3"/>
  <c r="K16" i="3"/>
  <c r="L16" i="3"/>
  <c r="M16" i="3"/>
  <c r="O16" i="3" s="1"/>
  <c r="N16" i="3"/>
  <c r="K17" i="3"/>
  <c r="O17" i="3" s="1"/>
  <c r="L17" i="3"/>
  <c r="M17" i="3"/>
  <c r="N17" i="3"/>
  <c r="K18" i="3"/>
  <c r="L18" i="3"/>
  <c r="M18" i="3"/>
  <c r="O18" i="3" s="1"/>
  <c r="N18" i="3"/>
  <c r="K19" i="3"/>
  <c r="O19" i="3" s="1"/>
  <c r="L19" i="3"/>
  <c r="M19" i="3"/>
  <c r="N19" i="3"/>
  <c r="K20" i="3"/>
  <c r="L20" i="3"/>
  <c r="M20" i="3"/>
  <c r="N20" i="3"/>
  <c r="K21" i="3"/>
  <c r="L21" i="3"/>
  <c r="M21" i="3"/>
  <c r="N21" i="3"/>
  <c r="K22" i="3"/>
  <c r="L22" i="3"/>
  <c r="M22" i="3"/>
  <c r="O22" i="3" s="1"/>
  <c r="N22" i="3"/>
  <c r="K23" i="3"/>
  <c r="L23" i="3"/>
  <c r="M23" i="3"/>
  <c r="N23" i="3"/>
  <c r="K24" i="3"/>
  <c r="L24" i="3"/>
  <c r="M24" i="3"/>
  <c r="O24" i="3" s="1"/>
  <c r="N24" i="3"/>
  <c r="K25" i="3"/>
  <c r="O25" i="3" s="1"/>
  <c r="L25" i="3"/>
  <c r="M25" i="3"/>
  <c r="N25" i="3"/>
  <c r="K26" i="3"/>
  <c r="L26" i="3"/>
  <c r="M26" i="3"/>
  <c r="O26" i="3" s="1"/>
  <c r="N26" i="3"/>
  <c r="K27" i="3"/>
  <c r="O27" i="3" s="1"/>
  <c r="L27" i="3"/>
  <c r="M27" i="3"/>
  <c r="N27" i="3"/>
  <c r="K28" i="3"/>
  <c r="L28" i="3"/>
  <c r="M28" i="3"/>
  <c r="N28" i="3"/>
  <c r="K29" i="3"/>
  <c r="L29" i="3"/>
  <c r="M29" i="3"/>
  <c r="N29" i="3"/>
  <c r="K30" i="3"/>
  <c r="L30" i="3"/>
  <c r="M30" i="3"/>
  <c r="O30" i="3" s="1"/>
  <c r="N30" i="3"/>
  <c r="K31" i="3"/>
  <c r="L31" i="3"/>
  <c r="M31" i="3"/>
  <c r="N31" i="3"/>
  <c r="K32" i="3"/>
  <c r="L32" i="3"/>
  <c r="M32" i="3"/>
  <c r="O32" i="3" s="1"/>
  <c r="N32" i="3"/>
  <c r="K33" i="3"/>
  <c r="O33" i="3" s="1"/>
  <c r="L33" i="3"/>
  <c r="M33" i="3"/>
  <c r="N33" i="3"/>
  <c r="K34" i="3"/>
  <c r="L34" i="3"/>
  <c r="M34" i="3"/>
  <c r="O34" i="3" s="1"/>
  <c r="N34" i="3"/>
  <c r="I35" i="3"/>
  <c r="O35" i="3" s="1"/>
  <c r="K35" i="3"/>
  <c r="L35" i="3"/>
  <c r="M35" i="3"/>
  <c r="N35" i="3"/>
  <c r="I36" i="3"/>
  <c r="K36" i="3"/>
  <c r="L36" i="3"/>
  <c r="M36" i="3"/>
  <c r="N36" i="3"/>
  <c r="I37" i="3"/>
  <c r="K37" i="3"/>
  <c r="L37" i="3"/>
  <c r="M37" i="3"/>
  <c r="N37" i="3"/>
  <c r="I38" i="3"/>
  <c r="K38" i="3"/>
  <c r="L38" i="3"/>
  <c r="M38" i="3"/>
  <c r="N38" i="3"/>
  <c r="I39" i="3"/>
  <c r="K39" i="3"/>
  <c r="L39" i="3"/>
  <c r="M39" i="3"/>
  <c r="N39" i="3"/>
  <c r="I40" i="3"/>
  <c r="K40" i="3"/>
  <c r="L40" i="3"/>
  <c r="M40" i="3"/>
  <c r="N40" i="3"/>
  <c r="I41" i="3"/>
  <c r="K41" i="3"/>
  <c r="O41" i="3" s="1"/>
  <c r="L41" i="3"/>
  <c r="M41" i="3"/>
  <c r="N41" i="3"/>
  <c r="I42" i="3"/>
  <c r="K42" i="3"/>
  <c r="L42" i="3"/>
  <c r="M42" i="3"/>
  <c r="N42" i="3"/>
  <c r="I43" i="3"/>
  <c r="O43" i="3" s="1"/>
  <c r="K43" i="3"/>
  <c r="L43" i="3"/>
  <c r="M43" i="3"/>
  <c r="N43" i="3"/>
  <c r="I44" i="3"/>
  <c r="K44" i="3"/>
  <c r="L44" i="3"/>
  <c r="M44" i="3"/>
  <c r="N44" i="3"/>
  <c r="I45" i="3"/>
  <c r="K45" i="3"/>
  <c r="L45" i="3"/>
  <c r="M45" i="3"/>
  <c r="N45" i="3"/>
  <c r="I46" i="3"/>
  <c r="K46" i="3"/>
  <c r="L46" i="3"/>
  <c r="M46" i="3"/>
  <c r="N46" i="3"/>
  <c r="I47" i="3"/>
  <c r="O47" i="3" s="1"/>
  <c r="K47" i="3"/>
  <c r="L47" i="3"/>
  <c r="M47" i="3"/>
  <c r="N47" i="3"/>
  <c r="I48" i="3"/>
  <c r="K48" i="3"/>
  <c r="L48" i="3"/>
  <c r="M48" i="3"/>
  <c r="N48" i="3"/>
  <c r="I49" i="3"/>
  <c r="K49" i="3"/>
  <c r="L49" i="3"/>
  <c r="M49" i="3"/>
  <c r="N49" i="3"/>
  <c r="I50" i="3"/>
  <c r="K50" i="3"/>
  <c r="L50" i="3"/>
  <c r="M50" i="3"/>
  <c r="N50" i="3"/>
  <c r="I51" i="3"/>
  <c r="O51" i="3" s="1"/>
  <c r="K51" i="3"/>
  <c r="L51" i="3"/>
  <c r="M51" i="3"/>
  <c r="N51" i="3"/>
  <c r="I52" i="3"/>
  <c r="K52" i="3"/>
  <c r="L52" i="3"/>
  <c r="M52" i="3"/>
  <c r="N52" i="3"/>
  <c r="I53" i="3"/>
  <c r="K53" i="3"/>
  <c r="L53" i="3"/>
  <c r="M53" i="3"/>
  <c r="N53" i="3"/>
  <c r="I54" i="3"/>
  <c r="K54" i="3"/>
  <c r="L54" i="3"/>
  <c r="M54" i="3"/>
  <c r="N54" i="3"/>
  <c r="F11" i="2"/>
  <c r="I236" i="2" s="1"/>
  <c r="Q236" i="2" s="1"/>
  <c r="C34" i="2"/>
  <c r="C31" i="2"/>
  <c r="C18" i="2"/>
  <c r="C23" i="2"/>
  <c r="C21" i="2"/>
  <c r="C19" i="2"/>
  <c r="C25" i="2"/>
  <c r="C26" i="2"/>
  <c r="C20" i="2"/>
  <c r="C40" i="2"/>
  <c r="C33" i="2"/>
  <c r="C24" i="2"/>
  <c r="C37" i="2"/>
  <c r="C30" i="2"/>
  <c r="C35" i="2"/>
  <c r="C29" i="2"/>
  <c r="C28" i="2"/>
  <c r="C38" i="2"/>
  <c r="C16" i="2"/>
  <c r="C17" i="2"/>
  <c r="C22" i="2"/>
  <c r="C36" i="2"/>
  <c r="C32" i="2"/>
  <c r="C27" i="2"/>
  <c r="C41" i="2"/>
  <c r="C39" i="2"/>
  <c r="C42" i="2"/>
  <c r="C49" i="2"/>
  <c r="C50" i="2"/>
  <c r="C51" i="2"/>
  <c r="C52" i="2"/>
  <c r="C53" i="2"/>
  <c r="C58" i="2"/>
  <c r="C59" i="2"/>
  <c r="C60" i="2"/>
  <c r="C61" i="2"/>
  <c r="C62" i="2"/>
  <c r="D83" i="2"/>
  <c r="E83" i="2"/>
  <c r="F83" i="2"/>
  <c r="D80" i="2"/>
  <c r="E80" i="2"/>
  <c r="F80" i="2"/>
  <c r="D91" i="2"/>
  <c r="E91" i="2"/>
  <c r="F91" i="2"/>
  <c r="D71" i="2"/>
  <c r="E71" i="2"/>
  <c r="F71" i="2"/>
  <c r="D72" i="2"/>
  <c r="E72" i="2"/>
  <c r="F72" i="2"/>
  <c r="D86" i="2"/>
  <c r="E86" i="2"/>
  <c r="F86" i="2"/>
  <c r="D84" i="2"/>
  <c r="E84" i="2"/>
  <c r="F84" i="2"/>
  <c r="D81" i="2"/>
  <c r="E81" i="2"/>
  <c r="F81" i="2"/>
  <c r="D69" i="2"/>
  <c r="E69" i="2"/>
  <c r="F69" i="2"/>
  <c r="D75" i="2"/>
  <c r="E75" i="2"/>
  <c r="F75" i="2"/>
  <c r="D87" i="2"/>
  <c r="E87" i="2"/>
  <c r="F87" i="2"/>
  <c r="D79" i="2"/>
  <c r="E79" i="2"/>
  <c r="F79" i="2"/>
  <c r="D78" i="2"/>
  <c r="E78" i="2"/>
  <c r="F78" i="2"/>
  <c r="D89" i="2"/>
  <c r="E89" i="2"/>
  <c r="F89" i="2"/>
  <c r="D92" i="2"/>
  <c r="E92" i="2"/>
  <c r="F92" i="2"/>
  <c r="D85" i="2"/>
  <c r="E85" i="2"/>
  <c r="F85" i="2"/>
  <c r="D68" i="2"/>
  <c r="E68" i="2"/>
  <c r="F68" i="2"/>
  <c r="D74" i="2"/>
  <c r="E74" i="2"/>
  <c r="F74" i="2"/>
  <c r="D67" i="2"/>
  <c r="E67" i="2"/>
  <c r="F67" i="2"/>
  <c r="D88" i="2"/>
  <c r="E88" i="2"/>
  <c r="F88" i="2"/>
  <c r="D73" i="2"/>
  <c r="E73" i="2"/>
  <c r="F73" i="2"/>
  <c r="D90" i="2"/>
  <c r="E90" i="2"/>
  <c r="F90" i="2"/>
  <c r="D76" i="2"/>
  <c r="E76" i="2"/>
  <c r="F76" i="2"/>
  <c r="D70" i="2"/>
  <c r="E70" i="2"/>
  <c r="F70" i="2"/>
  <c r="D77" i="2"/>
  <c r="E77" i="2"/>
  <c r="F77" i="2"/>
  <c r="D82" i="2"/>
  <c r="E82" i="2"/>
  <c r="F82" i="2"/>
  <c r="D93" i="2"/>
  <c r="E93" i="2"/>
  <c r="F93" i="2"/>
  <c r="D66" i="2"/>
  <c r="E66" i="2"/>
  <c r="F66" i="2"/>
  <c r="B101" i="2"/>
  <c r="C101" i="2"/>
  <c r="D101" i="2"/>
  <c r="T102" i="2" s="1"/>
  <c r="E101" i="2"/>
  <c r="U102" i="2" s="1"/>
  <c r="F101" i="2"/>
  <c r="V102" i="2" s="1"/>
  <c r="G101" i="2"/>
  <c r="W102" i="2" s="1"/>
  <c r="R101" i="2"/>
  <c r="B104" i="2"/>
  <c r="C104" i="2"/>
  <c r="D104" i="2"/>
  <c r="T105" i="2" s="1"/>
  <c r="E104" i="2"/>
  <c r="U105" i="2" s="1"/>
  <c r="F104" i="2"/>
  <c r="V105" i="2" s="1"/>
  <c r="G104" i="2"/>
  <c r="W105" i="2" s="1"/>
  <c r="R104" i="2"/>
  <c r="B107" i="2"/>
  <c r="C107" i="2"/>
  <c r="D107" i="2"/>
  <c r="T108" i="2" s="1"/>
  <c r="E107" i="2"/>
  <c r="U108" i="2" s="1"/>
  <c r="F107" i="2"/>
  <c r="V108" i="2" s="1"/>
  <c r="G107" i="2"/>
  <c r="W108" i="2" s="1"/>
  <c r="R107" i="2"/>
  <c r="B110" i="2"/>
  <c r="C110" i="2"/>
  <c r="D110" i="2"/>
  <c r="T111" i="2" s="1"/>
  <c r="E110" i="2"/>
  <c r="U111" i="2" s="1"/>
  <c r="F110" i="2"/>
  <c r="V111" i="2" s="1"/>
  <c r="G110" i="2"/>
  <c r="W111" i="2" s="1"/>
  <c r="R110" i="2"/>
  <c r="B126" i="2"/>
  <c r="T127" i="2"/>
  <c r="V127" i="2"/>
  <c r="R126" i="2"/>
  <c r="B129" i="2"/>
  <c r="T130" i="2"/>
  <c r="V130" i="2"/>
  <c r="R129" i="2"/>
  <c r="B132" i="2"/>
  <c r="T133" i="2"/>
  <c r="U133" i="2"/>
  <c r="V133" i="2"/>
  <c r="W133" i="2"/>
  <c r="R132" i="2"/>
  <c r="B138" i="2"/>
  <c r="T139" i="2"/>
  <c r="U139" i="2"/>
  <c r="W139" i="2"/>
  <c r="R138" i="2"/>
  <c r="B142" i="2"/>
  <c r="T143" i="2"/>
  <c r="V143" i="2"/>
  <c r="W143" i="2"/>
  <c r="R142" i="2"/>
  <c r="B147" i="2"/>
  <c r="T148" i="2"/>
  <c r="U148" i="2"/>
  <c r="V148" i="2"/>
  <c r="W148" i="2"/>
  <c r="R147" i="2"/>
  <c r="B151" i="2"/>
  <c r="T152" i="2"/>
  <c r="U152" i="2"/>
  <c r="V152" i="2"/>
  <c r="W152" i="2"/>
  <c r="R151" i="2"/>
  <c r="T159" i="2"/>
  <c r="V159" i="2"/>
  <c r="W159" i="2"/>
  <c r="R158" i="2"/>
  <c r="B162" i="2"/>
  <c r="T163" i="2"/>
  <c r="U163" i="2"/>
  <c r="V163" i="2"/>
  <c r="R162" i="2"/>
  <c r="B169" i="2"/>
  <c r="T170" i="2"/>
  <c r="V170" i="2"/>
  <c r="W170" i="2"/>
  <c r="R169" i="2"/>
  <c r="B173" i="2"/>
  <c r="T174" i="2"/>
  <c r="U174" i="2"/>
  <c r="V174" i="2"/>
  <c r="W174" i="2"/>
  <c r="R173" i="2"/>
  <c r="B177" i="2"/>
  <c r="U178" i="2"/>
  <c r="V178" i="2"/>
  <c r="R177" i="2"/>
  <c r="B182" i="2"/>
  <c r="T183" i="2"/>
  <c r="U183" i="2"/>
  <c r="V183" i="2"/>
  <c r="W183" i="2"/>
  <c r="R182" i="2"/>
  <c r="B186" i="2"/>
  <c r="U187" i="2"/>
  <c r="W187" i="2"/>
  <c r="R186" i="2"/>
  <c r="Q196" i="2"/>
  <c r="B259" i="2"/>
  <c r="T260" i="2"/>
  <c r="U260" i="2"/>
  <c r="V260" i="2"/>
  <c r="R259" i="2"/>
  <c r="B265" i="2"/>
  <c r="T266" i="2"/>
  <c r="U266" i="2"/>
  <c r="V266" i="2"/>
  <c r="W266" i="2"/>
  <c r="R265" i="2"/>
  <c r="B274" i="2"/>
  <c r="U275" i="2"/>
  <c r="V275" i="2"/>
  <c r="W275" i="2"/>
  <c r="R274" i="2"/>
  <c r="B280" i="2"/>
  <c r="S285" i="2"/>
  <c r="T281" i="2"/>
  <c r="U285" i="2"/>
  <c r="V285" i="2"/>
  <c r="W285" i="2"/>
  <c r="R280" i="2"/>
  <c r="Q288" i="2"/>
  <c r="T289" i="2"/>
  <c r="U289" i="2"/>
  <c r="V289" i="2"/>
  <c r="W289" i="2"/>
  <c r="W260" i="2"/>
  <c r="D201" i="2"/>
  <c r="O31" i="3"/>
  <c r="O29" i="3"/>
  <c r="O28" i="3"/>
  <c r="O23" i="3"/>
  <c r="O21" i="3"/>
  <c r="O20" i="3"/>
  <c r="O15" i="3"/>
  <c r="O6" i="3"/>
  <c r="D204" i="2"/>
  <c r="H250" i="2"/>
  <c r="D229" i="2"/>
  <c r="U281" i="2"/>
  <c r="F250" i="2"/>
  <c r="V281" i="2"/>
  <c r="D231" i="2"/>
  <c r="D217" i="2"/>
  <c r="D202" i="2"/>
  <c r="D205" i="2"/>
  <c r="W281" i="2"/>
  <c r="T275" i="2"/>
  <c r="D230" i="2"/>
  <c r="T285" i="2"/>
  <c r="E250" i="2"/>
  <c r="D228" i="2"/>
  <c r="M624" i="12"/>
  <c r="U624" i="12"/>
  <c r="AC624" i="12"/>
  <c r="H624" i="12"/>
  <c r="P624" i="12"/>
  <c r="X624" i="12"/>
  <c r="AF624" i="12"/>
  <c r="K624" i="12"/>
  <c r="S624" i="12"/>
  <c r="AA624" i="12"/>
  <c r="J624" i="12"/>
  <c r="R624" i="12"/>
  <c r="Z624" i="12"/>
  <c r="AH624" i="12"/>
  <c r="M620" i="12"/>
  <c r="U620" i="12"/>
  <c r="AC620" i="12"/>
  <c r="H620" i="12"/>
  <c r="P620" i="12"/>
  <c r="X620" i="12"/>
  <c r="AF620" i="12"/>
  <c r="K620" i="12"/>
  <c r="S620" i="12"/>
  <c r="AA620" i="12"/>
  <c r="J620" i="12"/>
  <c r="R620" i="12"/>
  <c r="Z620" i="12"/>
  <c r="AH620" i="12"/>
  <c r="M616" i="12"/>
  <c r="U616" i="12"/>
  <c r="AC616" i="12"/>
  <c r="H616" i="12"/>
  <c r="P616" i="12"/>
  <c r="X616" i="12"/>
  <c r="AF616" i="12"/>
  <c r="K616" i="12"/>
  <c r="S616" i="12"/>
  <c r="AA616" i="12"/>
  <c r="J616" i="12"/>
  <c r="R616" i="12"/>
  <c r="Z616" i="12"/>
  <c r="AH616" i="12"/>
  <c r="M612" i="12"/>
  <c r="U612" i="12"/>
  <c r="AC612" i="12"/>
  <c r="H612" i="12"/>
  <c r="P612" i="12"/>
  <c r="X612" i="12"/>
  <c r="AF612" i="12"/>
  <c r="K612" i="12"/>
  <c r="S612" i="12"/>
  <c r="AA612" i="12"/>
  <c r="J612" i="12"/>
  <c r="R612" i="12"/>
  <c r="Z612" i="12"/>
  <c r="AH612" i="12"/>
  <c r="M608" i="12"/>
  <c r="U608" i="12"/>
  <c r="AC608" i="12"/>
  <c r="H608" i="12"/>
  <c r="P608" i="12"/>
  <c r="X608" i="12"/>
  <c r="AF608" i="12"/>
  <c r="K608" i="12"/>
  <c r="O608" i="12"/>
  <c r="S608" i="12"/>
  <c r="AA608" i="12"/>
  <c r="AE608" i="12"/>
  <c r="J608" i="12"/>
  <c r="R608" i="12"/>
  <c r="V608" i="12"/>
  <c r="Z608" i="12"/>
  <c r="AH608" i="12"/>
  <c r="I604" i="12"/>
  <c r="M604" i="12"/>
  <c r="U604" i="12"/>
  <c r="Y604" i="12"/>
  <c r="AC604" i="12"/>
  <c r="H604" i="12"/>
  <c r="L604" i="12"/>
  <c r="P604" i="12"/>
  <c r="X604" i="12"/>
  <c r="AB604" i="12"/>
  <c r="AF604" i="12"/>
  <c r="K604" i="12"/>
  <c r="O604" i="12"/>
  <c r="S604" i="12"/>
  <c r="AA604" i="12"/>
  <c r="AE604" i="12"/>
  <c r="J604" i="12"/>
  <c r="R604" i="12"/>
  <c r="V604" i="12"/>
  <c r="Z604" i="12"/>
  <c r="AH604" i="12"/>
  <c r="I600" i="12"/>
  <c r="M600" i="12"/>
  <c r="U600" i="12"/>
  <c r="Y600" i="12"/>
  <c r="AC600" i="12"/>
  <c r="H600" i="12"/>
  <c r="L600" i="12"/>
  <c r="P600" i="12"/>
  <c r="X600" i="12"/>
  <c r="AB600" i="12"/>
  <c r="AF600" i="12"/>
  <c r="K600" i="12"/>
  <c r="O600" i="12"/>
  <c r="S600" i="12"/>
  <c r="AA600" i="12"/>
  <c r="AE600" i="12"/>
  <c r="J600" i="12"/>
  <c r="R600" i="12"/>
  <c r="V600" i="12"/>
  <c r="Z600" i="12"/>
  <c r="AH600" i="12"/>
  <c r="I596" i="12"/>
  <c r="M596" i="12"/>
  <c r="Q596" i="12"/>
  <c r="U596" i="12"/>
  <c r="Y596" i="12"/>
  <c r="AC596" i="12"/>
  <c r="AG596" i="12"/>
  <c r="H596" i="12"/>
  <c r="L596" i="12"/>
  <c r="P596" i="12"/>
  <c r="T596" i="12"/>
  <c r="X596" i="12"/>
  <c r="AB596" i="12"/>
  <c r="AF596" i="12"/>
  <c r="G596" i="12"/>
  <c r="K596" i="12"/>
  <c r="O596" i="12"/>
  <c r="S596" i="12"/>
  <c r="W596" i="12"/>
  <c r="AA596" i="12"/>
  <c r="AE596" i="12"/>
  <c r="J596" i="12"/>
  <c r="N596" i="12"/>
  <c r="R596" i="12"/>
  <c r="V596" i="12"/>
  <c r="Z596" i="12"/>
  <c r="AD596" i="12"/>
  <c r="AH596" i="12"/>
  <c r="I592" i="12"/>
  <c r="M592" i="12"/>
  <c r="Q592" i="12"/>
  <c r="U592" i="12"/>
  <c r="Y592" i="12"/>
  <c r="AC592" i="12"/>
  <c r="AG592" i="12"/>
  <c r="H592" i="12"/>
  <c r="L592" i="12"/>
  <c r="P592" i="12"/>
  <c r="T592" i="12"/>
  <c r="X592" i="12"/>
  <c r="AB592" i="12"/>
  <c r="AF592" i="12"/>
  <c r="G592" i="12"/>
  <c r="K592" i="12"/>
  <c r="O592" i="12"/>
  <c r="S592" i="12"/>
  <c r="W592" i="12"/>
  <c r="AA592" i="12"/>
  <c r="AE592" i="12"/>
  <c r="J592" i="12"/>
  <c r="N592" i="12"/>
  <c r="R592" i="12"/>
  <c r="V592" i="12"/>
  <c r="Z592" i="12"/>
  <c r="AD592" i="12"/>
  <c r="AH592" i="12"/>
  <c r="I588" i="12"/>
  <c r="M588" i="12"/>
  <c r="Q588" i="12"/>
  <c r="U588" i="12"/>
  <c r="Y588" i="12"/>
  <c r="AC588" i="12"/>
  <c r="AG588" i="12"/>
  <c r="H588" i="12"/>
  <c r="L588" i="12"/>
  <c r="P588" i="12"/>
  <c r="T588" i="12"/>
  <c r="X588" i="12"/>
  <c r="AB588" i="12"/>
  <c r="AF588" i="12"/>
  <c r="G588" i="12"/>
  <c r="K588" i="12"/>
  <c r="O588" i="12"/>
  <c r="S588" i="12"/>
  <c r="W588" i="12"/>
  <c r="AA588" i="12"/>
  <c r="AE588" i="12"/>
  <c r="J588" i="12"/>
  <c r="N588" i="12"/>
  <c r="R588" i="12"/>
  <c r="V588" i="12"/>
  <c r="Z588" i="12"/>
  <c r="AD588" i="12"/>
  <c r="AH588" i="12"/>
  <c r="I584" i="12"/>
  <c r="M584" i="12"/>
  <c r="Q584" i="12"/>
  <c r="U584" i="12"/>
  <c r="Y584" i="12"/>
  <c r="AC584" i="12"/>
  <c r="AG584" i="12"/>
  <c r="H584" i="12"/>
  <c r="L584" i="12"/>
  <c r="P584" i="12"/>
  <c r="T584" i="12"/>
  <c r="X584" i="12"/>
  <c r="AB584" i="12"/>
  <c r="AF584" i="12"/>
  <c r="G584" i="12"/>
  <c r="K584" i="12"/>
  <c r="O584" i="12"/>
  <c r="S584" i="12"/>
  <c r="W584" i="12"/>
  <c r="AA584" i="12"/>
  <c r="AE584" i="12"/>
  <c r="J584" i="12"/>
  <c r="N584" i="12"/>
  <c r="R584" i="12"/>
  <c r="V584" i="12"/>
  <c r="Z584" i="12"/>
  <c r="AD584" i="12"/>
  <c r="AH584" i="12"/>
  <c r="I580" i="12"/>
  <c r="M580" i="12"/>
  <c r="Q580" i="12"/>
  <c r="U580" i="12"/>
  <c r="Y580" i="12"/>
  <c r="AC580" i="12"/>
  <c r="AG580" i="12"/>
  <c r="H580" i="12"/>
  <c r="L580" i="12"/>
  <c r="P580" i="12"/>
  <c r="T580" i="12"/>
  <c r="X580" i="12"/>
  <c r="AB580" i="12"/>
  <c r="AF580" i="12"/>
  <c r="G580" i="12"/>
  <c r="K580" i="12"/>
  <c r="O580" i="12"/>
  <c r="S580" i="12"/>
  <c r="W580" i="12"/>
  <c r="AA580" i="12"/>
  <c r="AE580" i="12"/>
  <c r="J580" i="12"/>
  <c r="N580" i="12"/>
  <c r="R580" i="12"/>
  <c r="V580" i="12"/>
  <c r="Z580" i="12"/>
  <c r="AD580" i="12"/>
  <c r="AH580" i="12"/>
  <c r="I576" i="12"/>
  <c r="M576" i="12"/>
  <c r="Q576" i="12"/>
  <c r="U576" i="12"/>
  <c r="Y576" i="12"/>
  <c r="AC576" i="12"/>
  <c r="AG576" i="12"/>
  <c r="H576" i="12"/>
  <c r="L576" i="12"/>
  <c r="P576" i="12"/>
  <c r="T576" i="12"/>
  <c r="X576" i="12"/>
  <c r="AB576" i="12"/>
  <c r="AF576" i="12"/>
  <c r="G576" i="12"/>
  <c r="K576" i="12"/>
  <c r="O576" i="12"/>
  <c r="S576" i="12"/>
  <c r="W576" i="12"/>
  <c r="AA576" i="12"/>
  <c r="AE576" i="12"/>
  <c r="J576" i="12"/>
  <c r="N576" i="12"/>
  <c r="R576" i="12"/>
  <c r="V576" i="12"/>
  <c r="Z576" i="12"/>
  <c r="AD576" i="12"/>
  <c r="AH576" i="12"/>
  <c r="I572" i="12"/>
  <c r="M572" i="12"/>
  <c r="Q572" i="12"/>
  <c r="U572" i="12"/>
  <c r="Y572" i="12"/>
  <c r="AC572" i="12"/>
  <c r="AG572" i="12"/>
  <c r="K572" i="12"/>
  <c r="P572" i="12"/>
  <c r="V572" i="12"/>
  <c r="AA572" i="12"/>
  <c r="AF572" i="12"/>
  <c r="J572" i="12"/>
  <c r="O572" i="12"/>
  <c r="T572" i="12"/>
  <c r="Z572" i="12"/>
  <c r="AE572" i="12"/>
  <c r="H572" i="12"/>
  <c r="N572" i="12"/>
  <c r="S572" i="12"/>
  <c r="X572" i="12"/>
  <c r="AD572" i="12"/>
  <c r="G572" i="12"/>
  <c r="L572" i="12"/>
  <c r="R572" i="12"/>
  <c r="W572" i="12"/>
  <c r="AB572" i="12"/>
  <c r="AH572" i="12"/>
  <c r="I568" i="12"/>
  <c r="M568" i="12"/>
  <c r="Q568" i="12"/>
  <c r="U568" i="12"/>
  <c r="Y568" i="12"/>
  <c r="AC568" i="12"/>
  <c r="AG568" i="12"/>
  <c r="K568" i="12"/>
  <c r="P568" i="12"/>
  <c r="V568" i="12"/>
  <c r="AA568" i="12"/>
  <c r="AF568" i="12"/>
  <c r="J568" i="12"/>
  <c r="O568" i="12"/>
  <c r="T568" i="12"/>
  <c r="Z568" i="12"/>
  <c r="AE568" i="12"/>
  <c r="H568" i="12"/>
  <c r="N568" i="12"/>
  <c r="S568" i="12"/>
  <c r="X568" i="12"/>
  <c r="AD568" i="12"/>
  <c r="G568" i="12"/>
  <c r="L568" i="12"/>
  <c r="R568" i="12"/>
  <c r="W568" i="12"/>
  <c r="AB568" i="12"/>
  <c r="AH568" i="12"/>
  <c r="I564" i="12"/>
  <c r="M564" i="12"/>
  <c r="Q564" i="12"/>
  <c r="U564" i="12"/>
  <c r="Y564" i="12"/>
  <c r="AC564" i="12"/>
  <c r="AG564" i="12"/>
  <c r="K564" i="12"/>
  <c r="P564" i="12"/>
  <c r="V564" i="12"/>
  <c r="AA564" i="12"/>
  <c r="AF564" i="12"/>
  <c r="J564" i="12"/>
  <c r="O564" i="12"/>
  <c r="T564" i="12"/>
  <c r="Z564" i="12"/>
  <c r="AE564" i="12"/>
  <c r="H564" i="12"/>
  <c r="N564" i="12"/>
  <c r="S564" i="12"/>
  <c r="X564" i="12"/>
  <c r="AD564" i="12"/>
  <c r="G564" i="12"/>
  <c r="L564" i="12"/>
  <c r="R564" i="12"/>
  <c r="W564" i="12"/>
  <c r="AB564" i="12"/>
  <c r="AH564" i="12"/>
  <c r="I560" i="12"/>
  <c r="M560" i="12"/>
  <c r="Q560" i="12"/>
  <c r="U560" i="12"/>
  <c r="Y560" i="12"/>
  <c r="AC560" i="12"/>
  <c r="AG560" i="12"/>
  <c r="K560" i="12"/>
  <c r="P560" i="12"/>
  <c r="V560" i="12"/>
  <c r="AA560" i="12"/>
  <c r="AF560" i="12"/>
  <c r="J560" i="12"/>
  <c r="O560" i="12"/>
  <c r="T560" i="12"/>
  <c r="Z560" i="12"/>
  <c r="AE560" i="12"/>
  <c r="H560" i="12"/>
  <c r="N560" i="12"/>
  <c r="S560" i="12"/>
  <c r="X560" i="12"/>
  <c r="AD560" i="12"/>
  <c r="G560" i="12"/>
  <c r="L560" i="12"/>
  <c r="R560" i="12"/>
  <c r="W560" i="12"/>
  <c r="AB560" i="12"/>
  <c r="AH560" i="12"/>
  <c r="I556" i="12"/>
  <c r="M556" i="12"/>
  <c r="Q556" i="12"/>
  <c r="U556" i="12"/>
  <c r="Y556" i="12"/>
  <c r="AC556" i="12"/>
  <c r="AG556" i="12"/>
  <c r="K556" i="12"/>
  <c r="P556" i="12"/>
  <c r="V556" i="12"/>
  <c r="AA556" i="12"/>
  <c r="AF556" i="12"/>
  <c r="J556" i="12"/>
  <c r="O556" i="12"/>
  <c r="T556" i="12"/>
  <c r="Z556" i="12"/>
  <c r="AE556" i="12"/>
  <c r="H556" i="12"/>
  <c r="N556" i="12"/>
  <c r="S556" i="12"/>
  <c r="X556" i="12"/>
  <c r="AD556" i="12"/>
  <c r="G556" i="12"/>
  <c r="L556" i="12"/>
  <c r="R556" i="12"/>
  <c r="W556" i="12"/>
  <c r="AB556" i="12"/>
  <c r="AH556" i="12"/>
  <c r="I552" i="12"/>
  <c r="M552" i="12"/>
  <c r="Q552" i="12"/>
  <c r="U552" i="12"/>
  <c r="Y552" i="12"/>
  <c r="AC552" i="12"/>
  <c r="AG552" i="12"/>
  <c r="K552" i="12"/>
  <c r="P552" i="12"/>
  <c r="V552" i="12"/>
  <c r="AA552" i="12"/>
  <c r="AF552" i="12"/>
  <c r="J552" i="12"/>
  <c r="O552" i="12"/>
  <c r="T552" i="12"/>
  <c r="Z552" i="12"/>
  <c r="AE552" i="12"/>
  <c r="H552" i="12"/>
  <c r="N552" i="12"/>
  <c r="S552" i="12"/>
  <c r="X552" i="12"/>
  <c r="AD552" i="12"/>
  <c r="G552" i="12"/>
  <c r="L552" i="12"/>
  <c r="R552" i="12"/>
  <c r="W552" i="12"/>
  <c r="AB552" i="12"/>
  <c r="AH552" i="12"/>
  <c r="I548" i="12"/>
  <c r="M548" i="12"/>
  <c r="Q548" i="12"/>
  <c r="U548" i="12"/>
  <c r="Y548" i="12"/>
  <c r="AC548" i="12"/>
  <c r="AG548" i="12"/>
  <c r="K548" i="12"/>
  <c r="P548" i="12"/>
  <c r="V548" i="12"/>
  <c r="AA548" i="12"/>
  <c r="AF548" i="12"/>
  <c r="J548" i="12"/>
  <c r="O548" i="12"/>
  <c r="T548" i="12"/>
  <c r="Z548" i="12"/>
  <c r="AE548" i="12"/>
  <c r="H548" i="12"/>
  <c r="N548" i="12"/>
  <c r="S548" i="12"/>
  <c r="X548" i="12"/>
  <c r="AD548" i="12"/>
  <c r="G548" i="12"/>
  <c r="L548" i="12"/>
  <c r="R548" i="12"/>
  <c r="W548" i="12"/>
  <c r="AB548" i="12"/>
  <c r="AH548" i="12"/>
  <c r="I544" i="12"/>
  <c r="M544" i="12"/>
  <c r="Q544" i="12"/>
  <c r="U544" i="12"/>
  <c r="Y544" i="12"/>
  <c r="AC544" i="12"/>
  <c r="AG544" i="12"/>
  <c r="K544" i="12"/>
  <c r="P544" i="12"/>
  <c r="V544" i="12"/>
  <c r="AA544" i="12"/>
  <c r="AF544" i="12"/>
  <c r="J544" i="12"/>
  <c r="O544" i="12"/>
  <c r="T544" i="12"/>
  <c r="Z544" i="12"/>
  <c r="AE544" i="12"/>
  <c r="H544" i="12"/>
  <c r="N544" i="12"/>
  <c r="S544" i="12"/>
  <c r="X544" i="12"/>
  <c r="AD544" i="12"/>
  <c r="G544" i="12"/>
  <c r="L544" i="12"/>
  <c r="R544" i="12"/>
  <c r="W544" i="12"/>
  <c r="AB544" i="12"/>
  <c r="AH544" i="12"/>
  <c r="I540" i="12"/>
  <c r="M540" i="12"/>
  <c r="Q540" i="12"/>
  <c r="U540" i="12"/>
  <c r="Y540" i="12"/>
  <c r="AC540" i="12"/>
  <c r="AG540" i="12"/>
  <c r="K540" i="12"/>
  <c r="P540" i="12"/>
  <c r="V540" i="12"/>
  <c r="AA540" i="12"/>
  <c r="AF540" i="12"/>
  <c r="J540" i="12"/>
  <c r="O540" i="12"/>
  <c r="T540" i="12"/>
  <c r="Z540" i="12"/>
  <c r="AE540" i="12"/>
  <c r="H540" i="12"/>
  <c r="N540" i="12"/>
  <c r="S540" i="12"/>
  <c r="X540" i="12"/>
  <c r="AD540" i="12"/>
  <c r="G540" i="12"/>
  <c r="L540" i="12"/>
  <c r="R540" i="12"/>
  <c r="W540" i="12"/>
  <c r="AB540" i="12"/>
  <c r="AH540" i="12"/>
  <c r="J536" i="12"/>
  <c r="N536" i="12"/>
  <c r="R536" i="12"/>
  <c r="V536" i="12"/>
  <c r="Z536" i="12"/>
  <c r="AD536" i="12"/>
  <c r="AH536" i="12"/>
  <c r="I536" i="12"/>
  <c r="M536" i="12"/>
  <c r="Q536" i="12"/>
  <c r="U536" i="12"/>
  <c r="Y536" i="12"/>
  <c r="AC536" i="12"/>
  <c r="AG536" i="12"/>
  <c r="H536" i="12"/>
  <c r="L536" i="12"/>
  <c r="P536" i="12"/>
  <c r="T536" i="12"/>
  <c r="X536" i="12"/>
  <c r="AB536" i="12"/>
  <c r="AF536" i="12"/>
  <c r="G536" i="12"/>
  <c r="K536" i="12"/>
  <c r="O536" i="12"/>
  <c r="S536" i="12"/>
  <c r="W536" i="12"/>
  <c r="AA536" i="12"/>
  <c r="AE536" i="12"/>
  <c r="J532" i="12"/>
  <c r="N532" i="12"/>
  <c r="R532" i="12"/>
  <c r="V532" i="12"/>
  <c r="Z532" i="12"/>
  <c r="AD532" i="12"/>
  <c r="AH532" i="12"/>
  <c r="I532" i="12"/>
  <c r="M532" i="12"/>
  <c r="Q532" i="12"/>
  <c r="U532" i="12"/>
  <c r="Y532" i="12"/>
  <c r="AC532" i="12"/>
  <c r="AG532" i="12"/>
  <c r="H532" i="12"/>
  <c r="L532" i="12"/>
  <c r="P532" i="12"/>
  <c r="T532" i="12"/>
  <c r="X532" i="12"/>
  <c r="AB532" i="12"/>
  <c r="AF532" i="12"/>
  <c r="G532" i="12"/>
  <c r="K532" i="12"/>
  <c r="O532" i="12"/>
  <c r="S532" i="12"/>
  <c r="W532" i="12"/>
  <c r="AA532" i="12"/>
  <c r="AE532" i="12"/>
  <c r="J528" i="12"/>
  <c r="N528" i="12"/>
  <c r="R528" i="12"/>
  <c r="V528" i="12"/>
  <c r="Z528" i="12"/>
  <c r="AD528" i="12"/>
  <c r="AH528" i="12"/>
  <c r="I528" i="12"/>
  <c r="M528" i="12"/>
  <c r="Q528" i="12"/>
  <c r="U528" i="12"/>
  <c r="Y528" i="12"/>
  <c r="AC528" i="12"/>
  <c r="AG528" i="12"/>
  <c r="H528" i="12"/>
  <c r="L528" i="12"/>
  <c r="P528" i="12"/>
  <c r="T528" i="12"/>
  <c r="X528" i="12"/>
  <c r="AB528" i="12"/>
  <c r="AF528" i="12"/>
  <c r="G528" i="12"/>
  <c r="K528" i="12"/>
  <c r="O528" i="12"/>
  <c r="S528" i="12"/>
  <c r="W528" i="12"/>
  <c r="AA528" i="12"/>
  <c r="AE528" i="12"/>
  <c r="J524" i="12"/>
  <c r="N524" i="12"/>
  <c r="R524" i="12"/>
  <c r="V524" i="12"/>
  <c r="Z524" i="12"/>
  <c r="AD524" i="12"/>
  <c r="AH524" i="12"/>
  <c r="I524" i="12"/>
  <c r="M524" i="12"/>
  <c r="Q524" i="12"/>
  <c r="U524" i="12"/>
  <c r="Y524" i="12"/>
  <c r="AC524" i="12"/>
  <c r="AG524" i="12"/>
  <c r="H524" i="12"/>
  <c r="L524" i="12"/>
  <c r="P524" i="12"/>
  <c r="T524" i="12"/>
  <c r="X524" i="12"/>
  <c r="AB524" i="12"/>
  <c r="AF524" i="12"/>
  <c r="G524" i="12"/>
  <c r="K524" i="12"/>
  <c r="O524" i="12"/>
  <c r="S524" i="12"/>
  <c r="W524" i="12"/>
  <c r="AA524" i="12"/>
  <c r="AE524" i="12"/>
  <c r="J520" i="12"/>
  <c r="N520" i="12"/>
  <c r="R520" i="12"/>
  <c r="V520" i="12"/>
  <c r="Z520" i="12"/>
  <c r="AD520" i="12"/>
  <c r="AH520" i="12"/>
  <c r="I520" i="12"/>
  <c r="M520" i="12"/>
  <c r="Q520" i="12"/>
  <c r="U520" i="12"/>
  <c r="Y520" i="12"/>
  <c r="AC520" i="12"/>
  <c r="AG520" i="12"/>
  <c r="H520" i="12"/>
  <c r="L520" i="12"/>
  <c r="P520" i="12"/>
  <c r="T520" i="12"/>
  <c r="X520" i="12"/>
  <c r="AB520" i="12"/>
  <c r="AF520" i="12"/>
  <c r="G520" i="12"/>
  <c r="K520" i="12"/>
  <c r="O520" i="12"/>
  <c r="S520" i="12"/>
  <c r="W520" i="12"/>
  <c r="AA520" i="12"/>
  <c r="AE520" i="12"/>
  <c r="J516" i="12"/>
  <c r="N516" i="12"/>
  <c r="R516" i="12"/>
  <c r="V516" i="12"/>
  <c r="Z516" i="12"/>
  <c r="AD516" i="12"/>
  <c r="AH516" i="12"/>
  <c r="I516" i="12"/>
  <c r="M516" i="12"/>
  <c r="Q516" i="12"/>
  <c r="U516" i="12"/>
  <c r="Y516" i="12"/>
  <c r="AC516" i="12"/>
  <c r="AG516" i="12"/>
  <c r="H516" i="12"/>
  <c r="L516" i="12"/>
  <c r="P516" i="12"/>
  <c r="T516" i="12"/>
  <c r="X516" i="12"/>
  <c r="AB516" i="12"/>
  <c r="AF516" i="12"/>
  <c r="G516" i="12"/>
  <c r="K516" i="12"/>
  <c r="O516" i="12"/>
  <c r="S516" i="12"/>
  <c r="W516" i="12"/>
  <c r="AA516" i="12"/>
  <c r="AE516" i="12"/>
  <c r="J512" i="12"/>
  <c r="N512" i="12"/>
  <c r="R512" i="12"/>
  <c r="V512" i="12"/>
  <c r="Z512" i="12"/>
  <c r="AD512" i="12"/>
  <c r="AH512" i="12"/>
  <c r="I512" i="12"/>
  <c r="M512" i="12"/>
  <c r="Q512" i="12"/>
  <c r="U512" i="12"/>
  <c r="Y512" i="12"/>
  <c r="AC512" i="12"/>
  <c r="AG512" i="12"/>
  <c r="H512" i="12"/>
  <c r="L512" i="12"/>
  <c r="P512" i="12"/>
  <c r="T512" i="12"/>
  <c r="X512" i="12"/>
  <c r="AB512" i="12"/>
  <c r="AF512" i="12"/>
  <c r="G512" i="12"/>
  <c r="K512" i="12"/>
  <c r="O512" i="12"/>
  <c r="S512" i="12"/>
  <c r="W512" i="12"/>
  <c r="AA512" i="12"/>
  <c r="AE512" i="12"/>
  <c r="J508" i="12"/>
  <c r="N508" i="12"/>
  <c r="R508" i="12"/>
  <c r="V508" i="12"/>
  <c r="Z508" i="12"/>
  <c r="AD508" i="12"/>
  <c r="AH508" i="12"/>
  <c r="I508" i="12"/>
  <c r="M508" i="12"/>
  <c r="Q508" i="12"/>
  <c r="U508" i="12"/>
  <c r="Y508" i="12"/>
  <c r="AC508" i="12"/>
  <c r="AG508" i="12"/>
  <c r="H508" i="12"/>
  <c r="L508" i="12"/>
  <c r="P508" i="12"/>
  <c r="T508" i="12"/>
  <c r="X508" i="12"/>
  <c r="AB508" i="12"/>
  <c r="AF508" i="12"/>
  <c r="G508" i="12"/>
  <c r="K508" i="12"/>
  <c r="O508" i="12"/>
  <c r="S508" i="12"/>
  <c r="W508" i="12"/>
  <c r="AA508" i="12"/>
  <c r="AE508" i="12"/>
  <c r="J504" i="12"/>
  <c r="N504" i="12"/>
  <c r="R504" i="12"/>
  <c r="V504" i="12"/>
  <c r="Z504" i="12"/>
  <c r="AD504" i="12"/>
  <c r="AH504" i="12"/>
  <c r="I504" i="12"/>
  <c r="M504" i="12"/>
  <c r="Q504" i="12"/>
  <c r="U504" i="12"/>
  <c r="Y504" i="12"/>
  <c r="AC504" i="12"/>
  <c r="AG504" i="12"/>
  <c r="H504" i="12"/>
  <c r="L504" i="12"/>
  <c r="P504" i="12"/>
  <c r="T504" i="12"/>
  <c r="X504" i="12"/>
  <c r="AB504" i="12"/>
  <c r="AF504" i="12"/>
  <c r="G504" i="12"/>
  <c r="K504" i="12"/>
  <c r="O504" i="12"/>
  <c r="S504" i="12"/>
  <c r="W504" i="12"/>
  <c r="AA504" i="12"/>
  <c r="AE504" i="12"/>
  <c r="J500" i="12"/>
  <c r="N500" i="12"/>
  <c r="R500" i="12"/>
  <c r="V500" i="12"/>
  <c r="Z500" i="12"/>
  <c r="AD500" i="12"/>
  <c r="AH500" i="12"/>
  <c r="I500" i="12"/>
  <c r="M500" i="12"/>
  <c r="Q500" i="12"/>
  <c r="U500" i="12"/>
  <c r="Y500" i="12"/>
  <c r="AC500" i="12"/>
  <c r="AG500" i="12"/>
  <c r="H500" i="12"/>
  <c r="L500" i="12"/>
  <c r="P500" i="12"/>
  <c r="T500" i="12"/>
  <c r="X500" i="12"/>
  <c r="AB500" i="12"/>
  <c r="AF500" i="12"/>
  <c r="G500" i="12"/>
  <c r="K500" i="12"/>
  <c r="O500" i="12"/>
  <c r="S500" i="12"/>
  <c r="W500" i="12"/>
  <c r="AA500" i="12"/>
  <c r="AE500" i="12"/>
  <c r="J496" i="12"/>
  <c r="N496" i="12"/>
  <c r="R496" i="12"/>
  <c r="V496" i="12"/>
  <c r="Z496" i="12"/>
  <c r="AD496" i="12"/>
  <c r="AH496" i="12"/>
  <c r="I496" i="12"/>
  <c r="M496" i="12"/>
  <c r="Q496" i="12"/>
  <c r="U496" i="12"/>
  <c r="Y496" i="12"/>
  <c r="AC496" i="12"/>
  <c r="AG496" i="12"/>
  <c r="H496" i="12"/>
  <c r="L496" i="12"/>
  <c r="P496" i="12"/>
  <c r="T496" i="12"/>
  <c r="X496" i="12"/>
  <c r="AB496" i="12"/>
  <c r="AF496" i="12"/>
  <c r="G496" i="12"/>
  <c r="K496" i="12"/>
  <c r="O496" i="12"/>
  <c r="S496" i="12"/>
  <c r="W496" i="12"/>
  <c r="AA496" i="12"/>
  <c r="AE496" i="12"/>
  <c r="J492" i="12"/>
  <c r="N492" i="12"/>
  <c r="R492" i="12"/>
  <c r="V492" i="12"/>
  <c r="Z492" i="12"/>
  <c r="AD492" i="12"/>
  <c r="AH492" i="12"/>
  <c r="I492" i="12"/>
  <c r="M492" i="12"/>
  <c r="Q492" i="12"/>
  <c r="U492" i="12"/>
  <c r="Y492" i="12"/>
  <c r="AC492" i="12"/>
  <c r="AG492" i="12"/>
  <c r="H492" i="12"/>
  <c r="L492" i="12"/>
  <c r="P492" i="12"/>
  <c r="T492" i="12"/>
  <c r="X492" i="12"/>
  <c r="AB492" i="12"/>
  <c r="AF492" i="12"/>
  <c r="G492" i="12"/>
  <c r="K492" i="12"/>
  <c r="O492" i="12"/>
  <c r="S492" i="12"/>
  <c r="W492" i="12"/>
  <c r="AA492" i="12"/>
  <c r="AE492" i="12"/>
  <c r="J488" i="12"/>
  <c r="N488" i="12"/>
  <c r="R488" i="12"/>
  <c r="V488" i="12"/>
  <c r="Z488" i="12"/>
  <c r="AD488" i="12"/>
  <c r="AH488" i="12"/>
  <c r="I488" i="12"/>
  <c r="M488" i="12"/>
  <c r="Q488" i="12"/>
  <c r="U488" i="12"/>
  <c r="Y488" i="12"/>
  <c r="AC488" i="12"/>
  <c r="AG488" i="12"/>
  <c r="H488" i="12"/>
  <c r="L488" i="12"/>
  <c r="P488" i="12"/>
  <c r="T488" i="12"/>
  <c r="X488" i="12"/>
  <c r="AB488" i="12"/>
  <c r="AF488" i="12"/>
  <c r="G488" i="12"/>
  <c r="K488" i="12"/>
  <c r="O488" i="12"/>
  <c r="S488" i="12"/>
  <c r="W488" i="12"/>
  <c r="AA488" i="12"/>
  <c r="AE488" i="12"/>
  <c r="J484" i="12"/>
  <c r="N484" i="12"/>
  <c r="R484" i="12"/>
  <c r="V484" i="12"/>
  <c r="Z484" i="12"/>
  <c r="AD484" i="12"/>
  <c r="AH484" i="12"/>
  <c r="I484" i="12"/>
  <c r="M484" i="12"/>
  <c r="Q484" i="12"/>
  <c r="U484" i="12"/>
  <c r="Y484" i="12"/>
  <c r="AC484" i="12"/>
  <c r="AG484" i="12"/>
  <c r="H484" i="12"/>
  <c r="L484" i="12"/>
  <c r="P484" i="12"/>
  <c r="T484" i="12"/>
  <c r="X484" i="12"/>
  <c r="AB484" i="12"/>
  <c r="AF484" i="12"/>
  <c r="G484" i="12"/>
  <c r="K484" i="12"/>
  <c r="O484" i="12"/>
  <c r="S484" i="12"/>
  <c r="W484" i="12"/>
  <c r="AA484" i="12"/>
  <c r="AE484" i="12"/>
  <c r="J480" i="12"/>
  <c r="N480" i="12"/>
  <c r="R480" i="12"/>
  <c r="V480" i="12"/>
  <c r="Z480" i="12"/>
  <c r="AD480" i="12"/>
  <c r="AH480" i="12"/>
  <c r="I480" i="12"/>
  <c r="M480" i="12"/>
  <c r="Q480" i="12"/>
  <c r="U480" i="12"/>
  <c r="Y480" i="12"/>
  <c r="AC480" i="12"/>
  <c r="AG480" i="12"/>
  <c r="H480" i="12"/>
  <c r="L480" i="12"/>
  <c r="P480" i="12"/>
  <c r="T480" i="12"/>
  <c r="X480" i="12"/>
  <c r="AB480" i="12"/>
  <c r="AF480" i="12"/>
  <c r="G480" i="12"/>
  <c r="K480" i="12"/>
  <c r="O480" i="12"/>
  <c r="S480" i="12"/>
  <c r="W480" i="12"/>
  <c r="AA480" i="12"/>
  <c r="AE480" i="12"/>
  <c r="J476" i="12"/>
  <c r="N476" i="12"/>
  <c r="R476" i="12"/>
  <c r="V476" i="12"/>
  <c r="Z476" i="12"/>
  <c r="AD476" i="12"/>
  <c r="AH476" i="12"/>
  <c r="I476" i="12"/>
  <c r="M476" i="12"/>
  <c r="Q476" i="12"/>
  <c r="U476" i="12"/>
  <c r="Y476" i="12"/>
  <c r="AC476" i="12"/>
  <c r="AG476" i="12"/>
  <c r="H476" i="12"/>
  <c r="L476" i="12"/>
  <c r="P476" i="12"/>
  <c r="T476" i="12"/>
  <c r="X476" i="12"/>
  <c r="AB476" i="12"/>
  <c r="AF476" i="12"/>
  <c r="G476" i="12"/>
  <c r="K476" i="12"/>
  <c r="O476" i="12"/>
  <c r="S476" i="12"/>
  <c r="W476" i="12"/>
  <c r="AA476" i="12"/>
  <c r="AE476" i="12"/>
  <c r="I472" i="12"/>
  <c r="M472" i="12"/>
  <c r="Q472" i="12"/>
  <c r="U472" i="12"/>
  <c r="Y472" i="12"/>
  <c r="AC472" i="12"/>
  <c r="AG472" i="12"/>
  <c r="G472" i="12"/>
  <c r="K472" i="12"/>
  <c r="O472" i="12"/>
  <c r="S472" i="12"/>
  <c r="W472" i="12"/>
  <c r="AA472" i="12"/>
  <c r="AE472" i="12"/>
  <c r="N472" i="12"/>
  <c r="V472" i="12"/>
  <c r="AD472" i="12"/>
  <c r="L472" i="12"/>
  <c r="T472" i="12"/>
  <c r="AB472" i="12"/>
  <c r="J472" i="12"/>
  <c r="R472" i="12"/>
  <c r="Z472" i="12"/>
  <c r="AH472" i="12"/>
  <c r="H472" i="12"/>
  <c r="P472" i="12"/>
  <c r="X472" i="12"/>
  <c r="AF472" i="12"/>
  <c r="I468" i="12"/>
  <c r="M468" i="12"/>
  <c r="Q468" i="12"/>
  <c r="U468" i="12"/>
  <c r="Y468" i="12"/>
  <c r="AC468" i="12"/>
  <c r="AG468" i="12"/>
  <c r="G468" i="12"/>
  <c r="K468" i="12"/>
  <c r="O468" i="12"/>
  <c r="S468" i="12"/>
  <c r="W468" i="12"/>
  <c r="AA468" i="12"/>
  <c r="AE468" i="12"/>
  <c r="N468" i="12"/>
  <c r="V468" i="12"/>
  <c r="AD468" i="12"/>
  <c r="L468" i="12"/>
  <c r="T468" i="12"/>
  <c r="AB468" i="12"/>
  <c r="J468" i="12"/>
  <c r="R468" i="12"/>
  <c r="Z468" i="12"/>
  <c r="AH468" i="12"/>
  <c r="H468" i="12"/>
  <c r="P468" i="12"/>
  <c r="X468" i="12"/>
  <c r="AF468" i="12"/>
  <c r="I464" i="12"/>
  <c r="M464" i="12"/>
  <c r="Q464" i="12"/>
  <c r="U464" i="12"/>
  <c r="Y464" i="12"/>
  <c r="AC464" i="12"/>
  <c r="AG464" i="12"/>
  <c r="G464" i="12"/>
  <c r="K464" i="12"/>
  <c r="O464" i="12"/>
  <c r="S464" i="12"/>
  <c r="W464" i="12"/>
  <c r="AA464" i="12"/>
  <c r="AE464" i="12"/>
  <c r="N464" i="12"/>
  <c r="V464" i="12"/>
  <c r="AD464" i="12"/>
  <c r="L464" i="12"/>
  <c r="T464" i="12"/>
  <c r="AB464" i="12"/>
  <c r="J464" i="12"/>
  <c r="R464" i="12"/>
  <c r="Z464" i="12"/>
  <c r="AH464" i="12"/>
  <c r="H464" i="12"/>
  <c r="P464" i="12"/>
  <c r="X464" i="12"/>
  <c r="AF464" i="12"/>
  <c r="I460" i="12"/>
  <c r="M460" i="12"/>
  <c r="Q460" i="12"/>
  <c r="U460" i="12"/>
  <c r="Y460" i="12"/>
  <c r="AC460" i="12"/>
  <c r="AG460" i="12"/>
  <c r="G460" i="12"/>
  <c r="K460" i="12"/>
  <c r="O460" i="12"/>
  <c r="S460" i="12"/>
  <c r="W460" i="12"/>
  <c r="AA460" i="12"/>
  <c r="AE460" i="12"/>
  <c r="N460" i="12"/>
  <c r="V460" i="12"/>
  <c r="AD460" i="12"/>
  <c r="L460" i="12"/>
  <c r="T460" i="12"/>
  <c r="AB460" i="12"/>
  <c r="J460" i="12"/>
  <c r="R460" i="12"/>
  <c r="Z460" i="12"/>
  <c r="AH460" i="12"/>
  <c r="H460" i="12"/>
  <c r="P460" i="12"/>
  <c r="X460" i="12"/>
  <c r="AF460" i="12"/>
  <c r="I456" i="12"/>
  <c r="M456" i="12"/>
  <c r="Q456" i="12"/>
  <c r="U456" i="12"/>
  <c r="Y456" i="12"/>
  <c r="AC456" i="12"/>
  <c r="AG456" i="12"/>
  <c r="G456" i="12"/>
  <c r="K456" i="12"/>
  <c r="O456" i="12"/>
  <c r="S456" i="12"/>
  <c r="W456" i="12"/>
  <c r="AA456" i="12"/>
  <c r="AE456" i="12"/>
  <c r="N456" i="12"/>
  <c r="V456" i="12"/>
  <c r="AD456" i="12"/>
  <c r="L456" i="12"/>
  <c r="T456" i="12"/>
  <c r="AB456" i="12"/>
  <c r="J456" i="12"/>
  <c r="R456" i="12"/>
  <c r="Z456" i="12"/>
  <c r="AH456" i="12"/>
  <c r="H456" i="12"/>
  <c r="P456" i="12"/>
  <c r="X456" i="12"/>
  <c r="AF456" i="12"/>
  <c r="J452" i="12"/>
  <c r="N452" i="12"/>
  <c r="R452" i="12"/>
  <c r="V452" i="12"/>
  <c r="Z452" i="12"/>
  <c r="AD452" i="12"/>
  <c r="AH452" i="12"/>
  <c r="I452" i="12"/>
  <c r="M452" i="12"/>
  <c r="Q452" i="12"/>
  <c r="U452" i="12"/>
  <c r="Y452" i="12"/>
  <c r="AC452" i="12"/>
  <c r="AG452" i="12"/>
  <c r="H452" i="12"/>
  <c r="L452" i="12"/>
  <c r="P452" i="12"/>
  <c r="T452" i="12"/>
  <c r="X452" i="12"/>
  <c r="AB452" i="12"/>
  <c r="AF452" i="12"/>
  <c r="G452" i="12"/>
  <c r="K452" i="12"/>
  <c r="O452" i="12"/>
  <c r="S452" i="12"/>
  <c r="W452" i="12"/>
  <c r="AA452" i="12"/>
  <c r="AE452" i="12"/>
  <c r="J448" i="12"/>
  <c r="N448" i="12"/>
  <c r="R448" i="12"/>
  <c r="V448" i="12"/>
  <c r="Z448" i="12"/>
  <c r="AD448" i="12"/>
  <c r="AH448" i="12"/>
  <c r="I448" i="12"/>
  <c r="M448" i="12"/>
  <c r="Q448" i="12"/>
  <c r="U448" i="12"/>
  <c r="Y448" i="12"/>
  <c r="AC448" i="12"/>
  <c r="AG448" i="12"/>
  <c r="H448" i="12"/>
  <c r="L448" i="12"/>
  <c r="P448" i="12"/>
  <c r="T448" i="12"/>
  <c r="X448" i="12"/>
  <c r="AB448" i="12"/>
  <c r="AF448" i="12"/>
  <c r="G448" i="12"/>
  <c r="K448" i="12"/>
  <c r="O448" i="12"/>
  <c r="S448" i="12"/>
  <c r="W448" i="12"/>
  <c r="AA448" i="12"/>
  <c r="AE448" i="12"/>
  <c r="J444" i="12"/>
  <c r="N444" i="12"/>
  <c r="R444" i="12"/>
  <c r="V444" i="12"/>
  <c r="Z444" i="12"/>
  <c r="AD444" i="12"/>
  <c r="AH444" i="12"/>
  <c r="I444" i="12"/>
  <c r="M444" i="12"/>
  <c r="Q444" i="12"/>
  <c r="U444" i="12"/>
  <c r="Y444" i="12"/>
  <c r="AC444" i="12"/>
  <c r="AG444" i="12"/>
  <c r="H444" i="12"/>
  <c r="L444" i="12"/>
  <c r="P444" i="12"/>
  <c r="T444" i="12"/>
  <c r="X444" i="12"/>
  <c r="AB444" i="12"/>
  <c r="AF444" i="12"/>
  <c r="G444" i="12"/>
  <c r="K444" i="12"/>
  <c r="O444" i="12"/>
  <c r="S444" i="12"/>
  <c r="W444" i="12"/>
  <c r="AA444" i="12"/>
  <c r="AE444" i="12"/>
  <c r="J440" i="12"/>
  <c r="N440" i="12"/>
  <c r="R440" i="12"/>
  <c r="V440" i="12"/>
  <c r="Z440" i="12"/>
  <c r="AD440" i="12"/>
  <c r="AH440" i="12"/>
  <c r="I440" i="12"/>
  <c r="M440" i="12"/>
  <c r="Q440" i="12"/>
  <c r="U440" i="12"/>
  <c r="Y440" i="12"/>
  <c r="AC440" i="12"/>
  <c r="AG440" i="12"/>
  <c r="H440" i="12"/>
  <c r="L440" i="12"/>
  <c r="P440" i="12"/>
  <c r="T440" i="12"/>
  <c r="X440" i="12"/>
  <c r="AB440" i="12"/>
  <c r="AF440" i="12"/>
  <c r="G440" i="12"/>
  <c r="K440" i="12"/>
  <c r="O440" i="12"/>
  <c r="S440" i="12"/>
  <c r="W440" i="12"/>
  <c r="AA440" i="12"/>
  <c r="AE440" i="12"/>
  <c r="J436" i="12"/>
  <c r="N436" i="12"/>
  <c r="R436" i="12"/>
  <c r="V436" i="12"/>
  <c r="Z436" i="12"/>
  <c r="AD436" i="12"/>
  <c r="AH436" i="12"/>
  <c r="I436" i="12"/>
  <c r="M436" i="12"/>
  <c r="Q436" i="12"/>
  <c r="U436" i="12"/>
  <c r="Y436" i="12"/>
  <c r="AC436" i="12"/>
  <c r="AG436" i="12"/>
  <c r="H436" i="12"/>
  <c r="L436" i="12"/>
  <c r="P436" i="12"/>
  <c r="T436" i="12"/>
  <c r="X436" i="12"/>
  <c r="AB436" i="12"/>
  <c r="AF436" i="12"/>
  <c r="G436" i="12"/>
  <c r="K436" i="12"/>
  <c r="O436" i="12"/>
  <c r="S436" i="12"/>
  <c r="W436" i="12"/>
  <c r="AA436" i="12"/>
  <c r="AE436" i="12"/>
  <c r="J432" i="12"/>
  <c r="N432" i="12"/>
  <c r="R432" i="12"/>
  <c r="V432" i="12"/>
  <c r="Z432" i="12"/>
  <c r="AD432" i="12"/>
  <c r="AH432" i="12"/>
  <c r="I432" i="12"/>
  <c r="M432" i="12"/>
  <c r="Q432" i="12"/>
  <c r="U432" i="12"/>
  <c r="Y432" i="12"/>
  <c r="AC432" i="12"/>
  <c r="AG432" i="12"/>
  <c r="H432" i="12"/>
  <c r="L432" i="12"/>
  <c r="P432" i="12"/>
  <c r="T432" i="12"/>
  <c r="X432" i="12"/>
  <c r="AB432" i="12"/>
  <c r="AF432" i="12"/>
  <c r="G432" i="12"/>
  <c r="K432" i="12"/>
  <c r="O432" i="12"/>
  <c r="S432" i="12"/>
  <c r="W432" i="12"/>
  <c r="AA432" i="12"/>
  <c r="AE432" i="12"/>
  <c r="J428" i="12"/>
  <c r="N428" i="12"/>
  <c r="R428" i="12"/>
  <c r="V428" i="12"/>
  <c r="Z428" i="12"/>
  <c r="AD428" i="12"/>
  <c r="AH428" i="12"/>
  <c r="I428" i="12"/>
  <c r="M428" i="12"/>
  <c r="Q428" i="12"/>
  <c r="U428" i="12"/>
  <c r="Y428" i="12"/>
  <c r="AC428" i="12"/>
  <c r="AG428" i="12"/>
  <c r="H428" i="12"/>
  <c r="L428" i="12"/>
  <c r="P428" i="12"/>
  <c r="T428" i="12"/>
  <c r="X428" i="12"/>
  <c r="AB428" i="12"/>
  <c r="AF428" i="12"/>
  <c r="G428" i="12"/>
  <c r="K428" i="12"/>
  <c r="O428" i="12"/>
  <c r="S428" i="12"/>
  <c r="W428" i="12"/>
  <c r="AA428" i="12"/>
  <c r="AE428" i="12"/>
  <c r="J424" i="12"/>
  <c r="N424" i="12"/>
  <c r="R424" i="12"/>
  <c r="V424" i="12"/>
  <c r="Z424" i="12"/>
  <c r="AD424" i="12"/>
  <c r="AH424" i="12"/>
  <c r="I424" i="12"/>
  <c r="M424" i="12"/>
  <c r="Q424" i="12"/>
  <c r="U424" i="12"/>
  <c r="Y424" i="12"/>
  <c r="AC424" i="12"/>
  <c r="AG424" i="12"/>
  <c r="H424" i="12"/>
  <c r="L424" i="12"/>
  <c r="P424" i="12"/>
  <c r="T424" i="12"/>
  <c r="X424" i="12"/>
  <c r="AB424" i="12"/>
  <c r="AF424" i="12"/>
  <c r="G424" i="12"/>
  <c r="K424" i="12"/>
  <c r="O424" i="12"/>
  <c r="S424" i="12"/>
  <c r="W424" i="12"/>
  <c r="AA424" i="12"/>
  <c r="AE424" i="12"/>
  <c r="J420" i="12"/>
  <c r="N420" i="12"/>
  <c r="R420" i="12"/>
  <c r="V420" i="12"/>
  <c r="Z420" i="12"/>
  <c r="AD420" i="12"/>
  <c r="AH420" i="12"/>
  <c r="I420" i="12"/>
  <c r="M420" i="12"/>
  <c r="Q420" i="12"/>
  <c r="U420" i="12"/>
  <c r="Y420" i="12"/>
  <c r="AC420" i="12"/>
  <c r="AG420" i="12"/>
  <c r="H420" i="12"/>
  <c r="L420" i="12"/>
  <c r="P420" i="12"/>
  <c r="T420" i="12"/>
  <c r="X420" i="12"/>
  <c r="AB420" i="12"/>
  <c r="AF420" i="12"/>
  <c r="G420" i="12"/>
  <c r="K420" i="12"/>
  <c r="O420" i="12"/>
  <c r="S420" i="12"/>
  <c r="W420" i="12"/>
  <c r="AA420" i="12"/>
  <c r="AE420" i="12"/>
  <c r="J416" i="12"/>
  <c r="N416" i="12"/>
  <c r="R416" i="12"/>
  <c r="V416" i="12"/>
  <c r="Z416" i="12"/>
  <c r="AD416" i="12"/>
  <c r="AH416" i="12"/>
  <c r="I416" i="12"/>
  <c r="M416" i="12"/>
  <c r="Q416" i="12"/>
  <c r="U416" i="12"/>
  <c r="Y416" i="12"/>
  <c r="AC416" i="12"/>
  <c r="AG416" i="12"/>
  <c r="H416" i="12"/>
  <c r="L416" i="12"/>
  <c r="P416" i="12"/>
  <c r="T416" i="12"/>
  <c r="X416" i="12"/>
  <c r="AB416" i="12"/>
  <c r="AF416" i="12"/>
  <c r="G416" i="12"/>
  <c r="K416" i="12"/>
  <c r="O416" i="12"/>
  <c r="S416" i="12"/>
  <c r="W416" i="12"/>
  <c r="AA416" i="12"/>
  <c r="AE416" i="12"/>
  <c r="J412" i="12"/>
  <c r="N412" i="12"/>
  <c r="R412" i="12"/>
  <c r="V412" i="12"/>
  <c r="Z412" i="12"/>
  <c r="AD412" i="12"/>
  <c r="AH412" i="12"/>
  <c r="I412" i="12"/>
  <c r="M412" i="12"/>
  <c r="Q412" i="12"/>
  <c r="U412" i="12"/>
  <c r="Y412" i="12"/>
  <c r="AC412" i="12"/>
  <c r="AG412" i="12"/>
  <c r="H412" i="12"/>
  <c r="L412" i="12"/>
  <c r="P412" i="12"/>
  <c r="T412" i="12"/>
  <c r="X412" i="12"/>
  <c r="AB412" i="12"/>
  <c r="AF412" i="12"/>
  <c r="G412" i="12"/>
  <c r="K412" i="12"/>
  <c r="O412" i="12"/>
  <c r="S412" i="12"/>
  <c r="W412" i="12"/>
  <c r="AA412" i="12"/>
  <c r="AE412" i="12"/>
  <c r="G408" i="12"/>
  <c r="K408" i="12"/>
  <c r="O408" i="12"/>
  <c r="S408" i="12"/>
  <c r="W408" i="12"/>
  <c r="AA408" i="12"/>
  <c r="AE408" i="12"/>
  <c r="L408" i="12"/>
  <c r="Q408" i="12"/>
  <c r="V408" i="12"/>
  <c r="AB408" i="12"/>
  <c r="AG408" i="12"/>
  <c r="J408" i="12"/>
  <c r="P408" i="12"/>
  <c r="U408" i="12"/>
  <c r="Z408" i="12"/>
  <c r="AF408" i="12"/>
  <c r="I408" i="12"/>
  <c r="N408" i="12"/>
  <c r="T408" i="12"/>
  <c r="Y408" i="12"/>
  <c r="AD408" i="12"/>
  <c r="H408" i="12"/>
  <c r="M408" i="12"/>
  <c r="R408" i="12"/>
  <c r="X408" i="12"/>
  <c r="AC408" i="12"/>
  <c r="AH408" i="12"/>
  <c r="G404" i="12"/>
  <c r="K404" i="12"/>
  <c r="O404" i="12"/>
  <c r="S404" i="12"/>
  <c r="W404" i="12"/>
  <c r="AA404" i="12"/>
  <c r="AE404" i="12"/>
  <c r="I404" i="12"/>
  <c r="M404" i="12"/>
  <c r="Q404" i="12"/>
  <c r="U404" i="12"/>
  <c r="Y404" i="12"/>
  <c r="AC404" i="12"/>
  <c r="AG404" i="12"/>
  <c r="J404" i="12"/>
  <c r="R404" i="12"/>
  <c r="Z404" i="12"/>
  <c r="AH404" i="12"/>
  <c r="H404" i="12"/>
  <c r="P404" i="12"/>
  <c r="X404" i="12"/>
  <c r="AF404" i="12"/>
  <c r="N404" i="12"/>
  <c r="V404" i="12"/>
  <c r="AD404" i="12"/>
  <c r="L404" i="12"/>
  <c r="T404" i="12"/>
  <c r="AB404" i="12"/>
  <c r="G400" i="12"/>
  <c r="K400" i="12"/>
  <c r="O400" i="12"/>
  <c r="S400" i="12"/>
  <c r="W400" i="12"/>
  <c r="AA400" i="12"/>
  <c r="AE400" i="12"/>
  <c r="I400" i="12"/>
  <c r="M400" i="12"/>
  <c r="Q400" i="12"/>
  <c r="U400" i="12"/>
  <c r="Y400" i="12"/>
  <c r="AC400" i="12"/>
  <c r="AG400" i="12"/>
  <c r="J400" i="12"/>
  <c r="R400" i="12"/>
  <c r="Z400" i="12"/>
  <c r="AH400" i="12"/>
  <c r="H400" i="12"/>
  <c r="P400" i="12"/>
  <c r="X400" i="12"/>
  <c r="AF400" i="12"/>
  <c r="N400" i="12"/>
  <c r="V400" i="12"/>
  <c r="AD400" i="12"/>
  <c r="L400" i="12"/>
  <c r="T400" i="12"/>
  <c r="AB400" i="12"/>
  <c r="G396" i="12"/>
  <c r="K396" i="12"/>
  <c r="O396" i="12"/>
  <c r="S396" i="12"/>
  <c r="W396" i="12"/>
  <c r="AA396" i="12"/>
  <c r="AE396" i="12"/>
  <c r="I396" i="12"/>
  <c r="M396" i="12"/>
  <c r="Q396" i="12"/>
  <c r="U396" i="12"/>
  <c r="Y396" i="12"/>
  <c r="AC396" i="12"/>
  <c r="AG396" i="12"/>
  <c r="J396" i="12"/>
  <c r="R396" i="12"/>
  <c r="Z396" i="12"/>
  <c r="AH396" i="12"/>
  <c r="H396" i="12"/>
  <c r="P396" i="12"/>
  <c r="X396" i="12"/>
  <c r="AF396" i="12"/>
  <c r="N396" i="12"/>
  <c r="V396" i="12"/>
  <c r="AD396" i="12"/>
  <c r="L396" i="12"/>
  <c r="T396" i="12"/>
  <c r="AB396" i="12"/>
  <c r="H392" i="12"/>
  <c r="L392" i="12"/>
  <c r="P392" i="12"/>
  <c r="T392" i="12"/>
  <c r="X392" i="12"/>
  <c r="AB392" i="12"/>
  <c r="AF392" i="12"/>
  <c r="G392" i="12"/>
  <c r="K392" i="12"/>
  <c r="O392" i="12"/>
  <c r="S392" i="12"/>
  <c r="W392" i="12"/>
  <c r="AA392" i="12"/>
  <c r="AE392" i="12"/>
  <c r="J392" i="12"/>
  <c r="N392" i="12"/>
  <c r="R392" i="12"/>
  <c r="V392" i="12"/>
  <c r="Z392" i="12"/>
  <c r="AD392" i="12"/>
  <c r="AH392" i="12"/>
  <c r="I392" i="12"/>
  <c r="M392" i="12"/>
  <c r="Q392" i="12"/>
  <c r="U392" i="12"/>
  <c r="Y392" i="12"/>
  <c r="AC392" i="12"/>
  <c r="AG392" i="12"/>
  <c r="H388" i="12"/>
  <c r="L388" i="12"/>
  <c r="P388" i="12"/>
  <c r="T388" i="12"/>
  <c r="X388" i="12"/>
  <c r="AB388" i="12"/>
  <c r="AF388" i="12"/>
  <c r="G388" i="12"/>
  <c r="K388" i="12"/>
  <c r="O388" i="12"/>
  <c r="S388" i="12"/>
  <c r="W388" i="12"/>
  <c r="AA388" i="12"/>
  <c r="AE388" i="12"/>
  <c r="J388" i="12"/>
  <c r="N388" i="12"/>
  <c r="R388" i="12"/>
  <c r="V388" i="12"/>
  <c r="Z388" i="12"/>
  <c r="AD388" i="12"/>
  <c r="AH388" i="12"/>
  <c r="I388" i="12"/>
  <c r="M388" i="12"/>
  <c r="Q388" i="12"/>
  <c r="U388" i="12"/>
  <c r="Y388" i="12"/>
  <c r="AC388" i="12"/>
  <c r="AG388" i="12"/>
  <c r="H384" i="12"/>
  <c r="L384" i="12"/>
  <c r="P384" i="12"/>
  <c r="T384" i="12"/>
  <c r="X384" i="12"/>
  <c r="AB384" i="12"/>
  <c r="AF384" i="12"/>
  <c r="G384" i="12"/>
  <c r="K384" i="12"/>
  <c r="O384" i="12"/>
  <c r="S384" i="12"/>
  <c r="W384" i="12"/>
  <c r="AA384" i="12"/>
  <c r="AE384" i="12"/>
  <c r="J384" i="12"/>
  <c r="N384" i="12"/>
  <c r="R384" i="12"/>
  <c r="V384" i="12"/>
  <c r="Z384" i="12"/>
  <c r="AD384" i="12"/>
  <c r="AH384" i="12"/>
  <c r="I384" i="12"/>
  <c r="M384" i="12"/>
  <c r="Q384" i="12"/>
  <c r="U384" i="12"/>
  <c r="Y384" i="12"/>
  <c r="AC384" i="12"/>
  <c r="AG384" i="12"/>
  <c r="H380" i="12"/>
  <c r="L380" i="12"/>
  <c r="P380" i="12"/>
  <c r="T380" i="12"/>
  <c r="X380" i="12"/>
  <c r="AB380" i="12"/>
  <c r="AF380" i="12"/>
  <c r="G380" i="12"/>
  <c r="K380" i="12"/>
  <c r="O380" i="12"/>
  <c r="S380" i="12"/>
  <c r="W380" i="12"/>
  <c r="AA380" i="12"/>
  <c r="AE380" i="12"/>
  <c r="J380" i="12"/>
  <c r="N380" i="12"/>
  <c r="R380" i="12"/>
  <c r="V380" i="12"/>
  <c r="Z380" i="12"/>
  <c r="AD380" i="12"/>
  <c r="AH380" i="12"/>
  <c r="I380" i="12"/>
  <c r="M380" i="12"/>
  <c r="Q380" i="12"/>
  <c r="U380" i="12"/>
  <c r="Y380" i="12"/>
  <c r="AC380" i="12"/>
  <c r="AG380" i="12"/>
  <c r="H376" i="12"/>
  <c r="L376" i="12"/>
  <c r="P376" i="12"/>
  <c r="T376" i="12"/>
  <c r="X376" i="12"/>
  <c r="AB376" i="12"/>
  <c r="AF376" i="12"/>
  <c r="G376" i="12"/>
  <c r="K376" i="12"/>
  <c r="O376" i="12"/>
  <c r="S376" i="12"/>
  <c r="W376" i="12"/>
  <c r="AA376" i="12"/>
  <c r="AE376" i="12"/>
  <c r="J376" i="12"/>
  <c r="N376" i="12"/>
  <c r="R376" i="12"/>
  <c r="V376" i="12"/>
  <c r="Z376" i="12"/>
  <c r="AD376" i="12"/>
  <c r="AH376" i="12"/>
  <c r="I376" i="12"/>
  <c r="M376" i="12"/>
  <c r="Q376" i="12"/>
  <c r="U376" i="12"/>
  <c r="Y376" i="12"/>
  <c r="AC376" i="12"/>
  <c r="AG376" i="12"/>
  <c r="H372" i="12"/>
  <c r="L372" i="12"/>
  <c r="P372" i="12"/>
  <c r="T372" i="12"/>
  <c r="X372" i="12"/>
  <c r="AB372" i="12"/>
  <c r="AF372" i="12"/>
  <c r="G372" i="12"/>
  <c r="K372" i="12"/>
  <c r="O372" i="12"/>
  <c r="S372" i="12"/>
  <c r="W372" i="12"/>
  <c r="AA372" i="12"/>
  <c r="AE372" i="12"/>
  <c r="J372" i="12"/>
  <c r="N372" i="12"/>
  <c r="R372" i="12"/>
  <c r="V372" i="12"/>
  <c r="Z372" i="12"/>
  <c r="AD372" i="12"/>
  <c r="AH372" i="12"/>
  <c r="I372" i="12"/>
  <c r="M372" i="12"/>
  <c r="Q372" i="12"/>
  <c r="U372" i="12"/>
  <c r="Y372" i="12"/>
  <c r="AC372" i="12"/>
  <c r="AG372" i="12"/>
  <c r="H368" i="12"/>
  <c r="L368" i="12"/>
  <c r="P368" i="12"/>
  <c r="T368" i="12"/>
  <c r="X368" i="12"/>
  <c r="AB368" i="12"/>
  <c r="AF368" i="12"/>
  <c r="G368" i="12"/>
  <c r="K368" i="12"/>
  <c r="O368" i="12"/>
  <c r="S368" i="12"/>
  <c r="W368" i="12"/>
  <c r="AA368" i="12"/>
  <c r="AE368" i="12"/>
  <c r="J368" i="12"/>
  <c r="N368" i="12"/>
  <c r="R368" i="12"/>
  <c r="V368" i="12"/>
  <c r="Z368" i="12"/>
  <c r="AD368" i="12"/>
  <c r="AH368" i="12"/>
  <c r="I368" i="12"/>
  <c r="M368" i="12"/>
  <c r="Q368" i="12"/>
  <c r="U368" i="12"/>
  <c r="Y368" i="12"/>
  <c r="AC368" i="12"/>
  <c r="AG368" i="12"/>
  <c r="H364" i="12"/>
  <c r="L364" i="12"/>
  <c r="P364" i="12"/>
  <c r="T364" i="12"/>
  <c r="X364" i="12"/>
  <c r="AB364" i="12"/>
  <c r="AF364" i="12"/>
  <c r="K364" i="12"/>
  <c r="Q364" i="12"/>
  <c r="V364" i="12"/>
  <c r="AA364" i="12"/>
  <c r="AG364" i="12"/>
  <c r="J364" i="12"/>
  <c r="O364" i="12"/>
  <c r="U364" i="12"/>
  <c r="Z364" i="12"/>
  <c r="AE364" i="12"/>
  <c r="I364" i="12"/>
  <c r="N364" i="12"/>
  <c r="S364" i="12"/>
  <c r="Y364" i="12"/>
  <c r="AD364" i="12"/>
  <c r="G364" i="12"/>
  <c r="M364" i="12"/>
  <c r="R364" i="12"/>
  <c r="W364" i="12"/>
  <c r="AC364" i="12"/>
  <c r="AH364" i="12"/>
  <c r="H360" i="12"/>
  <c r="L360" i="12"/>
  <c r="P360" i="12"/>
  <c r="T360" i="12"/>
  <c r="X360" i="12"/>
  <c r="AB360" i="12"/>
  <c r="AF360" i="12"/>
  <c r="J360" i="12"/>
  <c r="N360" i="12"/>
  <c r="R360" i="12"/>
  <c r="V360" i="12"/>
  <c r="Z360" i="12"/>
  <c r="AD360" i="12"/>
  <c r="AH360" i="12"/>
  <c r="I360" i="12"/>
  <c r="Q360" i="12"/>
  <c r="Y360" i="12"/>
  <c r="AG360" i="12"/>
  <c r="G360" i="12"/>
  <c r="O360" i="12"/>
  <c r="W360" i="12"/>
  <c r="AE360" i="12"/>
  <c r="M360" i="12"/>
  <c r="U360" i="12"/>
  <c r="AC360" i="12"/>
  <c r="K360" i="12"/>
  <c r="S360" i="12"/>
  <c r="AA360" i="12"/>
  <c r="H356" i="12"/>
  <c r="L356" i="12"/>
  <c r="P356" i="12"/>
  <c r="T356" i="12"/>
  <c r="X356" i="12"/>
  <c r="AB356" i="12"/>
  <c r="AF356" i="12"/>
  <c r="J356" i="12"/>
  <c r="N356" i="12"/>
  <c r="R356" i="12"/>
  <c r="V356" i="12"/>
  <c r="Z356" i="12"/>
  <c r="AD356" i="12"/>
  <c r="AH356" i="12"/>
  <c r="I356" i="12"/>
  <c r="Q356" i="12"/>
  <c r="Y356" i="12"/>
  <c r="AG356" i="12"/>
  <c r="G356" i="12"/>
  <c r="O356" i="12"/>
  <c r="W356" i="12"/>
  <c r="AE356" i="12"/>
  <c r="M356" i="12"/>
  <c r="U356" i="12"/>
  <c r="AC356" i="12"/>
  <c r="K356" i="12"/>
  <c r="S356" i="12"/>
  <c r="AA356" i="12"/>
  <c r="I352" i="12"/>
  <c r="H352" i="12"/>
  <c r="L352" i="12"/>
  <c r="P352" i="12"/>
  <c r="T352" i="12"/>
  <c r="X352" i="12"/>
  <c r="AB352" i="12"/>
  <c r="AF352" i="12"/>
  <c r="G352" i="12"/>
  <c r="J352" i="12"/>
  <c r="N352" i="12"/>
  <c r="R352" i="12"/>
  <c r="V352" i="12"/>
  <c r="Z352" i="12"/>
  <c r="AD352" i="12"/>
  <c r="AH352" i="12"/>
  <c r="Q352" i="12"/>
  <c r="Y352" i="12"/>
  <c r="AG352" i="12"/>
  <c r="O352" i="12"/>
  <c r="W352" i="12"/>
  <c r="AE352" i="12"/>
  <c r="M352" i="12"/>
  <c r="U352" i="12"/>
  <c r="AC352" i="12"/>
  <c r="K352" i="12"/>
  <c r="S352" i="12"/>
  <c r="AA352" i="12"/>
  <c r="I348" i="12"/>
  <c r="M348" i="12"/>
  <c r="Q348" i="12"/>
  <c r="U348" i="12"/>
  <c r="Y348" i="12"/>
  <c r="AC348" i="12"/>
  <c r="AG348" i="12"/>
  <c r="H348" i="12"/>
  <c r="L348" i="12"/>
  <c r="P348" i="12"/>
  <c r="T348" i="12"/>
  <c r="X348" i="12"/>
  <c r="AB348" i="12"/>
  <c r="AF348" i="12"/>
  <c r="G348" i="12"/>
  <c r="K348" i="12"/>
  <c r="O348" i="12"/>
  <c r="S348" i="12"/>
  <c r="W348" i="12"/>
  <c r="AA348" i="12"/>
  <c r="AE348" i="12"/>
  <c r="J348" i="12"/>
  <c r="N348" i="12"/>
  <c r="R348" i="12"/>
  <c r="V348" i="12"/>
  <c r="Z348" i="12"/>
  <c r="AD348" i="12"/>
  <c r="AH348" i="12"/>
  <c r="I344" i="12"/>
  <c r="M344" i="12"/>
  <c r="Q344" i="12"/>
  <c r="U344" i="12"/>
  <c r="Y344" i="12"/>
  <c r="AC344" i="12"/>
  <c r="AG344" i="12"/>
  <c r="H344" i="12"/>
  <c r="L344" i="12"/>
  <c r="P344" i="12"/>
  <c r="T344" i="12"/>
  <c r="X344" i="12"/>
  <c r="AB344" i="12"/>
  <c r="AF344" i="12"/>
  <c r="G344" i="12"/>
  <c r="K344" i="12"/>
  <c r="O344" i="12"/>
  <c r="S344" i="12"/>
  <c r="W344" i="12"/>
  <c r="AA344" i="12"/>
  <c r="AE344" i="12"/>
  <c r="J344" i="12"/>
  <c r="N344" i="12"/>
  <c r="R344" i="12"/>
  <c r="V344" i="12"/>
  <c r="Z344" i="12"/>
  <c r="AD344" i="12"/>
  <c r="AH344" i="12"/>
  <c r="I340" i="12"/>
  <c r="M340" i="12"/>
  <c r="Q340" i="12"/>
  <c r="U340" i="12"/>
  <c r="Y340" i="12"/>
  <c r="AC340" i="12"/>
  <c r="AG340" i="12"/>
  <c r="H340" i="12"/>
  <c r="L340" i="12"/>
  <c r="P340" i="12"/>
  <c r="T340" i="12"/>
  <c r="X340" i="12"/>
  <c r="AB340" i="12"/>
  <c r="AF340" i="12"/>
  <c r="G340" i="12"/>
  <c r="K340" i="12"/>
  <c r="O340" i="12"/>
  <c r="S340" i="12"/>
  <c r="W340" i="12"/>
  <c r="AA340" i="12"/>
  <c r="AE340" i="12"/>
  <c r="J340" i="12"/>
  <c r="N340" i="12"/>
  <c r="R340" i="12"/>
  <c r="V340" i="12"/>
  <c r="Z340" i="12"/>
  <c r="AD340" i="12"/>
  <c r="AH340" i="12"/>
  <c r="I336" i="12"/>
  <c r="M336" i="12"/>
  <c r="Q336" i="12"/>
  <c r="U336" i="12"/>
  <c r="Y336" i="12"/>
  <c r="AC336" i="12"/>
  <c r="AG336" i="12"/>
  <c r="H336" i="12"/>
  <c r="L336" i="12"/>
  <c r="P336" i="12"/>
  <c r="T336" i="12"/>
  <c r="X336" i="12"/>
  <c r="AB336" i="12"/>
  <c r="AF336" i="12"/>
  <c r="G336" i="12"/>
  <c r="K336" i="12"/>
  <c r="O336" i="12"/>
  <c r="S336" i="12"/>
  <c r="W336" i="12"/>
  <c r="AA336" i="12"/>
  <c r="AE336" i="12"/>
  <c r="J336" i="12"/>
  <c r="N336" i="12"/>
  <c r="R336" i="12"/>
  <c r="V336" i="12"/>
  <c r="Z336" i="12"/>
  <c r="AD336" i="12"/>
  <c r="AH336" i="12"/>
  <c r="J332" i="12"/>
  <c r="N332" i="12"/>
  <c r="R332" i="12"/>
  <c r="V332" i="12"/>
  <c r="Z332" i="12"/>
  <c r="AD332" i="12"/>
  <c r="AH332" i="12"/>
  <c r="K332" i="12"/>
  <c r="P332" i="12"/>
  <c r="U332" i="12"/>
  <c r="AA332" i="12"/>
  <c r="AF332" i="12"/>
  <c r="I332" i="12"/>
  <c r="O332" i="12"/>
  <c r="T332" i="12"/>
  <c r="Y332" i="12"/>
  <c r="AE332" i="12"/>
  <c r="H332" i="12"/>
  <c r="M332" i="12"/>
  <c r="S332" i="12"/>
  <c r="X332" i="12"/>
  <c r="AC332" i="12"/>
  <c r="G332" i="12"/>
  <c r="L332" i="12"/>
  <c r="Q332" i="12"/>
  <c r="W332" i="12"/>
  <c r="AB332" i="12"/>
  <c r="AG332" i="12"/>
  <c r="J328" i="12"/>
  <c r="N328" i="12"/>
  <c r="R328" i="12"/>
  <c r="V328" i="12"/>
  <c r="Z328" i="12"/>
  <c r="AD328" i="12"/>
  <c r="AH328" i="12"/>
  <c r="K328" i="12"/>
  <c r="P328" i="12"/>
  <c r="U328" i="12"/>
  <c r="AA328" i="12"/>
  <c r="AF328" i="12"/>
  <c r="I328" i="12"/>
  <c r="O328" i="12"/>
  <c r="T328" i="12"/>
  <c r="Y328" i="12"/>
  <c r="AE328" i="12"/>
  <c r="H328" i="12"/>
  <c r="M328" i="12"/>
  <c r="S328" i="12"/>
  <c r="X328" i="12"/>
  <c r="AC328" i="12"/>
  <c r="G328" i="12"/>
  <c r="L328" i="12"/>
  <c r="Q328" i="12"/>
  <c r="W328" i="12"/>
  <c r="AB328" i="12"/>
  <c r="AG328" i="12"/>
  <c r="J324" i="12"/>
  <c r="N324" i="12"/>
  <c r="R324" i="12"/>
  <c r="V324" i="12"/>
  <c r="Z324" i="12"/>
  <c r="AD324" i="12"/>
  <c r="AH324" i="12"/>
  <c r="K324" i="12"/>
  <c r="P324" i="12"/>
  <c r="U324" i="12"/>
  <c r="AA324" i="12"/>
  <c r="AF324" i="12"/>
  <c r="I324" i="12"/>
  <c r="O324" i="12"/>
  <c r="T324" i="12"/>
  <c r="Y324" i="12"/>
  <c r="AE324" i="12"/>
  <c r="H324" i="12"/>
  <c r="M324" i="12"/>
  <c r="S324" i="12"/>
  <c r="X324" i="12"/>
  <c r="AC324" i="12"/>
  <c r="G324" i="12"/>
  <c r="L324" i="12"/>
  <c r="Q324" i="12"/>
  <c r="W324" i="12"/>
  <c r="AB324" i="12"/>
  <c r="AG324" i="12"/>
  <c r="G320" i="12"/>
  <c r="K320" i="12"/>
  <c r="O320" i="12"/>
  <c r="S320" i="12"/>
  <c r="W320" i="12"/>
  <c r="AA320" i="12"/>
  <c r="AE320" i="12"/>
  <c r="J320" i="12"/>
  <c r="N320" i="12"/>
  <c r="R320" i="12"/>
  <c r="V320" i="12"/>
  <c r="Z320" i="12"/>
  <c r="AD320" i="12"/>
  <c r="AH320" i="12"/>
  <c r="I320" i="12"/>
  <c r="M320" i="12"/>
  <c r="Q320" i="12"/>
  <c r="U320" i="12"/>
  <c r="Y320" i="12"/>
  <c r="AC320" i="12"/>
  <c r="AG320" i="12"/>
  <c r="H320" i="12"/>
  <c r="L320" i="12"/>
  <c r="P320" i="12"/>
  <c r="T320" i="12"/>
  <c r="X320" i="12"/>
  <c r="AB320" i="12"/>
  <c r="AF320" i="12"/>
  <c r="G316" i="12"/>
  <c r="K316" i="12"/>
  <c r="O316" i="12"/>
  <c r="S316" i="12"/>
  <c r="W316" i="12"/>
  <c r="AA316" i="12"/>
  <c r="AE316" i="12"/>
  <c r="J316" i="12"/>
  <c r="N316" i="12"/>
  <c r="R316" i="12"/>
  <c r="V316" i="12"/>
  <c r="Z316" i="12"/>
  <c r="AD316" i="12"/>
  <c r="AH316" i="12"/>
  <c r="I316" i="12"/>
  <c r="M316" i="12"/>
  <c r="Q316" i="12"/>
  <c r="U316" i="12"/>
  <c r="Y316" i="12"/>
  <c r="AC316" i="12"/>
  <c r="AG316" i="12"/>
  <c r="H316" i="12"/>
  <c r="L316" i="12"/>
  <c r="P316" i="12"/>
  <c r="T316" i="12"/>
  <c r="X316" i="12"/>
  <c r="AB316" i="12"/>
  <c r="AF316" i="12"/>
  <c r="G312" i="12"/>
  <c r="K312" i="12"/>
  <c r="O312" i="12"/>
  <c r="S312" i="12"/>
  <c r="W312" i="12"/>
  <c r="AA312" i="12"/>
  <c r="AE312" i="12"/>
  <c r="J312" i="12"/>
  <c r="N312" i="12"/>
  <c r="R312" i="12"/>
  <c r="V312" i="12"/>
  <c r="Z312" i="12"/>
  <c r="AD312" i="12"/>
  <c r="AH312" i="12"/>
  <c r="I312" i="12"/>
  <c r="M312" i="12"/>
  <c r="Q312" i="12"/>
  <c r="U312" i="12"/>
  <c r="Y312" i="12"/>
  <c r="AC312" i="12"/>
  <c r="AG312" i="12"/>
  <c r="H312" i="12"/>
  <c r="L312" i="12"/>
  <c r="P312" i="12"/>
  <c r="T312" i="12"/>
  <c r="X312" i="12"/>
  <c r="AB312" i="12"/>
  <c r="AF312" i="12"/>
  <c r="G308" i="12"/>
  <c r="K308" i="12"/>
  <c r="O308" i="12"/>
  <c r="S308" i="12"/>
  <c r="W308" i="12"/>
  <c r="AA308" i="12"/>
  <c r="AE308" i="12"/>
  <c r="J308" i="12"/>
  <c r="N308" i="12"/>
  <c r="R308" i="12"/>
  <c r="V308" i="12"/>
  <c r="Z308" i="12"/>
  <c r="AD308" i="12"/>
  <c r="AH308" i="12"/>
  <c r="I308" i="12"/>
  <c r="M308" i="12"/>
  <c r="Q308" i="12"/>
  <c r="U308" i="12"/>
  <c r="Y308" i="12"/>
  <c r="AC308" i="12"/>
  <c r="AG308" i="12"/>
  <c r="H308" i="12"/>
  <c r="L308" i="12"/>
  <c r="P308" i="12"/>
  <c r="T308" i="12"/>
  <c r="X308" i="12"/>
  <c r="AB308" i="12"/>
  <c r="AF308" i="12"/>
  <c r="G304" i="12"/>
  <c r="K304" i="12"/>
  <c r="O304" i="12"/>
  <c r="S304" i="12"/>
  <c r="W304" i="12"/>
  <c r="AA304" i="12"/>
  <c r="AE304" i="12"/>
  <c r="J304" i="12"/>
  <c r="N304" i="12"/>
  <c r="R304" i="12"/>
  <c r="V304" i="12"/>
  <c r="Z304" i="12"/>
  <c r="AD304" i="12"/>
  <c r="AH304" i="12"/>
  <c r="I304" i="12"/>
  <c r="M304" i="12"/>
  <c r="Q304" i="12"/>
  <c r="U304" i="12"/>
  <c r="Y304" i="12"/>
  <c r="AC304" i="12"/>
  <c r="AG304" i="12"/>
  <c r="H304" i="12"/>
  <c r="L304" i="12"/>
  <c r="P304" i="12"/>
  <c r="T304" i="12"/>
  <c r="X304" i="12"/>
  <c r="AB304" i="12"/>
  <c r="AF304" i="12"/>
  <c r="J300" i="12"/>
  <c r="N300" i="12"/>
  <c r="R300" i="12"/>
  <c r="V300" i="12"/>
  <c r="Z300" i="12"/>
  <c r="AD300" i="12"/>
  <c r="AH300" i="12"/>
  <c r="I300" i="12"/>
  <c r="O300" i="12"/>
  <c r="T300" i="12"/>
  <c r="Y300" i="12"/>
  <c r="AE300" i="12"/>
  <c r="H300" i="12"/>
  <c r="M300" i="12"/>
  <c r="S300" i="12"/>
  <c r="X300" i="12"/>
  <c r="AC300" i="12"/>
  <c r="G300" i="12"/>
  <c r="L300" i="12"/>
  <c r="Q300" i="12"/>
  <c r="W300" i="12"/>
  <c r="AB300" i="12"/>
  <c r="AG300" i="12"/>
  <c r="K300" i="12"/>
  <c r="P300" i="12"/>
  <c r="U300" i="12"/>
  <c r="AA300" i="12"/>
  <c r="AF300" i="12"/>
  <c r="J296" i="12"/>
  <c r="N296" i="12"/>
  <c r="R296" i="12"/>
  <c r="V296" i="12"/>
  <c r="Z296" i="12"/>
  <c r="AD296" i="12"/>
  <c r="AH296" i="12"/>
  <c r="I296" i="12"/>
  <c r="M296" i="12"/>
  <c r="Q296" i="12"/>
  <c r="U296" i="12"/>
  <c r="Y296" i="12"/>
  <c r="AC296" i="12"/>
  <c r="AG296" i="12"/>
  <c r="H296" i="12"/>
  <c r="L296" i="12"/>
  <c r="P296" i="12"/>
  <c r="T296" i="12"/>
  <c r="X296" i="12"/>
  <c r="AB296" i="12"/>
  <c r="AF296" i="12"/>
  <c r="G296" i="12"/>
  <c r="W296" i="12"/>
  <c r="S296" i="12"/>
  <c r="O296" i="12"/>
  <c r="AE296" i="12"/>
  <c r="K296" i="12"/>
  <c r="AA296" i="12"/>
  <c r="J292" i="12"/>
  <c r="N292" i="12"/>
  <c r="R292" i="12"/>
  <c r="V292" i="12"/>
  <c r="Z292" i="12"/>
  <c r="AD292" i="12"/>
  <c r="AH292" i="12"/>
  <c r="I292" i="12"/>
  <c r="M292" i="12"/>
  <c r="Q292" i="12"/>
  <c r="U292" i="12"/>
  <c r="Y292" i="12"/>
  <c r="AC292" i="12"/>
  <c r="AG292" i="12"/>
  <c r="H292" i="12"/>
  <c r="L292" i="12"/>
  <c r="P292" i="12"/>
  <c r="T292" i="12"/>
  <c r="X292" i="12"/>
  <c r="AB292" i="12"/>
  <c r="AF292" i="12"/>
  <c r="G292" i="12"/>
  <c r="K292" i="12"/>
  <c r="O292" i="12"/>
  <c r="S292" i="12"/>
  <c r="W292" i="12"/>
  <c r="AA292" i="12"/>
  <c r="AE292" i="12"/>
  <c r="J288" i="12"/>
  <c r="N288" i="12"/>
  <c r="R288" i="12"/>
  <c r="V288" i="12"/>
  <c r="Z288" i="12"/>
  <c r="AD288" i="12"/>
  <c r="AH288" i="12"/>
  <c r="I288" i="12"/>
  <c r="M288" i="12"/>
  <c r="Q288" i="12"/>
  <c r="U288" i="12"/>
  <c r="Y288" i="12"/>
  <c r="AC288" i="12"/>
  <c r="AG288" i="12"/>
  <c r="H288" i="12"/>
  <c r="L288" i="12"/>
  <c r="P288" i="12"/>
  <c r="T288" i="12"/>
  <c r="X288" i="12"/>
  <c r="AB288" i="12"/>
  <c r="AF288" i="12"/>
  <c r="G288" i="12"/>
  <c r="K288" i="12"/>
  <c r="O288" i="12"/>
  <c r="S288" i="12"/>
  <c r="W288" i="12"/>
  <c r="AA288" i="12"/>
  <c r="AE288" i="12"/>
  <c r="J284" i="12"/>
  <c r="N284" i="12"/>
  <c r="R284" i="12"/>
  <c r="V284" i="12"/>
  <c r="Z284" i="12"/>
  <c r="AD284" i="12"/>
  <c r="AH284" i="12"/>
  <c r="I284" i="12"/>
  <c r="M284" i="12"/>
  <c r="Q284" i="12"/>
  <c r="U284" i="12"/>
  <c r="Y284" i="12"/>
  <c r="AC284" i="12"/>
  <c r="AG284" i="12"/>
  <c r="H284" i="12"/>
  <c r="L284" i="12"/>
  <c r="P284" i="12"/>
  <c r="T284" i="12"/>
  <c r="X284" i="12"/>
  <c r="AB284" i="12"/>
  <c r="AF284" i="12"/>
  <c r="G284" i="12"/>
  <c r="K284" i="12"/>
  <c r="O284" i="12"/>
  <c r="S284" i="12"/>
  <c r="W284" i="12"/>
  <c r="AA284" i="12"/>
  <c r="AE284" i="12"/>
  <c r="J280" i="12"/>
  <c r="N280" i="12"/>
  <c r="R280" i="12"/>
  <c r="V280" i="12"/>
  <c r="Z280" i="12"/>
  <c r="AD280" i="12"/>
  <c r="AH280" i="12"/>
  <c r="I280" i="12"/>
  <c r="M280" i="12"/>
  <c r="Q280" i="12"/>
  <c r="U280" i="12"/>
  <c r="Y280" i="12"/>
  <c r="AC280" i="12"/>
  <c r="AG280" i="12"/>
  <c r="H280" i="12"/>
  <c r="L280" i="12"/>
  <c r="P280" i="12"/>
  <c r="T280" i="12"/>
  <c r="X280" i="12"/>
  <c r="AB280" i="12"/>
  <c r="AF280" i="12"/>
  <c r="G280" i="12"/>
  <c r="K280" i="12"/>
  <c r="O280" i="12"/>
  <c r="S280" i="12"/>
  <c r="W280" i="12"/>
  <c r="AA280" i="12"/>
  <c r="AE280" i="12"/>
  <c r="J276" i="12"/>
  <c r="N276" i="12"/>
  <c r="R276" i="12"/>
  <c r="V276" i="12"/>
  <c r="Z276" i="12"/>
  <c r="AD276" i="12"/>
  <c r="AH276" i="12"/>
  <c r="I276" i="12"/>
  <c r="M276" i="12"/>
  <c r="Q276" i="12"/>
  <c r="U276" i="12"/>
  <c r="Y276" i="12"/>
  <c r="AC276" i="12"/>
  <c r="AG276" i="12"/>
  <c r="H276" i="12"/>
  <c r="L276" i="12"/>
  <c r="P276" i="12"/>
  <c r="T276" i="12"/>
  <c r="X276" i="12"/>
  <c r="AB276" i="12"/>
  <c r="AF276" i="12"/>
  <c r="G276" i="12"/>
  <c r="K276" i="12"/>
  <c r="O276" i="12"/>
  <c r="S276" i="12"/>
  <c r="W276" i="12"/>
  <c r="AA276" i="12"/>
  <c r="AE276" i="12"/>
  <c r="J272" i="12"/>
  <c r="N272" i="12"/>
  <c r="R272" i="12"/>
  <c r="V272" i="12"/>
  <c r="Z272" i="12"/>
  <c r="AD272" i="12"/>
  <c r="AH272" i="12"/>
  <c r="I272" i="12"/>
  <c r="M272" i="12"/>
  <c r="Q272" i="12"/>
  <c r="U272" i="12"/>
  <c r="Y272" i="12"/>
  <c r="AC272" i="12"/>
  <c r="AG272" i="12"/>
  <c r="H272" i="12"/>
  <c r="L272" i="12"/>
  <c r="P272" i="12"/>
  <c r="T272" i="12"/>
  <c r="X272" i="12"/>
  <c r="AB272" i="12"/>
  <c r="AF272" i="12"/>
  <c r="G272" i="12"/>
  <c r="K272" i="12"/>
  <c r="O272" i="12"/>
  <c r="S272" i="12"/>
  <c r="W272" i="12"/>
  <c r="AA272" i="12"/>
  <c r="AE272" i="12"/>
  <c r="J268" i="12"/>
  <c r="N268" i="12"/>
  <c r="R268" i="12"/>
  <c r="V268" i="12"/>
  <c r="Z268" i="12"/>
  <c r="AD268" i="12"/>
  <c r="AH268" i="12"/>
  <c r="I268" i="12"/>
  <c r="M268" i="12"/>
  <c r="Q268" i="12"/>
  <c r="U268" i="12"/>
  <c r="Y268" i="12"/>
  <c r="AC268" i="12"/>
  <c r="AG268" i="12"/>
  <c r="H268" i="12"/>
  <c r="L268" i="12"/>
  <c r="P268" i="12"/>
  <c r="T268" i="12"/>
  <c r="X268" i="12"/>
  <c r="AB268" i="12"/>
  <c r="AF268" i="12"/>
  <c r="G268" i="12"/>
  <c r="K268" i="12"/>
  <c r="O268" i="12"/>
  <c r="S268" i="12"/>
  <c r="W268" i="12"/>
  <c r="AA268" i="12"/>
  <c r="AE268" i="12"/>
  <c r="H264" i="12"/>
  <c r="L264" i="12"/>
  <c r="P264" i="12"/>
  <c r="T264" i="12"/>
  <c r="X264" i="12"/>
  <c r="AB264" i="12"/>
  <c r="AF264" i="12"/>
  <c r="J264" i="12"/>
  <c r="N264" i="12"/>
  <c r="R264" i="12"/>
  <c r="V264" i="12"/>
  <c r="Z264" i="12"/>
  <c r="AD264" i="12"/>
  <c r="AH264" i="12"/>
  <c r="G264" i="12"/>
  <c r="O264" i="12"/>
  <c r="W264" i="12"/>
  <c r="AE264" i="12"/>
  <c r="M264" i="12"/>
  <c r="U264" i="12"/>
  <c r="AC264" i="12"/>
  <c r="K264" i="12"/>
  <c r="S264" i="12"/>
  <c r="AA264" i="12"/>
  <c r="I264" i="12"/>
  <c r="Q264" i="12"/>
  <c r="Y264" i="12"/>
  <c r="AG264" i="12"/>
  <c r="H260" i="12"/>
  <c r="L260" i="12"/>
  <c r="P260" i="12"/>
  <c r="T260" i="12"/>
  <c r="X260" i="12"/>
  <c r="AB260" i="12"/>
  <c r="AF260" i="12"/>
  <c r="J260" i="12"/>
  <c r="N260" i="12"/>
  <c r="R260" i="12"/>
  <c r="V260" i="12"/>
  <c r="Z260" i="12"/>
  <c r="AD260" i="12"/>
  <c r="AH260" i="12"/>
  <c r="G260" i="12"/>
  <c r="O260" i="12"/>
  <c r="W260" i="12"/>
  <c r="AE260" i="12"/>
  <c r="M260" i="12"/>
  <c r="U260" i="12"/>
  <c r="AC260" i="12"/>
  <c r="K260" i="12"/>
  <c r="S260" i="12"/>
  <c r="AA260" i="12"/>
  <c r="I260" i="12"/>
  <c r="Q260" i="12"/>
  <c r="Y260" i="12"/>
  <c r="AG260" i="12"/>
  <c r="H256" i="12"/>
  <c r="L256" i="12"/>
  <c r="P256" i="12"/>
  <c r="T256" i="12"/>
  <c r="X256" i="12"/>
  <c r="AB256" i="12"/>
  <c r="AF256" i="12"/>
  <c r="J256" i="12"/>
  <c r="N256" i="12"/>
  <c r="R256" i="12"/>
  <c r="V256" i="12"/>
  <c r="Z256" i="12"/>
  <c r="AD256" i="12"/>
  <c r="AH256" i="12"/>
  <c r="G256" i="12"/>
  <c r="O256" i="12"/>
  <c r="W256" i="12"/>
  <c r="AE256" i="12"/>
  <c r="M256" i="12"/>
  <c r="U256" i="12"/>
  <c r="AC256" i="12"/>
  <c r="K256" i="12"/>
  <c r="S256" i="12"/>
  <c r="AA256" i="12"/>
  <c r="I256" i="12"/>
  <c r="Q256" i="12"/>
  <c r="Y256" i="12"/>
  <c r="AG256" i="12"/>
  <c r="H252" i="12"/>
  <c r="L252" i="12"/>
  <c r="P252" i="12"/>
  <c r="T252" i="12"/>
  <c r="X252" i="12"/>
  <c r="AB252" i="12"/>
  <c r="AF252" i="12"/>
  <c r="J252" i="12"/>
  <c r="N252" i="12"/>
  <c r="R252" i="12"/>
  <c r="V252" i="12"/>
  <c r="Z252" i="12"/>
  <c r="AD252" i="12"/>
  <c r="AH252" i="12"/>
  <c r="G252" i="12"/>
  <c r="O252" i="12"/>
  <c r="W252" i="12"/>
  <c r="AE252" i="12"/>
  <c r="M252" i="12"/>
  <c r="U252" i="12"/>
  <c r="AC252" i="12"/>
  <c r="K252" i="12"/>
  <c r="S252" i="12"/>
  <c r="AA252" i="12"/>
  <c r="I252" i="12"/>
  <c r="Q252" i="12"/>
  <c r="Y252" i="12"/>
  <c r="AG252" i="12"/>
  <c r="H248" i="12"/>
  <c r="L248" i="12"/>
  <c r="P248" i="12"/>
  <c r="T248" i="12"/>
  <c r="X248" i="12"/>
  <c r="AB248" i="12"/>
  <c r="AF248" i="12"/>
  <c r="J248" i="12"/>
  <c r="N248" i="12"/>
  <c r="R248" i="12"/>
  <c r="V248" i="12"/>
  <c r="Z248" i="12"/>
  <c r="AD248" i="12"/>
  <c r="AH248" i="12"/>
  <c r="G248" i="12"/>
  <c r="O248" i="12"/>
  <c r="W248" i="12"/>
  <c r="AE248" i="12"/>
  <c r="M248" i="12"/>
  <c r="U248" i="12"/>
  <c r="AC248" i="12"/>
  <c r="K248" i="12"/>
  <c r="S248" i="12"/>
  <c r="AA248" i="12"/>
  <c r="I248" i="12"/>
  <c r="Q248" i="12"/>
  <c r="Y248" i="12"/>
  <c r="AG248" i="12"/>
  <c r="H244" i="12"/>
  <c r="L244" i="12"/>
  <c r="P244" i="12"/>
  <c r="T244" i="12"/>
  <c r="X244" i="12"/>
  <c r="AB244" i="12"/>
  <c r="AF244" i="12"/>
  <c r="J244" i="12"/>
  <c r="N244" i="12"/>
  <c r="R244" i="12"/>
  <c r="V244" i="12"/>
  <c r="Z244" i="12"/>
  <c r="AD244" i="12"/>
  <c r="AH244" i="12"/>
  <c r="G244" i="12"/>
  <c r="O244" i="12"/>
  <c r="W244" i="12"/>
  <c r="AE244" i="12"/>
  <c r="M244" i="12"/>
  <c r="U244" i="12"/>
  <c r="AC244" i="12"/>
  <c r="K244" i="12"/>
  <c r="S244" i="12"/>
  <c r="AA244" i="12"/>
  <c r="I244" i="12"/>
  <c r="Q244" i="12"/>
  <c r="Y244" i="12"/>
  <c r="AG244" i="12"/>
  <c r="H240" i="12"/>
  <c r="L240" i="12"/>
  <c r="P240" i="12"/>
  <c r="T240" i="12"/>
  <c r="X240" i="12"/>
  <c r="AB240" i="12"/>
  <c r="AF240" i="12"/>
  <c r="J240" i="12"/>
  <c r="N240" i="12"/>
  <c r="R240" i="12"/>
  <c r="V240" i="12"/>
  <c r="Z240" i="12"/>
  <c r="AD240" i="12"/>
  <c r="AH240" i="12"/>
  <c r="G240" i="12"/>
  <c r="O240" i="12"/>
  <c r="W240" i="12"/>
  <c r="AE240" i="12"/>
  <c r="M240" i="12"/>
  <c r="U240" i="12"/>
  <c r="AC240" i="12"/>
  <c r="K240" i="12"/>
  <c r="S240" i="12"/>
  <c r="AA240" i="12"/>
  <c r="I240" i="12"/>
  <c r="Q240" i="12"/>
  <c r="Y240" i="12"/>
  <c r="AG240" i="12"/>
  <c r="H236" i="12"/>
  <c r="L236" i="12"/>
  <c r="P236" i="12"/>
  <c r="T236" i="12"/>
  <c r="X236" i="12"/>
  <c r="AB236" i="12"/>
  <c r="AF236" i="12"/>
  <c r="J236" i="12"/>
  <c r="N236" i="12"/>
  <c r="R236" i="12"/>
  <c r="V236" i="12"/>
  <c r="Z236" i="12"/>
  <c r="AD236" i="12"/>
  <c r="AH236" i="12"/>
  <c r="G236" i="12"/>
  <c r="O236" i="12"/>
  <c r="W236" i="12"/>
  <c r="AE236" i="12"/>
  <c r="M236" i="12"/>
  <c r="U236" i="12"/>
  <c r="AC236" i="12"/>
  <c r="K236" i="12"/>
  <c r="S236" i="12"/>
  <c r="AA236" i="12"/>
  <c r="I236" i="12"/>
  <c r="Q236" i="12"/>
  <c r="Y236" i="12"/>
  <c r="AG236" i="12"/>
  <c r="I232" i="12"/>
  <c r="M232" i="12"/>
  <c r="Q232" i="12"/>
  <c r="U232" i="12"/>
  <c r="Y232" i="12"/>
  <c r="AC232" i="12"/>
  <c r="AG232" i="12"/>
  <c r="H232" i="12"/>
  <c r="L232" i="12"/>
  <c r="P232" i="12"/>
  <c r="T232" i="12"/>
  <c r="X232" i="12"/>
  <c r="AB232" i="12"/>
  <c r="AF232" i="12"/>
  <c r="G232" i="12"/>
  <c r="K232" i="12"/>
  <c r="O232" i="12"/>
  <c r="S232" i="12"/>
  <c r="W232" i="12"/>
  <c r="AA232" i="12"/>
  <c r="AE232" i="12"/>
  <c r="J232" i="12"/>
  <c r="N232" i="12"/>
  <c r="R232" i="12"/>
  <c r="V232" i="12"/>
  <c r="Z232" i="12"/>
  <c r="AD232" i="12"/>
  <c r="AH232" i="12"/>
  <c r="H228" i="12"/>
  <c r="L228" i="12"/>
  <c r="P228" i="12"/>
  <c r="T228" i="12"/>
  <c r="X228" i="12"/>
  <c r="AB228" i="12"/>
  <c r="AF228" i="12"/>
  <c r="G228" i="12"/>
  <c r="K228" i="12"/>
  <c r="O228" i="12"/>
  <c r="S228" i="12"/>
  <c r="W228" i="12"/>
  <c r="AA228" i="12"/>
  <c r="AE228" i="12"/>
  <c r="J228" i="12"/>
  <c r="N228" i="12"/>
  <c r="R228" i="12"/>
  <c r="V228" i="12"/>
  <c r="Z228" i="12"/>
  <c r="AD228" i="12"/>
  <c r="AH228" i="12"/>
  <c r="I228" i="12"/>
  <c r="M228" i="12"/>
  <c r="Q228" i="12"/>
  <c r="U228" i="12"/>
  <c r="Y228" i="12"/>
  <c r="AC228" i="12"/>
  <c r="AG228" i="12"/>
  <c r="H224" i="12"/>
  <c r="L224" i="12"/>
  <c r="P224" i="12"/>
  <c r="T224" i="12"/>
  <c r="X224" i="12"/>
  <c r="AB224" i="12"/>
  <c r="AF224" i="12"/>
  <c r="G224" i="12"/>
  <c r="K224" i="12"/>
  <c r="O224" i="12"/>
  <c r="S224" i="12"/>
  <c r="W224" i="12"/>
  <c r="AA224" i="12"/>
  <c r="AE224" i="12"/>
  <c r="J224" i="12"/>
  <c r="N224" i="12"/>
  <c r="R224" i="12"/>
  <c r="V224" i="12"/>
  <c r="Z224" i="12"/>
  <c r="AD224" i="12"/>
  <c r="AH224" i="12"/>
  <c r="I224" i="12"/>
  <c r="M224" i="12"/>
  <c r="Q224" i="12"/>
  <c r="U224" i="12"/>
  <c r="Y224" i="12"/>
  <c r="AC224" i="12"/>
  <c r="AG224" i="12"/>
  <c r="H220" i="12"/>
  <c r="L220" i="12"/>
  <c r="P220" i="12"/>
  <c r="T220" i="12"/>
  <c r="X220" i="12"/>
  <c r="AB220" i="12"/>
  <c r="AF220" i="12"/>
  <c r="J220" i="12"/>
  <c r="N220" i="12"/>
  <c r="R220" i="12"/>
  <c r="V220" i="12"/>
  <c r="Z220" i="12"/>
  <c r="AD220" i="12"/>
  <c r="AH220" i="12"/>
  <c r="G220" i="12"/>
  <c r="O220" i="12"/>
  <c r="W220" i="12"/>
  <c r="AE220" i="12"/>
  <c r="M220" i="12"/>
  <c r="U220" i="12"/>
  <c r="AC220" i="12"/>
  <c r="K220" i="12"/>
  <c r="S220" i="12"/>
  <c r="AA220" i="12"/>
  <c r="I220" i="12"/>
  <c r="Q220" i="12"/>
  <c r="Y220" i="12"/>
  <c r="AG220" i="12"/>
  <c r="H216" i="12"/>
  <c r="L216" i="12"/>
  <c r="P216" i="12"/>
  <c r="T216" i="12"/>
  <c r="X216" i="12"/>
  <c r="AB216" i="12"/>
  <c r="AF216" i="12"/>
  <c r="J216" i="12"/>
  <c r="N216" i="12"/>
  <c r="R216" i="12"/>
  <c r="V216" i="12"/>
  <c r="Z216" i="12"/>
  <c r="AD216" i="12"/>
  <c r="AH216" i="12"/>
  <c r="G216" i="12"/>
  <c r="O216" i="12"/>
  <c r="W216" i="12"/>
  <c r="AE216" i="12"/>
  <c r="M216" i="12"/>
  <c r="U216" i="12"/>
  <c r="AC216" i="12"/>
  <c r="K216" i="12"/>
  <c r="S216" i="12"/>
  <c r="AA216" i="12"/>
  <c r="I216" i="12"/>
  <c r="Q216" i="12"/>
  <c r="Y216" i="12"/>
  <c r="AG216" i="12"/>
  <c r="H212" i="12"/>
  <c r="L212" i="12"/>
  <c r="P212" i="12"/>
  <c r="T212" i="12"/>
  <c r="X212" i="12"/>
  <c r="AB212" i="12"/>
  <c r="AF212" i="12"/>
  <c r="J212" i="12"/>
  <c r="N212" i="12"/>
  <c r="R212" i="12"/>
  <c r="V212" i="12"/>
  <c r="Z212" i="12"/>
  <c r="AD212" i="12"/>
  <c r="AH212" i="12"/>
  <c r="G212" i="12"/>
  <c r="O212" i="12"/>
  <c r="W212" i="12"/>
  <c r="AE212" i="12"/>
  <c r="M212" i="12"/>
  <c r="U212" i="12"/>
  <c r="AC212" i="12"/>
  <c r="K212" i="12"/>
  <c r="S212" i="12"/>
  <c r="AA212" i="12"/>
  <c r="I212" i="12"/>
  <c r="Q212" i="12"/>
  <c r="Y212" i="12"/>
  <c r="AG212" i="12"/>
  <c r="H208" i="12"/>
  <c r="L208" i="12"/>
  <c r="P208" i="12"/>
  <c r="T208" i="12"/>
  <c r="X208" i="12"/>
  <c r="AB208" i="12"/>
  <c r="AF208" i="12"/>
  <c r="G208" i="12"/>
  <c r="K208" i="12"/>
  <c r="O208" i="12"/>
  <c r="S208" i="12"/>
  <c r="W208" i="12"/>
  <c r="AA208" i="12"/>
  <c r="AE208" i="12"/>
  <c r="J208" i="12"/>
  <c r="N208" i="12"/>
  <c r="R208" i="12"/>
  <c r="V208" i="12"/>
  <c r="Z208" i="12"/>
  <c r="AD208" i="12"/>
  <c r="AH208" i="12"/>
  <c r="I208" i="12"/>
  <c r="M208" i="12"/>
  <c r="Q208" i="12"/>
  <c r="U208" i="12"/>
  <c r="Y208" i="12"/>
  <c r="AC208" i="12"/>
  <c r="AG208" i="12"/>
  <c r="H204" i="12"/>
  <c r="L204" i="12"/>
  <c r="P204" i="12"/>
  <c r="T204" i="12"/>
  <c r="X204" i="12"/>
  <c r="AB204" i="12"/>
  <c r="AF204" i="12"/>
  <c r="G204" i="12"/>
  <c r="K204" i="12"/>
  <c r="O204" i="12"/>
  <c r="S204" i="12"/>
  <c r="W204" i="12"/>
  <c r="AA204" i="12"/>
  <c r="AE204" i="12"/>
  <c r="J204" i="12"/>
  <c r="N204" i="12"/>
  <c r="R204" i="12"/>
  <c r="V204" i="12"/>
  <c r="Z204" i="12"/>
  <c r="AD204" i="12"/>
  <c r="AH204" i="12"/>
  <c r="I204" i="12"/>
  <c r="M204" i="12"/>
  <c r="Q204" i="12"/>
  <c r="U204" i="12"/>
  <c r="Y204" i="12"/>
  <c r="AC204" i="12"/>
  <c r="AG204" i="12"/>
  <c r="H200" i="12"/>
  <c r="L200" i="12"/>
  <c r="P200" i="12"/>
  <c r="T200" i="12"/>
  <c r="X200" i="12"/>
  <c r="AB200" i="12"/>
  <c r="AF200" i="12"/>
  <c r="G200" i="12"/>
  <c r="K200" i="12"/>
  <c r="O200" i="12"/>
  <c r="S200" i="12"/>
  <c r="W200" i="12"/>
  <c r="AA200" i="12"/>
  <c r="AE200" i="12"/>
  <c r="J200" i="12"/>
  <c r="N200" i="12"/>
  <c r="R200" i="12"/>
  <c r="V200" i="12"/>
  <c r="Z200" i="12"/>
  <c r="AD200" i="12"/>
  <c r="AH200" i="12"/>
  <c r="I200" i="12"/>
  <c r="M200" i="12"/>
  <c r="Q200" i="12"/>
  <c r="U200" i="12"/>
  <c r="Y200" i="12"/>
  <c r="AC200" i="12"/>
  <c r="AG200" i="12"/>
  <c r="H196" i="12"/>
  <c r="L196" i="12"/>
  <c r="P196" i="12"/>
  <c r="T196" i="12"/>
  <c r="X196" i="12"/>
  <c r="AB196" i="12"/>
  <c r="AF196" i="12"/>
  <c r="G196" i="12"/>
  <c r="K196" i="12"/>
  <c r="O196" i="12"/>
  <c r="S196" i="12"/>
  <c r="W196" i="12"/>
  <c r="AA196" i="12"/>
  <c r="AE196" i="12"/>
  <c r="J196" i="12"/>
  <c r="N196" i="12"/>
  <c r="R196" i="12"/>
  <c r="V196" i="12"/>
  <c r="Z196" i="12"/>
  <c r="AD196" i="12"/>
  <c r="AH196" i="12"/>
  <c r="I196" i="12"/>
  <c r="M196" i="12"/>
  <c r="Q196" i="12"/>
  <c r="U196" i="12"/>
  <c r="Y196" i="12"/>
  <c r="AC196" i="12"/>
  <c r="AG196" i="12"/>
  <c r="H192" i="12"/>
  <c r="L192" i="12"/>
  <c r="P192" i="12"/>
  <c r="T192" i="12"/>
  <c r="X192" i="12"/>
  <c r="AB192" i="12"/>
  <c r="AF192" i="12"/>
  <c r="G192" i="12"/>
  <c r="K192" i="12"/>
  <c r="O192" i="12"/>
  <c r="S192" i="12"/>
  <c r="W192" i="12"/>
  <c r="AA192" i="12"/>
  <c r="AE192" i="12"/>
  <c r="J192" i="12"/>
  <c r="N192" i="12"/>
  <c r="R192" i="12"/>
  <c r="V192" i="12"/>
  <c r="Z192" i="12"/>
  <c r="AD192" i="12"/>
  <c r="AH192" i="12"/>
  <c r="I192" i="12"/>
  <c r="M192" i="12"/>
  <c r="Q192" i="12"/>
  <c r="U192" i="12"/>
  <c r="Y192" i="12"/>
  <c r="AC192" i="12"/>
  <c r="AG192" i="12"/>
  <c r="H188" i="12"/>
  <c r="L188" i="12"/>
  <c r="P188" i="12"/>
  <c r="T188" i="12"/>
  <c r="X188" i="12"/>
  <c r="AB188" i="12"/>
  <c r="AF188" i="12"/>
  <c r="G188" i="12"/>
  <c r="K188" i="12"/>
  <c r="O188" i="12"/>
  <c r="S188" i="12"/>
  <c r="W188" i="12"/>
  <c r="AA188" i="12"/>
  <c r="AE188" i="12"/>
  <c r="J188" i="12"/>
  <c r="N188" i="12"/>
  <c r="R188" i="12"/>
  <c r="V188" i="12"/>
  <c r="Z188" i="12"/>
  <c r="AD188" i="12"/>
  <c r="AH188" i="12"/>
  <c r="I188" i="12"/>
  <c r="M188" i="12"/>
  <c r="Q188" i="12"/>
  <c r="U188" i="12"/>
  <c r="Y188" i="12"/>
  <c r="AC188" i="12"/>
  <c r="AG188" i="12"/>
  <c r="H184" i="12"/>
  <c r="L184" i="12"/>
  <c r="P184" i="12"/>
  <c r="T184" i="12"/>
  <c r="X184" i="12"/>
  <c r="AB184" i="12"/>
  <c r="AF184" i="12"/>
  <c r="G184" i="12"/>
  <c r="K184" i="12"/>
  <c r="O184" i="12"/>
  <c r="S184" i="12"/>
  <c r="W184" i="12"/>
  <c r="AA184" i="12"/>
  <c r="AE184" i="12"/>
  <c r="J184" i="12"/>
  <c r="N184" i="12"/>
  <c r="R184" i="12"/>
  <c r="V184" i="12"/>
  <c r="Z184" i="12"/>
  <c r="AD184" i="12"/>
  <c r="AH184" i="12"/>
  <c r="I184" i="12"/>
  <c r="M184" i="12"/>
  <c r="Q184" i="12"/>
  <c r="U184" i="12"/>
  <c r="Y184" i="12"/>
  <c r="AC184" i="12"/>
  <c r="AG184" i="12"/>
  <c r="H180" i="12"/>
  <c r="L180" i="12"/>
  <c r="P180" i="12"/>
  <c r="T180" i="12"/>
  <c r="X180" i="12"/>
  <c r="AB180" i="12"/>
  <c r="AF180" i="12"/>
  <c r="G180" i="12"/>
  <c r="K180" i="12"/>
  <c r="O180" i="12"/>
  <c r="S180" i="12"/>
  <c r="W180" i="12"/>
  <c r="AA180" i="12"/>
  <c r="AE180" i="12"/>
  <c r="J180" i="12"/>
  <c r="N180" i="12"/>
  <c r="R180" i="12"/>
  <c r="V180" i="12"/>
  <c r="Z180" i="12"/>
  <c r="AD180" i="12"/>
  <c r="AH180" i="12"/>
  <c r="I180" i="12"/>
  <c r="M180" i="12"/>
  <c r="Q180" i="12"/>
  <c r="U180" i="12"/>
  <c r="Y180" i="12"/>
  <c r="AC180" i="12"/>
  <c r="AG180" i="12"/>
  <c r="H176" i="12"/>
  <c r="L176" i="12"/>
  <c r="P176" i="12"/>
  <c r="T176" i="12"/>
  <c r="X176" i="12"/>
  <c r="AB176" i="12"/>
  <c r="AF176" i="12"/>
  <c r="G176" i="12"/>
  <c r="K176" i="12"/>
  <c r="O176" i="12"/>
  <c r="S176" i="12"/>
  <c r="W176" i="12"/>
  <c r="AA176" i="12"/>
  <c r="AE176" i="12"/>
  <c r="J176" i="12"/>
  <c r="N176" i="12"/>
  <c r="R176" i="12"/>
  <c r="V176" i="12"/>
  <c r="Z176" i="12"/>
  <c r="AD176" i="12"/>
  <c r="AH176" i="12"/>
  <c r="I176" i="12"/>
  <c r="M176" i="12"/>
  <c r="Q176" i="12"/>
  <c r="U176" i="12"/>
  <c r="Y176" i="12"/>
  <c r="AC176" i="12"/>
  <c r="AG176" i="12"/>
  <c r="H172" i="12"/>
  <c r="L172" i="12"/>
  <c r="P172" i="12"/>
  <c r="T172" i="12"/>
  <c r="X172" i="12"/>
  <c r="AB172" i="12"/>
  <c r="AF172" i="12"/>
  <c r="G172" i="12"/>
  <c r="K172" i="12"/>
  <c r="O172" i="12"/>
  <c r="S172" i="12"/>
  <c r="W172" i="12"/>
  <c r="AA172" i="12"/>
  <c r="AE172" i="12"/>
  <c r="J172" i="12"/>
  <c r="N172" i="12"/>
  <c r="R172" i="12"/>
  <c r="V172" i="12"/>
  <c r="Z172" i="12"/>
  <c r="AD172" i="12"/>
  <c r="AH172" i="12"/>
  <c r="I172" i="12"/>
  <c r="M172" i="12"/>
  <c r="Q172" i="12"/>
  <c r="U172" i="12"/>
  <c r="Y172" i="12"/>
  <c r="AC172" i="12"/>
  <c r="AG172" i="12"/>
  <c r="H168" i="12"/>
  <c r="L168" i="12"/>
  <c r="P168" i="12"/>
  <c r="T168" i="12"/>
  <c r="X168" i="12"/>
  <c r="AB168" i="12"/>
  <c r="AF168" i="12"/>
  <c r="G168" i="12"/>
  <c r="K168" i="12"/>
  <c r="O168" i="12"/>
  <c r="S168" i="12"/>
  <c r="W168" i="12"/>
  <c r="AA168" i="12"/>
  <c r="AE168" i="12"/>
  <c r="J168" i="12"/>
  <c r="N168" i="12"/>
  <c r="R168" i="12"/>
  <c r="V168" i="12"/>
  <c r="Z168" i="12"/>
  <c r="AD168" i="12"/>
  <c r="AH168" i="12"/>
  <c r="I168" i="12"/>
  <c r="M168" i="12"/>
  <c r="Q168" i="12"/>
  <c r="U168" i="12"/>
  <c r="Y168" i="12"/>
  <c r="AC168" i="12"/>
  <c r="AG168" i="12"/>
  <c r="H164" i="12"/>
  <c r="L164" i="12"/>
  <c r="P164" i="12"/>
  <c r="T164" i="12"/>
  <c r="X164" i="12"/>
  <c r="AB164" i="12"/>
  <c r="AF164" i="12"/>
  <c r="G164" i="12"/>
  <c r="K164" i="12"/>
  <c r="O164" i="12"/>
  <c r="S164" i="12"/>
  <c r="W164" i="12"/>
  <c r="AA164" i="12"/>
  <c r="AE164" i="12"/>
  <c r="J164" i="12"/>
  <c r="N164" i="12"/>
  <c r="R164" i="12"/>
  <c r="V164" i="12"/>
  <c r="Z164" i="12"/>
  <c r="AD164" i="12"/>
  <c r="AH164" i="12"/>
  <c r="I164" i="12"/>
  <c r="M164" i="12"/>
  <c r="Q164" i="12"/>
  <c r="U164" i="12"/>
  <c r="Y164" i="12"/>
  <c r="AC164" i="12"/>
  <c r="AG164" i="12"/>
  <c r="H160" i="12"/>
  <c r="L160" i="12"/>
  <c r="P160" i="12"/>
  <c r="T160" i="12"/>
  <c r="X160" i="12"/>
  <c r="AB160" i="12"/>
  <c r="AF160" i="12"/>
  <c r="G160" i="12"/>
  <c r="K160" i="12"/>
  <c r="O160" i="12"/>
  <c r="S160" i="12"/>
  <c r="W160" i="12"/>
  <c r="AA160" i="12"/>
  <c r="AE160" i="12"/>
  <c r="J160" i="12"/>
  <c r="N160" i="12"/>
  <c r="R160" i="12"/>
  <c r="V160" i="12"/>
  <c r="Z160" i="12"/>
  <c r="AD160" i="12"/>
  <c r="AH160" i="12"/>
  <c r="I160" i="12"/>
  <c r="M160" i="12"/>
  <c r="Q160" i="12"/>
  <c r="U160" i="12"/>
  <c r="Y160" i="12"/>
  <c r="AC160" i="12"/>
  <c r="AG160" i="12"/>
  <c r="H156" i="12"/>
  <c r="L156" i="12"/>
  <c r="P156" i="12"/>
  <c r="T156" i="12"/>
  <c r="X156" i="12"/>
  <c r="AB156" i="12"/>
  <c r="AF156" i="12"/>
  <c r="G156" i="12"/>
  <c r="K156" i="12"/>
  <c r="O156" i="12"/>
  <c r="S156" i="12"/>
  <c r="W156" i="12"/>
  <c r="AA156" i="12"/>
  <c r="AE156" i="12"/>
  <c r="J156" i="12"/>
  <c r="N156" i="12"/>
  <c r="R156" i="12"/>
  <c r="V156" i="12"/>
  <c r="Z156" i="12"/>
  <c r="AD156" i="12"/>
  <c r="AH156" i="12"/>
  <c r="I156" i="12"/>
  <c r="M156" i="12"/>
  <c r="Q156" i="12"/>
  <c r="U156" i="12"/>
  <c r="Y156" i="12"/>
  <c r="AC156" i="12"/>
  <c r="AG156" i="12"/>
  <c r="H152" i="12"/>
  <c r="L152" i="12"/>
  <c r="P152" i="12"/>
  <c r="T152" i="12"/>
  <c r="X152" i="12"/>
  <c r="AB152" i="12"/>
  <c r="AF152" i="12"/>
  <c r="G152" i="12"/>
  <c r="K152" i="12"/>
  <c r="O152" i="12"/>
  <c r="S152" i="12"/>
  <c r="W152" i="12"/>
  <c r="AA152" i="12"/>
  <c r="AE152" i="12"/>
  <c r="J152" i="12"/>
  <c r="N152" i="12"/>
  <c r="R152" i="12"/>
  <c r="V152" i="12"/>
  <c r="Z152" i="12"/>
  <c r="AD152" i="12"/>
  <c r="AH152" i="12"/>
  <c r="I152" i="12"/>
  <c r="M152" i="12"/>
  <c r="Q152" i="12"/>
  <c r="U152" i="12"/>
  <c r="Y152" i="12"/>
  <c r="AC152" i="12"/>
  <c r="AG152" i="12"/>
  <c r="H148" i="12"/>
  <c r="L148" i="12"/>
  <c r="P148" i="12"/>
  <c r="T148" i="12"/>
  <c r="X148" i="12"/>
  <c r="AB148" i="12"/>
  <c r="AF148" i="12"/>
  <c r="G148" i="12"/>
  <c r="K148" i="12"/>
  <c r="O148" i="12"/>
  <c r="S148" i="12"/>
  <c r="W148" i="12"/>
  <c r="AA148" i="12"/>
  <c r="AE148" i="12"/>
  <c r="J148" i="12"/>
  <c r="N148" i="12"/>
  <c r="R148" i="12"/>
  <c r="V148" i="12"/>
  <c r="Z148" i="12"/>
  <c r="AD148" i="12"/>
  <c r="AH148" i="12"/>
  <c r="I148" i="12"/>
  <c r="M148" i="12"/>
  <c r="Q148" i="12"/>
  <c r="U148" i="12"/>
  <c r="Y148" i="12"/>
  <c r="AC148" i="12"/>
  <c r="AG148" i="12"/>
  <c r="H144" i="12"/>
  <c r="L144" i="12"/>
  <c r="P144" i="12"/>
  <c r="T144" i="12"/>
  <c r="X144" i="12"/>
  <c r="AB144" i="12"/>
  <c r="AF144" i="12"/>
  <c r="G144" i="12"/>
  <c r="K144" i="12"/>
  <c r="O144" i="12"/>
  <c r="S144" i="12"/>
  <c r="W144" i="12"/>
  <c r="AA144" i="12"/>
  <c r="AE144" i="12"/>
  <c r="J144" i="12"/>
  <c r="N144" i="12"/>
  <c r="R144" i="12"/>
  <c r="V144" i="12"/>
  <c r="Z144" i="12"/>
  <c r="AD144" i="12"/>
  <c r="AH144" i="12"/>
  <c r="I144" i="12"/>
  <c r="M144" i="12"/>
  <c r="Q144" i="12"/>
  <c r="U144" i="12"/>
  <c r="Y144" i="12"/>
  <c r="AC144" i="12"/>
  <c r="AG144" i="12"/>
  <c r="H140" i="12"/>
  <c r="L140" i="12"/>
  <c r="P140" i="12"/>
  <c r="T140" i="12"/>
  <c r="X140" i="12"/>
  <c r="AB140" i="12"/>
  <c r="AF140" i="12"/>
  <c r="G140" i="12"/>
  <c r="K140" i="12"/>
  <c r="O140" i="12"/>
  <c r="S140" i="12"/>
  <c r="W140" i="12"/>
  <c r="AA140" i="12"/>
  <c r="AE140" i="12"/>
  <c r="J140" i="12"/>
  <c r="N140" i="12"/>
  <c r="R140" i="12"/>
  <c r="V140" i="12"/>
  <c r="Z140" i="12"/>
  <c r="AD140" i="12"/>
  <c r="AH140" i="12"/>
  <c r="I140" i="12"/>
  <c r="M140" i="12"/>
  <c r="Q140" i="12"/>
  <c r="U140" i="12"/>
  <c r="Y140" i="12"/>
  <c r="AC140" i="12"/>
  <c r="AG140" i="12"/>
  <c r="H136" i="12"/>
  <c r="L136" i="12"/>
  <c r="P136" i="12"/>
  <c r="T136" i="12"/>
  <c r="X136" i="12"/>
  <c r="AB136" i="12"/>
  <c r="AF136" i="12"/>
  <c r="G136" i="12"/>
  <c r="K136" i="12"/>
  <c r="O136" i="12"/>
  <c r="S136" i="12"/>
  <c r="W136" i="12"/>
  <c r="AA136" i="12"/>
  <c r="AE136" i="12"/>
  <c r="J136" i="12"/>
  <c r="N136" i="12"/>
  <c r="R136" i="12"/>
  <c r="V136" i="12"/>
  <c r="Z136" i="12"/>
  <c r="AD136" i="12"/>
  <c r="AH136" i="12"/>
  <c r="I136" i="12"/>
  <c r="M136" i="12"/>
  <c r="Q136" i="12"/>
  <c r="U136" i="12"/>
  <c r="Y136" i="12"/>
  <c r="AC136" i="12"/>
  <c r="AG136" i="12"/>
  <c r="H132" i="12"/>
  <c r="L132" i="12"/>
  <c r="P132" i="12"/>
  <c r="T132" i="12"/>
  <c r="X132" i="12"/>
  <c r="AB132" i="12"/>
  <c r="AF132" i="12"/>
  <c r="G132" i="12"/>
  <c r="K132" i="12"/>
  <c r="O132" i="12"/>
  <c r="S132" i="12"/>
  <c r="W132" i="12"/>
  <c r="AA132" i="12"/>
  <c r="AE132" i="12"/>
  <c r="J132" i="12"/>
  <c r="N132" i="12"/>
  <c r="R132" i="12"/>
  <c r="V132" i="12"/>
  <c r="Z132" i="12"/>
  <c r="AD132" i="12"/>
  <c r="AH132" i="12"/>
  <c r="I132" i="12"/>
  <c r="M132" i="12"/>
  <c r="Q132" i="12"/>
  <c r="U132" i="12"/>
  <c r="Y132" i="12"/>
  <c r="AC132" i="12"/>
  <c r="AG132" i="12"/>
  <c r="H128" i="12"/>
  <c r="L128" i="12"/>
  <c r="P128" i="12"/>
  <c r="T128" i="12"/>
  <c r="X128" i="12"/>
  <c r="AB128" i="12"/>
  <c r="AF128" i="12"/>
  <c r="G128" i="12"/>
  <c r="K128" i="12"/>
  <c r="O128" i="12"/>
  <c r="S128" i="12"/>
  <c r="W128" i="12"/>
  <c r="AA128" i="12"/>
  <c r="AE128" i="12"/>
  <c r="J128" i="12"/>
  <c r="N128" i="12"/>
  <c r="R128" i="12"/>
  <c r="V128" i="12"/>
  <c r="Z128" i="12"/>
  <c r="AD128" i="12"/>
  <c r="AH128" i="12"/>
  <c r="I128" i="12"/>
  <c r="M128" i="12"/>
  <c r="Q128" i="12"/>
  <c r="U128" i="12"/>
  <c r="Y128" i="12"/>
  <c r="AC128" i="12"/>
  <c r="AG128" i="12"/>
  <c r="H124" i="12"/>
  <c r="L124" i="12"/>
  <c r="P124" i="12"/>
  <c r="T124" i="12"/>
  <c r="X124" i="12"/>
  <c r="AB124" i="12"/>
  <c r="AF124" i="12"/>
  <c r="G124" i="12"/>
  <c r="K124" i="12"/>
  <c r="O124" i="12"/>
  <c r="S124" i="12"/>
  <c r="W124" i="12"/>
  <c r="AA124" i="12"/>
  <c r="AE124" i="12"/>
  <c r="J124" i="12"/>
  <c r="N124" i="12"/>
  <c r="R124" i="12"/>
  <c r="V124" i="12"/>
  <c r="Z124" i="12"/>
  <c r="AD124" i="12"/>
  <c r="AH124" i="12"/>
  <c r="I124" i="12"/>
  <c r="M124" i="12"/>
  <c r="Q124" i="12"/>
  <c r="U124" i="12"/>
  <c r="Y124" i="12"/>
  <c r="AC124" i="12"/>
  <c r="AG124" i="12"/>
  <c r="H120" i="12"/>
  <c r="L120" i="12"/>
  <c r="P120" i="12"/>
  <c r="T120" i="12"/>
  <c r="X120" i="12"/>
  <c r="AB120" i="12"/>
  <c r="AF120" i="12"/>
  <c r="G120" i="12"/>
  <c r="K120" i="12"/>
  <c r="O120" i="12"/>
  <c r="S120" i="12"/>
  <c r="W120" i="12"/>
  <c r="AA120" i="12"/>
  <c r="AE120" i="12"/>
  <c r="J120" i="12"/>
  <c r="N120" i="12"/>
  <c r="R120" i="12"/>
  <c r="V120" i="12"/>
  <c r="Z120" i="12"/>
  <c r="AD120" i="12"/>
  <c r="AH120" i="12"/>
  <c r="I120" i="12"/>
  <c r="M120" i="12"/>
  <c r="Q120" i="12"/>
  <c r="U120" i="12"/>
  <c r="Y120" i="12"/>
  <c r="AC120" i="12"/>
  <c r="AG120" i="12"/>
  <c r="H116" i="12"/>
  <c r="L116" i="12"/>
  <c r="P116" i="12"/>
  <c r="T116" i="12"/>
  <c r="X116" i="12"/>
  <c r="AB116" i="12"/>
  <c r="AF116" i="12"/>
  <c r="G116" i="12"/>
  <c r="K116" i="12"/>
  <c r="O116" i="12"/>
  <c r="S116" i="12"/>
  <c r="W116" i="12"/>
  <c r="AA116" i="12"/>
  <c r="AE116" i="12"/>
  <c r="J116" i="12"/>
  <c r="N116" i="12"/>
  <c r="R116" i="12"/>
  <c r="V116" i="12"/>
  <c r="Z116" i="12"/>
  <c r="AD116" i="12"/>
  <c r="AH116" i="12"/>
  <c r="I116" i="12"/>
  <c r="M116" i="12"/>
  <c r="Q116" i="12"/>
  <c r="U116" i="12"/>
  <c r="Y116" i="12"/>
  <c r="AC116" i="12"/>
  <c r="AG116" i="12"/>
  <c r="G28" i="12"/>
  <c r="K28" i="12"/>
  <c r="O28" i="12"/>
  <c r="S28" i="12"/>
  <c r="W28" i="12"/>
  <c r="AA28" i="12"/>
  <c r="AE28" i="12"/>
  <c r="I28" i="12"/>
  <c r="M28" i="12"/>
  <c r="Q28" i="12"/>
  <c r="U28" i="12"/>
  <c r="Y28" i="12"/>
  <c r="AC28" i="12"/>
  <c r="AG28" i="12"/>
  <c r="G24" i="12"/>
  <c r="K24" i="12"/>
  <c r="O24" i="12"/>
  <c r="S24" i="12"/>
  <c r="W24" i="12"/>
  <c r="AA24" i="12"/>
  <c r="AE24" i="12"/>
  <c r="I24" i="12"/>
  <c r="M24" i="12"/>
  <c r="Q24" i="12"/>
  <c r="U24" i="12"/>
  <c r="Y24" i="12"/>
  <c r="AC24" i="12"/>
  <c r="AG24" i="12"/>
  <c r="G20" i="12"/>
  <c r="K20" i="12"/>
  <c r="O20" i="12"/>
  <c r="S20" i="12"/>
  <c r="W20" i="12"/>
  <c r="AA20" i="12"/>
  <c r="AE20" i="12"/>
  <c r="I20" i="12"/>
  <c r="M20" i="12"/>
  <c r="Q20" i="12"/>
  <c r="U20" i="12"/>
  <c r="Y20" i="12"/>
  <c r="AC20" i="12"/>
  <c r="AG20" i="12"/>
  <c r="G16" i="12"/>
  <c r="K16" i="12"/>
  <c r="O16" i="12"/>
  <c r="S16" i="12"/>
  <c r="W16" i="12"/>
  <c r="AA16" i="12"/>
  <c r="AE16" i="12"/>
  <c r="I16" i="12"/>
  <c r="M16" i="12"/>
  <c r="Q16" i="12"/>
  <c r="U16" i="12"/>
  <c r="Y16" i="12"/>
  <c r="AC16" i="12"/>
  <c r="AG16" i="12"/>
  <c r="G12" i="12"/>
  <c r="K12" i="12"/>
  <c r="O12" i="12"/>
  <c r="S12" i="12"/>
  <c r="W12" i="12"/>
  <c r="AA12" i="12"/>
  <c r="AE12" i="12"/>
  <c r="I12" i="12"/>
  <c r="M12" i="12"/>
  <c r="Q12" i="12"/>
  <c r="U12" i="12"/>
  <c r="Y12" i="12"/>
  <c r="AC12" i="12"/>
  <c r="AG12" i="12"/>
  <c r="G8" i="12"/>
  <c r="K8" i="12"/>
  <c r="O8" i="12"/>
  <c r="S8" i="12"/>
  <c r="W8" i="12"/>
  <c r="AA8" i="12"/>
  <c r="AE8" i="12"/>
  <c r="I8" i="12"/>
  <c r="M8" i="12"/>
  <c r="Q8" i="12"/>
  <c r="U8" i="12"/>
  <c r="Y8" i="12"/>
  <c r="AC8" i="12"/>
  <c r="AG8" i="12"/>
  <c r="G4" i="12"/>
  <c r="K4" i="12"/>
  <c r="O4" i="12"/>
  <c r="S4" i="12"/>
  <c r="W4" i="12"/>
  <c r="AA4" i="12"/>
  <c r="AE4" i="12"/>
  <c r="I4" i="12"/>
  <c r="M4" i="12"/>
  <c r="Q4" i="12"/>
  <c r="U4" i="12"/>
  <c r="Y4" i="12"/>
  <c r="AC4" i="12"/>
  <c r="AG4" i="12"/>
  <c r="AF114" i="12"/>
  <c r="AB114" i="12"/>
  <c r="X114" i="12"/>
  <c r="T114" i="12"/>
  <c r="P114" i="12"/>
  <c r="L114" i="12"/>
  <c r="H114" i="12"/>
  <c r="AF113" i="12"/>
  <c r="AB113" i="12"/>
  <c r="X113" i="12"/>
  <c r="T113" i="12"/>
  <c r="P113" i="12"/>
  <c r="L113" i="12"/>
  <c r="H113" i="12"/>
  <c r="AF112" i="12"/>
  <c r="AB112" i="12"/>
  <c r="X112" i="12"/>
  <c r="T112" i="12"/>
  <c r="P112" i="12"/>
  <c r="L112" i="12"/>
  <c r="H112" i="12"/>
  <c r="AF111" i="12"/>
  <c r="AB111" i="12"/>
  <c r="X111" i="12"/>
  <c r="T111" i="12"/>
  <c r="P111" i="12"/>
  <c r="L111" i="12"/>
  <c r="H111" i="12"/>
  <c r="AF110" i="12"/>
  <c r="AB110" i="12"/>
  <c r="X110" i="12"/>
  <c r="T110" i="12"/>
  <c r="P110" i="12"/>
  <c r="L110" i="12"/>
  <c r="H110" i="12"/>
  <c r="AF109" i="12"/>
  <c r="AB109" i="12"/>
  <c r="X109" i="12"/>
  <c r="T109" i="12"/>
  <c r="P109" i="12"/>
  <c r="L109" i="12"/>
  <c r="H109" i="12"/>
  <c r="AF108" i="12"/>
  <c r="AB108" i="12"/>
  <c r="X108" i="12"/>
  <c r="T108" i="12"/>
  <c r="P108" i="12"/>
  <c r="L108" i="12"/>
  <c r="H108" i="12"/>
  <c r="AF107" i="12"/>
  <c r="AB107" i="12"/>
  <c r="X107" i="12"/>
  <c r="T107" i="12"/>
  <c r="P107" i="12"/>
  <c r="L107" i="12"/>
  <c r="H107" i="12"/>
  <c r="AF106" i="12"/>
  <c r="AB106" i="12"/>
  <c r="X106" i="12"/>
  <c r="T106" i="12"/>
  <c r="P106" i="12"/>
  <c r="L106" i="12"/>
  <c r="H106" i="12"/>
  <c r="AF105" i="12"/>
  <c r="AB105" i="12"/>
  <c r="X105" i="12"/>
  <c r="T105" i="12"/>
  <c r="P105" i="12"/>
  <c r="L105" i="12"/>
  <c r="H105" i="12"/>
  <c r="AF104" i="12"/>
  <c r="AB104" i="12"/>
  <c r="X104" i="12"/>
  <c r="T104" i="12"/>
  <c r="P104" i="12"/>
  <c r="L104" i="12"/>
  <c r="H104" i="12"/>
  <c r="AF103" i="12"/>
  <c r="AB103" i="12"/>
  <c r="X103" i="12"/>
  <c r="T103" i="12"/>
  <c r="P103" i="12"/>
  <c r="L103" i="12"/>
  <c r="H103" i="12"/>
  <c r="AF102" i="12"/>
  <c r="AB102" i="12"/>
  <c r="X102" i="12"/>
  <c r="T102" i="12"/>
  <c r="P102" i="12"/>
  <c r="L102" i="12"/>
  <c r="H102" i="12"/>
  <c r="AF101" i="12"/>
  <c r="AB101" i="12"/>
  <c r="X101" i="12"/>
  <c r="T101" i="12"/>
  <c r="P101" i="12"/>
  <c r="L101" i="12"/>
  <c r="H101" i="12"/>
  <c r="AF100" i="12"/>
  <c r="AB100" i="12"/>
  <c r="X100" i="12"/>
  <c r="T100" i="12"/>
  <c r="P100" i="12"/>
  <c r="L100" i="12"/>
  <c r="H100" i="12"/>
  <c r="AF99" i="12"/>
  <c r="AB99" i="12"/>
  <c r="X99" i="12"/>
  <c r="T99" i="12"/>
  <c r="P99" i="12"/>
  <c r="L99" i="12"/>
  <c r="H99" i="12"/>
  <c r="AF98" i="12"/>
  <c r="AB98" i="12"/>
  <c r="X98" i="12"/>
  <c r="T98" i="12"/>
  <c r="P98" i="12"/>
  <c r="L98" i="12"/>
  <c r="H98" i="12"/>
  <c r="AF97" i="12"/>
  <c r="AB97" i="12"/>
  <c r="X97" i="12"/>
  <c r="T97" i="12"/>
  <c r="P97" i="12"/>
  <c r="L97" i="12"/>
  <c r="H97" i="12"/>
  <c r="AF96" i="12"/>
  <c r="AB96" i="12"/>
  <c r="X96" i="12"/>
  <c r="T96" i="12"/>
  <c r="P96" i="12"/>
  <c r="L96" i="12"/>
  <c r="H96" i="12"/>
  <c r="AF95" i="12"/>
  <c r="AB95" i="12"/>
  <c r="X95" i="12"/>
  <c r="T95" i="12"/>
  <c r="P95" i="12"/>
  <c r="L95" i="12"/>
  <c r="H95" i="12"/>
  <c r="AF94" i="12"/>
  <c r="AB94" i="12"/>
  <c r="X94" i="12"/>
  <c r="T94" i="12"/>
  <c r="P94" i="12"/>
  <c r="L94" i="12"/>
  <c r="H94" i="12"/>
  <c r="AF93" i="12"/>
  <c r="AB93" i="12"/>
  <c r="X93" i="12"/>
  <c r="T93" i="12"/>
  <c r="P93" i="12"/>
  <c r="L93" i="12"/>
  <c r="H93" i="12"/>
  <c r="AF92" i="12"/>
  <c r="AB92" i="12"/>
  <c r="X92" i="12"/>
  <c r="T92" i="12"/>
  <c r="P92" i="12"/>
  <c r="L92" i="12"/>
  <c r="H92" i="12"/>
  <c r="AF91" i="12"/>
  <c r="AB91" i="12"/>
  <c r="X91" i="12"/>
  <c r="T91" i="12"/>
  <c r="P91" i="12"/>
  <c r="L91" i="12"/>
  <c r="H91" i="12"/>
  <c r="AF90" i="12"/>
  <c r="AB90" i="12"/>
  <c r="X90" i="12"/>
  <c r="T90" i="12"/>
  <c r="P90" i="12"/>
  <c r="L90" i="12"/>
  <c r="H90" i="12"/>
  <c r="AF89" i="12"/>
  <c r="AB89" i="12"/>
  <c r="X89" i="12"/>
  <c r="T89" i="12"/>
  <c r="P89" i="12"/>
  <c r="L89" i="12"/>
  <c r="H89" i="12"/>
  <c r="AF88" i="12"/>
  <c r="AB88" i="12"/>
  <c r="X88" i="12"/>
  <c r="T88" i="12"/>
  <c r="P88" i="12"/>
  <c r="L88" i="12"/>
  <c r="H88" i="12"/>
  <c r="AF87" i="12"/>
  <c r="AB87" i="12"/>
  <c r="X87" i="12"/>
  <c r="T87" i="12"/>
  <c r="P87" i="12"/>
  <c r="L87" i="12"/>
  <c r="H87" i="12"/>
  <c r="AF86" i="12"/>
  <c r="AB86" i="12"/>
  <c r="X86" i="12"/>
  <c r="T86" i="12"/>
  <c r="P86" i="12"/>
  <c r="L86" i="12"/>
  <c r="H86" i="12"/>
  <c r="AF85" i="12"/>
  <c r="AB85" i="12"/>
  <c r="X85" i="12"/>
  <c r="T85" i="12"/>
  <c r="P85" i="12"/>
  <c r="L85" i="12"/>
  <c r="H85" i="12"/>
  <c r="AF84" i="12"/>
  <c r="AB84" i="12"/>
  <c r="X84" i="12"/>
  <c r="T84" i="12"/>
  <c r="P84" i="12"/>
  <c r="L84" i="12"/>
  <c r="H84" i="12"/>
  <c r="AF83" i="12"/>
  <c r="AB83" i="12"/>
  <c r="X83" i="12"/>
  <c r="T83" i="12"/>
  <c r="P83" i="12"/>
  <c r="L83" i="12"/>
  <c r="H83" i="12"/>
  <c r="AF82" i="12"/>
  <c r="AB82" i="12"/>
  <c r="X82" i="12"/>
  <c r="T82" i="12"/>
  <c r="P82" i="12"/>
  <c r="L82" i="12"/>
  <c r="H82" i="12"/>
  <c r="AF81" i="12"/>
  <c r="AB81" i="12"/>
  <c r="X81" i="12"/>
  <c r="T81" i="12"/>
  <c r="P81" i="12"/>
  <c r="L81" i="12"/>
  <c r="H81" i="12"/>
  <c r="AF80" i="12"/>
  <c r="AB80" i="12"/>
  <c r="X80" i="12"/>
  <c r="T80" i="12"/>
  <c r="P80" i="12"/>
  <c r="L80" i="12"/>
  <c r="H80" i="12"/>
  <c r="AF79" i="12"/>
  <c r="AB79" i="12"/>
  <c r="X79" i="12"/>
  <c r="T79" i="12"/>
  <c r="P79" i="12"/>
  <c r="L79" i="12"/>
  <c r="H79" i="12"/>
  <c r="AF78" i="12"/>
  <c r="AB78" i="12"/>
  <c r="X78" i="12"/>
  <c r="T78" i="12"/>
  <c r="P78" i="12"/>
  <c r="L78" i="12"/>
  <c r="H78" i="12"/>
  <c r="AF77" i="12"/>
  <c r="AB77" i="12"/>
  <c r="X77" i="12"/>
  <c r="T77" i="12"/>
  <c r="P77" i="12"/>
  <c r="L77" i="12"/>
  <c r="H77" i="12"/>
  <c r="AF76" i="12"/>
  <c r="AB76" i="12"/>
  <c r="X76" i="12"/>
  <c r="T76" i="12"/>
  <c r="P76" i="12"/>
  <c r="L76" i="12"/>
  <c r="H76" i="12"/>
  <c r="AF75" i="12"/>
  <c r="AB75" i="12"/>
  <c r="X75" i="12"/>
  <c r="T75" i="12"/>
  <c r="P75" i="12"/>
  <c r="L75" i="12"/>
  <c r="H75" i="12"/>
  <c r="AF74" i="12"/>
  <c r="AB74" i="12"/>
  <c r="X74" i="12"/>
  <c r="T74" i="12"/>
  <c r="P74" i="12"/>
  <c r="L74" i="12"/>
  <c r="H74" i="12"/>
  <c r="AF73" i="12"/>
  <c r="AB73" i="12"/>
  <c r="X73" i="12"/>
  <c r="T73" i="12"/>
  <c r="P73" i="12"/>
  <c r="L73" i="12"/>
  <c r="H73" i="12"/>
  <c r="AF72" i="12"/>
  <c r="AB72" i="12"/>
  <c r="X72" i="12"/>
  <c r="T72" i="12"/>
  <c r="P72" i="12"/>
  <c r="L72" i="12"/>
  <c r="H72" i="12"/>
  <c r="AF71" i="12"/>
  <c r="AB71" i="12"/>
  <c r="X71" i="12"/>
  <c r="T71" i="12"/>
  <c r="P71" i="12"/>
  <c r="L71" i="12"/>
  <c r="H71" i="12"/>
  <c r="AF70" i="12"/>
  <c r="AB70" i="12"/>
  <c r="X70" i="12"/>
  <c r="T70" i="12"/>
  <c r="P70" i="12"/>
  <c r="L70" i="12"/>
  <c r="H70" i="12"/>
  <c r="AF69" i="12"/>
  <c r="AB69" i="12"/>
  <c r="X69" i="12"/>
  <c r="T69" i="12"/>
  <c r="P69" i="12"/>
  <c r="L69" i="12"/>
  <c r="H69" i="12"/>
  <c r="AF68" i="12"/>
  <c r="AB68" i="12"/>
  <c r="X68" i="12"/>
  <c r="T68" i="12"/>
  <c r="P68" i="12"/>
  <c r="L68" i="12"/>
  <c r="H68" i="12"/>
  <c r="AF67" i="12"/>
  <c r="AB67" i="12"/>
  <c r="X67" i="12"/>
  <c r="T67" i="12"/>
  <c r="P67" i="12"/>
  <c r="L67" i="12"/>
  <c r="H67" i="12"/>
  <c r="AF66" i="12"/>
  <c r="AB66" i="12"/>
  <c r="X66" i="12"/>
  <c r="T66" i="12"/>
  <c r="P66" i="12"/>
  <c r="L66" i="12"/>
  <c r="H66" i="12"/>
  <c r="AF65" i="12"/>
  <c r="AB65" i="12"/>
  <c r="X65" i="12"/>
  <c r="T65" i="12"/>
  <c r="P65" i="12"/>
  <c r="L65" i="12"/>
  <c r="H65" i="12"/>
  <c r="AF64" i="12"/>
  <c r="AB64" i="12"/>
  <c r="X64" i="12"/>
  <c r="T64" i="12"/>
  <c r="P64" i="12"/>
  <c r="L64" i="12"/>
  <c r="H64" i="12"/>
  <c r="AF63" i="12"/>
  <c r="AB63" i="12"/>
  <c r="X63" i="12"/>
  <c r="T63" i="12"/>
  <c r="P63" i="12"/>
  <c r="L63" i="12"/>
  <c r="H63" i="12"/>
  <c r="AF62" i="12"/>
  <c r="AB62" i="12"/>
  <c r="X62" i="12"/>
  <c r="T62" i="12"/>
  <c r="P62" i="12"/>
  <c r="L62" i="12"/>
  <c r="H62" i="12"/>
  <c r="AF61" i="12"/>
  <c r="AB61" i="12"/>
  <c r="X61" i="12"/>
  <c r="T61" i="12"/>
  <c r="P61" i="12"/>
  <c r="L61" i="12"/>
  <c r="H61" i="12"/>
  <c r="AF60" i="12"/>
  <c r="AB60" i="12"/>
  <c r="X60" i="12"/>
  <c r="T60" i="12"/>
  <c r="P60" i="12"/>
  <c r="L60" i="12"/>
  <c r="H60" i="12"/>
  <c r="AF59" i="12"/>
  <c r="AB59" i="12"/>
  <c r="X59" i="12"/>
  <c r="T59" i="12"/>
  <c r="P59" i="12"/>
  <c r="L59" i="12"/>
  <c r="H59" i="12"/>
  <c r="AF58" i="12"/>
  <c r="AB58" i="12"/>
  <c r="X58" i="12"/>
  <c r="T58" i="12"/>
  <c r="P58" i="12"/>
  <c r="L58" i="12"/>
  <c r="H58" i="12"/>
  <c r="AF57" i="12"/>
  <c r="AB57" i="12"/>
  <c r="X57" i="12"/>
  <c r="T57" i="12"/>
  <c r="P57" i="12"/>
  <c r="L57" i="12"/>
  <c r="H57" i="12"/>
  <c r="AF56" i="12"/>
  <c r="AB56" i="12"/>
  <c r="X56" i="12"/>
  <c r="T56" i="12"/>
  <c r="P56" i="12"/>
  <c r="L56" i="12"/>
  <c r="H56" i="12"/>
  <c r="AF55" i="12"/>
  <c r="AB55" i="12"/>
  <c r="X55" i="12"/>
  <c r="T55" i="12"/>
  <c r="P55" i="12"/>
  <c r="L55" i="12"/>
  <c r="H55" i="12"/>
  <c r="AF54" i="12"/>
  <c r="AB54" i="12"/>
  <c r="X54" i="12"/>
  <c r="T54" i="12"/>
  <c r="P54" i="12"/>
  <c r="L54" i="12"/>
  <c r="H54" i="12"/>
  <c r="AF53" i="12"/>
  <c r="AB53" i="12"/>
  <c r="X53" i="12"/>
  <c r="T53" i="12"/>
  <c r="P53" i="12"/>
  <c r="L53" i="12"/>
  <c r="H53" i="12"/>
  <c r="AF52" i="12"/>
  <c r="AB52" i="12"/>
  <c r="X52" i="12"/>
  <c r="T52" i="12"/>
  <c r="P52" i="12"/>
  <c r="L52" i="12"/>
  <c r="H52" i="12"/>
  <c r="AF51" i="12"/>
  <c r="AB51" i="12"/>
  <c r="X51" i="12"/>
  <c r="T51" i="12"/>
  <c r="P51" i="12"/>
  <c r="L51" i="12"/>
  <c r="H51" i="12"/>
  <c r="AF50" i="12"/>
  <c r="AB50" i="12"/>
  <c r="X50" i="12"/>
  <c r="T50" i="12"/>
  <c r="P50" i="12"/>
  <c r="L50" i="12"/>
  <c r="H50" i="12"/>
  <c r="AF49" i="12"/>
  <c r="AB49" i="12"/>
  <c r="X49" i="12"/>
  <c r="T49" i="12"/>
  <c r="P49" i="12"/>
  <c r="L49" i="12"/>
  <c r="H49" i="12"/>
  <c r="AF48" i="12"/>
  <c r="AB48" i="12"/>
  <c r="X48" i="12"/>
  <c r="T48" i="12"/>
  <c r="P48" i="12"/>
  <c r="L48" i="12"/>
  <c r="H48" i="12"/>
  <c r="AF47" i="12"/>
  <c r="AB47" i="12"/>
  <c r="X47" i="12"/>
  <c r="T47" i="12"/>
  <c r="P47" i="12"/>
  <c r="L47" i="12"/>
  <c r="H47" i="12"/>
  <c r="AF46" i="12"/>
  <c r="AB46" i="12"/>
  <c r="X46" i="12"/>
  <c r="T46" i="12"/>
  <c r="P46" i="12"/>
  <c r="L46" i="12"/>
  <c r="H46" i="12"/>
  <c r="AF45" i="12"/>
  <c r="AB45" i="12"/>
  <c r="X45" i="12"/>
  <c r="T45" i="12"/>
  <c r="P45" i="12"/>
  <c r="L45" i="12"/>
  <c r="H45" i="12"/>
  <c r="AF44" i="12"/>
  <c r="AB44" i="12"/>
  <c r="X44" i="12"/>
  <c r="T44" i="12"/>
  <c r="P44" i="12"/>
  <c r="L44" i="12"/>
  <c r="H44" i="12"/>
  <c r="AF43" i="12"/>
  <c r="AB43" i="12"/>
  <c r="X43" i="12"/>
  <c r="T43" i="12"/>
  <c r="P43" i="12"/>
  <c r="L43" i="12"/>
  <c r="H43" i="12"/>
  <c r="AF42" i="12"/>
  <c r="AB42" i="12"/>
  <c r="X42" i="12"/>
  <c r="T42" i="12"/>
  <c r="P42" i="12"/>
  <c r="L42" i="12"/>
  <c r="H42" i="12"/>
  <c r="AF41" i="12"/>
  <c r="AB41" i="12"/>
  <c r="X41" i="12"/>
  <c r="T41" i="12"/>
  <c r="P41" i="12"/>
  <c r="L41" i="12"/>
  <c r="H41" i="12"/>
  <c r="AF40" i="12"/>
  <c r="AB40" i="12"/>
  <c r="X40" i="12"/>
  <c r="T40" i="12"/>
  <c r="P40" i="12"/>
  <c r="L40" i="12"/>
  <c r="H40" i="12"/>
  <c r="AF39" i="12"/>
  <c r="AB39" i="12"/>
  <c r="X39" i="12"/>
  <c r="T39" i="12"/>
  <c r="P39" i="12"/>
  <c r="L39" i="12"/>
  <c r="H39" i="12"/>
  <c r="AF38" i="12"/>
  <c r="AB38" i="12"/>
  <c r="X38" i="12"/>
  <c r="T38" i="12"/>
  <c r="P38" i="12"/>
  <c r="L38" i="12"/>
  <c r="H38" i="12"/>
  <c r="AF37" i="12"/>
  <c r="AB37" i="12"/>
  <c r="X37" i="12"/>
  <c r="T37" i="12"/>
  <c r="P37" i="12"/>
  <c r="L37" i="12"/>
  <c r="H37" i="12"/>
  <c r="AF36" i="12"/>
  <c r="AB36" i="12"/>
  <c r="X36" i="12"/>
  <c r="T36" i="12"/>
  <c r="P36" i="12"/>
  <c r="L36" i="12"/>
  <c r="H36" i="12"/>
  <c r="AF35" i="12"/>
  <c r="AB35" i="12"/>
  <c r="X35" i="12"/>
  <c r="T35" i="12"/>
  <c r="P35" i="12"/>
  <c r="L35" i="12"/>
  <c r="H35" i="12"/>
  <c r="AF34" i="12"/>
  <c r="AB34" i="12"/>
  <c r="X34" i="12"/>
  <c r="T34" i="12"/>
  <c r="P34" i="12"/>
  <c r="L34" i="12"/>
  <c r="H34" i="12"/>
  <c r="AF33" i="12"/>
  <c r="AB33" i="12"/>
  <c r="X33" i="12"/>
  <c r="T33" i="12"/>
  <c r="P33" i="12"/>
  <c r="L33" i="12"/>
  <c r="H33" i="12"/>
  <c r="AF32" i="12"/>
  <c r="AB32" i="12"/>
  <c r="X32" i="12"/>
  <c r="T32" i="12"/>
  <c r="P32" i="12"/>
  <c r="L32" i="12"/>
  <c r="H32" i="12"/>
  <c r="AF31" i="12"/>
  <c r="AB31" i="12"/>
  <c r="X31" i="12"/>
  <c r="T31" i="12"/>
  <c r="P31" i="12"/>
  <c r="L31" i="12"/>
  <c r="H31" i="12"/>
  <c r="AF30" i="12"/>
  <c r="AB30" i="12"/>
  <c r="X30" i="12"/>
  <c r="T30" i="12"/>
  <c r="P30" i="12"/>
  <c r="L30" i="12"/>
  <c r="H30" i="12"/>
  <c r="AF29" i="12"/>
  <c r="AB29" i="12"/>
  <c r="X29" i="12"/>
  <c r="R29" i="12"/>
  <c r="AD28" i="12"/>
  <c r="V28" i="12"/>
  <c r="N28" i="12"/>
  <c r="AH27" i="12"/>
  <c r="Z27" i="12"/>
  <c r="R27" i="12"/>
  <c r="J27" i="12"/>
  <c r="AD26" i="12"/>
  <c r="V26" i="12"/>
  <c r="N26" i="12"/>
  <c r="AH25" i="12"/>
  <c r="Z25" i="12"/>
  <c r="R25" i="12"/>
  <c r="AD24" i="12"/>
  <c r="V24" i="12"/>
  <c r="N24" i="12"/>
  <c r="AH23" i="12"/>
  <c r="Z23" i="12"/>
  <c r="R23" i="12"/>
  <c r="J23" i="12"/>
  <c r="AD22" i="12"/>
  <c r="V22" i="12"/>
  <c r="N22" i="12"/>
  <c r="AH21" i="12"/>
  <c r="Z21" i="12"/>
  <c r="R21" i="12"/>
  <c r="AD20" i="12"/>
  <c r="V20" i="12"/>
  <c r="N20" i="12"/>
  <c r="AH19" i="12"/>
  <c r="Z19" i="12"/>
  <c r="R19" i="12"/>
  <c r="J19" i="12"/>
  <c r="AD18" i="12"/>
  <c r="V18" i="12"/>
  <c r="N18" i="12"/>
  <c r="AH17" i="12"/>
  <c r="Z17" i="12"/>
  <c r="R17" i="12"/>
  <c r="AD16" i="12"/>
  <c r="V16" i="12"/>
  <c r="N16" i="12"/>
  <c r="AH15" i="12"/>
  <c r="Z15" i="12"/>
  <c r="R15" i="12"/>
  <c r="J15" i="12"/>
  <c r="AD14" i="12"/>
  <c r="V14" i="12"/>
  <c r="N14" i="12"/>
  <c r="AH13" i="12"/>
  <c r="Z13" i="12"/>
  <c r="R13" i="12"/>
  <c r="AD12" i="12"/>
  <c r="V12" i="12"/>
  <c r="N12" i="12"/>
  <c r="AH11" i="12"/>
  <c r="Z11" i="12"/>
  <c r="R11" i="12"/>
  <c r="J11" i="12"/>
  <c r="AD10" i="12"/>
  <c r="V10" i="12"/>
  <c r="N10" i="12"/>
  <c r="AH9" i="12"/>
  <c r="Z9" i="12"/>
  <c r="R9" i="12"/>
  <c r="AD8" i="12"/>
  <c r="V8" i="12"/>
  <c r="N8" i="12"/>
  <c r="AH7" i="12"/>
  <c r="Z7" i="12"/>
  <c r="R7" i="12"/>
  <c r="J7" i="12"/>
  <c r="AD6" i="12"/>
  <c r="V6" i="12"/>
  <c r="N6" i="12"/>
  <c r="AH5" i="12"/>
  <c r="Z5" i="12"/>
  <c r="R5" i="12"/>
  <c r="AD4" i="12"/>
  <c r="V4" i="12"/>
  <c r="N4" i="12"/>
  <c r="AH3" i="12"/>
  <c r="Z3" i="12"/>
  <c r="R3" i="12"/>
  <c r="J3" i="12"/>
  <c r="I625" i="12"/>
  <c r="M625" i="12"/>
  <c r="Q625" i="12"/>
  <c r="U625" i="12"/>
  <c r="Y625" i="12"/>
  <c r="AC625" i="12"/>
  <c r="AG625" i="12"/>
  <c r="H625" i="12"/>
  <c r="L625" i="12"/>
  <c r="P625" i="12"/>
  <c r="T625" i="12"/>
  <c r="X625" i="12"/>
  <c r="AB625" i="12"/>
  <c r="AF625" i="12"/>
  <c r="G625" i="12"/>
  <c r="K625" i="12"/>
  <c r="O625" i="12"/>
  <c r="S625" i="12"/>
  <c r="W625" i="12"/>
  <c r="AA625" i="12"/>
  <c r="AE625" i="12"/>
  <c r="J625" i="12"/>
  <c r="N625" i="12"/>
  <c r="R625" i="12"/>
  <c r="V625" i="12"/>
  <c r="Z625" i="12"/>
  <c r="AD625" i="12"/>
  <c r="AH625" i="12"/>
  <c r="I621" i="12"/>
  <c r="M621" i="12"/>
  <c r="Q621" i="12"/>
  <c r="U621" i="12"/>
  <c r="Y621" i="12"/>
  <c r="AC621" i="12"/>
  <c r="AG621" i="12"/>
  <c r="H621" i="12"/>
  <c r="L621" i="12"/>
  <c r="P621" i="12"/>
  <c r="T621" i="12"/>
  <c r="X621" i="12"/>
  <c r="AB621" i="12"/>
  <c r="AF621" i="12"/>
  <c r="G621" i="12"/>
  <c r="K621" i="12"/>
  <c r="O621" i="12"/>
  <c r="S621" i="12"/>
  <c r="W621" i="12"/>
  <c r="AA621" i="12"/>
  <c r="AE621" i="12"/>
  <c r="J621" i="12"/>
  <c r="N621" i="12"/>
  <c r="R621" i="12"/>
  <c r="V621" i="12"/>
  <c r="Z621" i="12"/>
  <c r="AD621" i="12"/>
  <c r="AH621" i="12"/>
  <c r="I617" i="12"/>
  <c r="M617" i="12"/>
  <c r="Q617" i="12"/>
  <c r="U617" i="12"/>
  <c r="Y617" i="12"/>
  <c r="AC617" i="12"/>
  <c r="AG617" i="12"/>
  <c r="H617" i="12"/>
  <c r="L617" i="12"/>
  <c r="P617" i="12"/>
  <c r="T617" i="12"/>
  <c r="X617" i="12"/>
  <c r="AB617" i="12"/>
  <c r="AF617" i="12"/>
  <c r="G617" i="12"/>
  <c r="K617" i="12"/>
  <c r="O617" i="12"/>
  <c r="S617" i="12"/>
  <c r="W617" i="12"/>
  <c r="AA617" i="12"/>
  <c r="AE617" i="12"/>
  <c r="J617" i="12"/>
  <c r="N617" i="12"/>
  <c r="R617" i="12"/>
  <c r="V617" i="12"/>
  <c r="Z617" i="12"/>
  <c r="AD617" i="12"/>
  <c r="AH617" i="12"/>
  <c r="I613" i="12"/>
  <c r="M613" i="12"/>
  <c r="Q613" i="12"/>
  <c r="U613" i="12"/>
  <c r="Y613" i="12"/>
  <c r="AC613" i="12"/>
  <c r="AG613" i="12"/>
  <c r="H613" i="12"/>
  <c r="L613" i="12"/>
  <c r="P613" i="12"/>
  <c r="T613" i="12"/>
  <c r="X613" i="12"/>
  <c r="AB613" i="12"/>
  <c r="AF613" i="12"/>
  <c r="G613" i="12"/>
  <c r="K613" i="12"/>
  <c r="O613" i="12"/>
  <c r="S613" i="12"/>
  <c r="W613" i="12"/>
  <c r="AA613" i="12"/>
  <c r="AE613" i="12"/>
  <c r="J613" i="12"/>
  <c r="N613" i="12"/>
  <c r="R613" i="12"/>
  <c r="V613" i="12"/>
  <c r="Z613" i="12"/>
  <c r="AD613" i="12"/>
  <c r="AH613" i="12"/>
  <c r="I609" i="12"/>
  <c r="M609" i="12"/>
  <c r="Q609" i="12"/>
  <c r="U609" i="12"/>
  <c r="Y609" i="12"/>
  <c r="AC609" i="12"/>
  <c r="AG609" i="12"/>
  <c r="H609" i="12"/>
  <c r="L609" i="12"/>
  <c r="P609" i="12"/>
  <c r="T609" i="12"/>
  <c r="X609" i="12"/>
  <c r="AB609" i="12"/>
  <c r="AF609" i="12"/>
  <c r="G609" i="12"/>
  <c r="K609" i="12"/>
  <c r="O609" i="12"/>
  <c r="S609" i="12"/>
  <c r="W609" i="12"/>
  <c r="AA609" i="12"/>
  <c r="AE609" i="12"/>
  <c r="J609" i="12"/>
  <c r="N609" i="12"/>
  <c r="R609" i="12"/>
  <c r="V609" i="12"/>
  <c r="Z609" i="12"/>
  <c r="AD609" i="12"/>
  <c r="AH609" i="12"/>
  <c r="I605" i="12"/>
  <c r="M605" i="12"/>
  <c r="Q605" i="12"/>
  <c r="U605" i="12"/>
  <c r="Y605" i="12"/>
  <c r="AC605" i="12"/>
  <c r="AG605" i="12"/>
  <c r="H605" i="12"/>
  <c r="L605" i="12"/>
  <c r="P605" i="12"/>
  <c r="T605" i="12"/>
  <c r="X605" i="12"/>
  <c r="AB605" i="12"/>
  <c r="AF605" i="12"/>
  <c r="G605" i="12"/>
  <c r="K605" i="12"/>
  <c r="O605" i="12"/>
  <c r="S605" i="12"/>
  <c r="W605" i="12"/>
  <c r="AA605" i="12"/>
  <c r="AE605" i="12"/>
  <c r="J605" i="12"/>
  <c r="N605" i="12"/>
  <c r="R605" i="12"/>
  <c r="V605" i="12"/>
  <c r="Z605" i="12"/>
  <c r="AD605" i="12"/>
  <c r="AH605" i="12"/>
  <c r="I601" i="12"/>
  <c r="M601" i="12"/>
  <c r="Q601" i="12"/>
  <c r="U601" i="12"/>
  <c r="Y601" i="12"/>
  <c r="AC601" i="12"/>
  <c r="AG601" i="12"/>
  <c r="H601" i="12"/>
  <c r="L601" i="12"/>
  <c r="P601" i="12"/>
  <c r="T601" i="12"/>
  <c r="X601" i="12"/>
  <c r="AB601" i="12"/>
  <c r="AF601" i="12"/>
  <c r="G601" i="12"/>
  <c r="K601" i="12"/>
  <c r="O601" i="12"/>
  <c r="S601" i="12"/>
  <c r="W601" i="12"/>
  <c r="AA601" i="12"/>
  <c r="AE601" i="12"/>
  <c r="J601" i="12"/>
  <c r="N601" i="12"/>
  <c r="R601" i="12"/>
  <c r="V601" i="12"/>
  <c r="Z601" i="12"/>
  <c r="AD601" i="12"/>
  <c r="AH601" i="12"/>
  <c r="I597" i="12"/>
  <c r="M597" i="12"/>
  <c r="Q597" i="12"/>
  <c r="U597" i="12"/>
  <c r="Y597" i="12"/>
  <c r="AC597" i="12"/>
  <c r="AG597" i="12"/>
  <c r="H597" i="12"/>
  <c r="L597" i="12"/>
  <c r="P597" i="12"/>
  <c r="T597" i="12"/>
  <c r="X597" i="12"/>
  <c r="AB597" i="12"/>
  <c r="AF597" i="12"/>
  <c r="G597" i="12"/>
  <c r="K597" i="12"/>
  <c r="O597" i="12"/>
  <c r="S597" i="12"/>
  <c r="W597" i="12"/>
  <c r="AA597" i="12"/>
  <c r="AE597" i="12"/>
  <c r="J597" i="12"/>
  <c r="N597" i="12"/>
  <c r="R597" i="12"/>
  <c r="V597" i="12"/>
  <c r="Z597" i="12"/>
  <c r="AD597" i="12"/>
  <c r="AH597" i="12"/>
  <c r="I593" i="12"/>
  <c r="M593" i="12"/>
  <c r="Q593" i="12"/>
  <c r="U593" i="12"/>
  <c r="Y593" i="12"/>
  <c r="AC593" i="12"/>
  <c r="AG593" i="12"/>
  <c r="H593" i="12"/>
  <c r="L593" i="12"/>
  <c r="P593" i="12"/>
  <c r="T593" i="12"/>
  <c r="X593" i="12"/>
  <c r="AB593" i="12"/>
  <c r="AF593" i="12"/>
  <c r="G593" i="12"/>
  <c r="K593" i="12"/>
  <c r="O593" i="12"/>
  <c r="S593" i="12"/>
  <c r="W593" i="12"/>
  <c r="AA593" i="12"/>
  <c r="AE593" i="12"/>
  <c r="J593" i="12"/>
  <c r="N593" i="12"/>
  <c r="R593" i="12"/>
  <c r="V593" i="12"/>
  <c r="Z593" i="12"/>
  <c r="AD593" i="12"/>
  <c r="AH593" i="12"/>
  <c r="I589" i="12"/>
  <c r="M589" i="12"/>
  <c r="Q589" i="12"/>
  <c r="U589" i="12"/>
  <c r="Y589" i="12"/>
  <c r="AC589" i="12"/>
  <c r="AG589" i="12"/>
  <c r="H589" i="12"/>
  <c r="L589" i="12"/>
  <c r="P589" i="12"/>
  <c r="T589" i="12"/>
  <c r="X589" i="12"/>
  <c r="AB589" i="12"/>
  <c r="AF589" i="12"/>
  <c r="G589" i="12"/>
  <c r="K589" i="12"/>
  <c r="O589" i="12"/>
  <c r="S589" i="12"/>
  <c r="W589" i="12"/>
  <c r="AA589" i="12"/>
  <c r="AE589" i="12"/>
  <c r="J589" i="12"/>
  <c r="N589" i="12"/>
  <c r="R589" i="12"/>
  <c r="V589" i="12"/>
  <c r="Z589" i="12"/>
  <c r="AD589" i="12"/>
  <c r="AH589" i="12"/>
  <c r="I585" i="12"/>
  <c r="M585" i="12"/>
  <c r="Q585" i="12"/>
  <c r="U585" i="12"/>
  <c r="Y585" i="12"/>
  <c r="AC585" i="12"/>
  <c r="AG585" i="12"/>
  <c r="H585" i="12"/>
  <c r="L585" i="12"/>
  <c r="P585" i="12"/>
  <c r="T585" i="12"/>
  <c r="X585" i="12"/>
  <c r="AB585" i="12"/>
  <c r="AF585" i="12"/>
  <c r="G585" i="12"/>
  <c r="K585" i="12"/>
  <c r="O585" i="12"/>
  <c r="S585" i="12"/>
  <c r="W585" i="12"/>
  <c r="AA585" i="12"/>
  <c r="AE585" i="12"/>
  <c r="J585" i="12"/>
  <c r="N585" i="12"/>
  <c r="R585" i="12"/>
  <c r="V585" i="12"/>
  <c r="Z585" i="12"/>
  <c r="AD585" i="12"/>
  <c r="AH585" i="12"/>
  <c r="I581" i="12"/>
  <c r="M581" i="12"/>
  <c r="Q581" i="12"/>
  <c r="U581" i="12"/>
  <c r="Y581" i="12"/>
  <c r="AC581" i="12"/>
  <c r="AG581" i="12"/>
  <c r="H581" i="12"/>
  <c r="L581" i="12"/>
  <c r="P581" i="12"/>
  <c r="T581" i="12"/>
  <c r="X581" i="12"/>
  <c r="AB581" i="12"/>
  <c r="AF581" i="12"/>
  <c r="G581" i="12"/>
  <c r="K581" i="12"/>
  <c r="O581" i="12"/>
  <c r="S581" i="12"/>
  <c r="W581" i="12"/>
  <c r="AA581" i="12"/>
  <c r="AE581" i="12"/>
  <c r="J581" i="12"/>
  <c r="N581" i="12"/>
  <c r="R581" i="12"/>
  <c r="V581" i="12"/>
  <c r="Z581" i="12"/>
  <c r="AD581" i="12"/>
  <c r="AH581" i="12"/>
  <c r="I577" i="12"/>
  <c r="M577" i="12"/>
  <c r="Q577" i="12"/>
  <c r="U577" i="12"/>
  <c r="Y577" i="12"/>
  <c r="AC577" i="12"/>
  <c r="AG577" i="12"/>
  <c r="H577" i="12"/>
  <c r="L577" i="12"/>
  <c r="P577" i="12"/>
  <c r="T577" i="12"/>
  <c r="X577" i="12"/>
  <c r="AB577" i="12"/>
  <c r="AF577" i="12"/>
  <c r="G577" i="12"/>
  <c r="K577" i="12"/>
  <c r="O577" i="12"/>
  <c r="S577" i="12"/>
  <c r="W577" i="12"/>
  <c r="AA577" i="12"/>
  <c r="AE577" i="12"/>
  <c r="J577" i="12"/>
  <c r="N577" i="12"/>
  <c r="R577" i="12"/>
  <c r="V577" i="12"/>
  <c r="Z577" i="12"/>
  <c r="AD577" i="12"/>
  <c r="AH577" i="12"/>
  <c r="I573" i="12"/>
  <c r="M573" i="12"/>
  <c r="Q573" i="12"/>
  <c r="U573" i="12"/>
  <c r="Y573" i="12"/>
  <c r="AC573" i="12"/>
  <c r="AG573" i="12"/>
  <c r="J573" i="12"/>
  <c r="O573" i="12"/>
  <c r="T573" i="12"/>
  <c r="Z573" i="12"/>
  <c r="AE573" i="12"/>
  <c r="H573" i="12"/>
  <c r="N573" i="12"/>
  <c r="S573" i="12"/>
  <c r="X573" i="12"/>
  <c r="AD573" i="12"/>
  <c r="G573" i="12"/>
  <c r="L573" i="12"/>
  <c r="R573" i="12"/>
  <c r="W573" i="12"/>
  <c r="AB573" i="12"/>
  <c r="AH573" i="12"/>
  <c r="K573" i="12"/>
  <c r="P573" i="12"/>
  <c r="V573" i="12"/>
  <c r="AA573" i="12"/>
  <c r="AF573" i="12"/>
  <c r="I569" i="12"/>
  <c r="M569" i="12"/>
  <c r="Q569" i="12"/>
  <c r="U569" i="12"/>
  <c r="Y569" i="12"/>
  <c r="AC569" i="12"/>
  <c r="AG569" i="12"/>
  <c r="J569" i="12"/>
  <c r="O569" i="12"/>
  <c r="T569" i="12"/>
  <c r="Z569" i="12"/>
  <c r="AE569" i="12"/>
  <c r="H569" i="12"/>
  <c r="N569" i="12"/>
  <c r="S569" i="12"/>
  <c r="X569" i="12"/>
  <c r="AD569" i="12"/>
  <c r="G569" i="12"/>
  <c r="L569" i="12"/>
  <c r="R569" i="12"/>
  <c r="W569" i="12"/>
  <c r="AB569" i="12"/>
  <c r="AH569" i="12"/>
  <c r="K569" i="12"/>
  <c r="P569" i="12"/>
  <c r="V569" i="12"/>
  <c r="AA569" i="12"/>
  <c r="AF569" i="12"/>
  <c r="I565" i="12"/>
  <c r="M565" i="12"/>
  <c r="Q565" i="12"/>
  <c r="U565" i="12"/>
  <c r="Y565" i="12"/>
  <c r="AC565" i="12"/>
  <c r="AG565" i="12"/>
  <c r="J565" i="12"/>
  <c r="O565" i="12"/>
  <c r="T565" i="12"/>
  <c r="Z565" i="12"/>
  <c r="AE565" i="12"/>
  <c r="H565" i="12"/>
  <c r="N565" i="12"/>
  <c r="S565" i="12"/>
  <c r="X565" i="12"/>
  <c r="AD565" i="12"/>
  <c r="G565" i="12"/>
  <c r="L565" i="12"/>
  <c r="R565" i="12"/>
  <c r="W565" i="12"/>
  <c r="AB565" i="12"/>
  <c r="AH565" i="12"/>
  <c r="K565" i="12"/>
  <c r="P565" i="12"/>
  <c r="V565" i="12"/>
  <c r="AA565" i="12"/>
  <c r="AF565" i="12"/>
  <c r="I561" i="12"/>
  <c r="M561" i="12"/>
  <c r="Q561" i="12"/>
  <c r="U561" i="12"/>
  <c r="Y561" i="12"/>
  <c r="AC561" i="12"/>
  <c r="AG561" i="12"/>
  <c r="J561" i="12"/>
  <c r="O561" i="12"/>
  <c r="T561" i="12"/>
  <c r="Z561" i="12"/>
  <c r="AE561" i="12"/>
  <c r="H561" i="12"/>
  <c r="N561" i="12"/>
  <c r="S561" i="12"/>
  <c r="X561" i="12"/>
  <c r="AD561" i="12"/>
  <c r="G561" i="12"/>
  <c r="L561" i="12"/>
  <c r="R561" i="12"/>
  <c r="W561" i="12"/>
  <c r="AB561" i="12"/>
  <c r="AH561" i="12"/>
  <c r="K561" i="12"/>
  <c r="P561" i="12"/>
  <c r="V561" i="12"/>
  <c r="AA561" i="12"/>
  <c r="AF561" i="12"/>
  <c r="I557" i="12"/>
  <c r="M557" i="12"/>
  <c r="Q557" i="12"/>
  <c r="U557" i="12"/>
  <c r="Y557" i="12"/>
  <c r="AC557" i="12"/>
  <c r="AG557" i="12"/>
  <c r="J557" i="12"/>
  <c r="O557" i="12"/>
  <c r="T557" i="12"/>
  <c r="Z557" i="12"/>
  <c r="AE557" i="12"/>
  <c r="H557" i="12"/>
  <c r="N557" i="12"/>
  <c r="S557" i="12"/>
  <c r="X557" i="12"/>
  <c r="AD557" i="12"/>
  <c r="G557" i="12"/>
  <c r="L557" i="12"/>
  <c r="R557" i="12"/>
  <c r="W557" i="12"/>
  <c r="AB557" i="12"/>
  <c r="AH557" i="12"/>
  <c r="K557" i="12"/>
  <c r="P557" i="12"/>
  <c r="V557" i="12"/>
  <c r="AA557" i="12"/>
  <c r="AF557" i="12"/>
  <c r="I553" i="12"/>
  <c r="M553" i="12"/>
  <c r="Q553" i="12"/>
  <c r="U553" i="12"/>
  <c r="Y553" i="12"/>
  <c r="AC553" i="12"/>
  <c r="AG553" i="12"/>
  <c r="J553" i="12"/>
  <c r="O553" i="12"/>
  <c r="T553" i="12"/>
  <c r="Z553" i="12"/>
  <c r="AE553" i="12"/>
  <c r="H553" i="12"/>
  <c r="N553" i="12"/>
  <c r="S553" i="12"/>
  <c r="X553" i="12"/>
  <c r="AD553" i="12"/>
  <c r="G553" i="12"/>
  <c r="L553" i="12"/>
  <c r="R553" i="12"/>
  <c r="W553" i="12"/>
  <c r="AB553" i="12"/>
  <c r="AH553" i="12"/>
  <c r="K553" i="12"/>
  <c r="P553" i="12"/>
  <c r="V553" i="12"/>
  <c r="AA553" i="12"/>
  <c r="AF553" i="12"/>
  <c r="I549" i="12"/>
  <c r="M549" i="12"/>
  <c r="Q549" i="12"/>
  <c r="U549" i="12"/>
  <c r="Y549" i="12"/>
  <c r="AC549" i="12"/>
  <c r="AG549" i="12"/>
  <c r="J549" i="12"/>
  <c r="O549" i="12"/>
  <c r="T549" i="12"/>
  <c r="Z549" i="12"/>
  <c r="AE549" i="12"/>
  <c r="H549" i="12"/>
  <c r="N549" i="12"/>
  <c r="S549" i="12"/>
  <c r="X549" i="12"/>
  <c r="AD549" i="12"/>
  <c r="G549" i="12"/>
  <c r="L549" i="12"/>
  <c r="R549" i="12"/>
  <c r="W549" i="12"/>
  <c r="AB549" i="12"/>
  <c r="AH549" i="12"/>
  <c r="K549" i="12"/>
  <c r="P549" i="12"/>
  <c r="V549" i="12"/>
  <c r="AA549" i="12"/>
  <c r="AF549" i="12"/>
  <c r="I545" i="12"/>
  <c r="M545" i="12"/>
  <c r="Q545" i="12"/>
  <c r="U545" i="12"/>
  <c r="Y545" i="12"/>
  <c r="AC545" i="12"/>
  <c r="AG545" i="12"/>
  <c r="J545" i="12"/>
  <c r="O545" i="12"/>
  <c r="T545" i="12"/>
  <c r="Z545" i="12"/>
  <c r="AE545" i="12"/>
  <c r="H545" i="12"/>
  <c r="N545" i="12"/>
  <c r="S545" i="12"/>
  <c r="X545" i="12"/>
  <c r="AD545" i="12"/>
  <c r="G545" i="12"/>
  <c r="L545" i="12"/>
  <c r="R545" i="12"/>
  <c r="W545" i="12"/>
  <c r="AB545" i="12"/>
  <c r="AH545" i="12"/>
  <c r="K545" i="12"/>
  <c r="P545" i="12"/>
  <c r="V545" i="12"/>
  <c r="AA545" i="12"/>
  <c r="AF545" i="12"/>
  <c r="I541" i="12"/>
  <c r="M541" i="12"/>
  <c r="Q541" i="12"/>
  <c r="U541" i="12"/>
  <c r="Y541" i="12"/>
  <c r="AC541" i="12"/>
  <c r="AG541" i="12"/>
  <c r="J541" i="12"/>
  <c r="O541" i="12"/>
  <c r="T541" i="12"/>
  <c r="Z541" i="12"/>
  <c r="AE541" i="12"/>
  <c r="H541" i="12"/>
  <c r="N541" i="12"/>
  <c r="S541" i="12"/>
  <c r="X541" i="12"/>
  <c r="AD541" i="12"/>
  <c r="G541" i="12"/>
  <c r="L541" i="12"/>
  <c r="R541" i="12"/>
  <c r="W541" i="12"/>
  <c r="AB541" i="12"/>
  <c r="AH541" i="12"/>
  <c r="K541" i="12"/>
  <c r="P541" i="12"/>
  <c r="V541" i="12"/>
  <c r="AA541" i="12"/>
  <c r="AF541" i="12"/>
  <c r="J537" i="12"/>
  <c r="N537" i="12"/>
  <c r="R537" i="12"/>
  <c r="V537" i="12"/>
  <c r="Z537" i="12"/>
  <c r="AD537" i="12"/>
  <c r="AH537" i="12"/>
  <c r="I537" i="12"/>
  <c r="M537" i="12"/>
  <c r="Q537" i="12"/>
  <c r="U537" i="12"/>
  <c r="Y537" i="12"/>
  <c r="AC537" i="12"/>
  <c r="AG537" i="12"/>
  <c r="H537" i="12"/>
  <c r="L537" i="12"/>
  <c r="P537" i="12"/>
  <c r="T537" i="12"/>
  <c r="X537" i="12"/>
  <c r="AB537" i="12"/>
  <c r="AF537" i="12"/>
  <c r="G537" i="12"/>
  <c r="K537" i="12"/>
  <c r="O537" i="12"/>
  <c r="S537" i="12"/>
  <c r="W537" i="12"/>
  <c r="AE537" i="12"/>
  <c r="AA537" i="12"/>
  <c r="J533" i="12"/>
  <c r="N533" i="12"/>
  <c r="R533" i="12"/>
  <c r="V533" i="12"/>
  <c r="Z533" i="12"/>
  <c r="AD533" i="12"/>
  <c r="AH533" i="12"/>
  <c r="I533" i="12"/>
  <c r="M533" i="12"/>
  <c r="Q533" i="12"/>
  <c r="U533" i="12"/>
  <c r="Y533" i="12"/>
  <c r="AC533" i="12"/>
  <c r="AG533" i="12"/>
  <c r="H533" i="12"/>
  <c r="L533" i="12"/>
  <c r="P533" i="12"/>
  <c r="T533" i="12"/>
  <c r="X533" i="12"/>
  <c r="AB533" i="12"/>
  <c r="AF533" i="12"/>
  <c r="G533" i="12"/>
  <c r="K533" i="12"/>
  <c r="O533" i="12"/>
  <c r="S533" i="12"/>
  <c r="W533" i="12"/>
  <c r="AA533" i="12"/>
  <c r="AE533" i="12"/>
  <c r="J529" i="12"/>
  <c r="N529" i="12"/>
  <c r="R529" i="12"/>
  <c r="V529" i="12"/>
  <c r="Z529" i="12"/>
  <c r="AD529" i="12"/>
  <c r="AH529" i="12"/>
  <c r="I529" i="12"/>
  <c r="M529" i="12"/>
  <c r="Q529" i="12"/>
  <c r="U529" i="12"/>
  <c r="Y529" i="12"/>
  <c r="AC529" i="12"/>
  <c r="AG529" i="12"/>
  <c r="H529" i="12"/>
  <c r="L529" i="12"/>
  <c r="P529" i="12"/>
  <c r="T529" i="12"/>
  <c r="X529" i="12"/>
  <c r="AB529" i="12"/>
  <c r="AF529" i="12"/>
  <c r="G529" i="12"/>
  <c r="K529" i="12"/>
  <c r="O529" i="12"/>
  <c r="S529" i="12"/>
  <c r="W529" i="12"/>
  <c r="AA529" i="12"/>
  <c r="AE529" i="12"/>
  <c r="J525" i="12"/>
  <c r="N525" i="12"/>
  <c r="R525" i="12"/>
  <c r="V525" i="12"/>
  <c r="Z525" i="12"/>
  <c r="AD525" i="12"/>
  <c r="AH525" i="12"/>
  <c r="I525" i="12"/>
  <c r="M525" i="12"/>
  <c r="Q525" i="12"/>
  <c r="U525" i="12"/>
  <c r="Y525" i="12"/>
  <c r="AC525" i="12"/>
  <c r="AG525" i="12"/>
  <c r="H525" i="12"/>
  <c r="L525" i="12"/>
  <c r="P525" i="12"/>
  <c r="T525" i="12"/>
  <c r="X525" i="12"/>
  <c r="AB525" i="12"/>
  <c r="AF525" i="12"/>
  <c r="G525" i="12"/>
  <c r="K525" i="12"/>
  <c r="O525" i="12"/>
  <c r="S525" i="12"/>
  <c r="W525" i="12"/>
  <c r="AA525" i="12"/>
  <c r="AE525" i="12"/>
  <c r="J521" i="12"/>
  <c r="N521" i="12"/>
  <c r="R521" i="12"/>
  <c r="V521" i="12"/>
  <c r="Z521" i="12"/>
  <c r="AD521" i="12"/>
  <c r="AH521" i="12"/>
  <c r="I521" i="12"/>
  <c r="M521" i="12"/>
  <c r="Q521" i="12"/>
  <c r="U521" i="12"/>
  <c r="Y521" i="12"/>
  <c r="AC521" i="12"/>
  <c r="AG521" i="12"/>
  <c r="H521" i="12"/>
  <c r="L521" i="12"/>
  <c r="P521" i="12"/>
  <c r="T521" i="12"/>
  <c r="X521" i="12"/>
  <c r="AB521" i="12"/>
  <c r="AF521" i="12"/>
  <c r="G521" i="12"/>
  <c r="K521" i="12"/>
  <c r="O521" i="12"/>
  <c r="S521" i="12"/>
  <c r="W521" i="12"/>
  <c r="AA521" i="12"/>
  <c r="AE521" i="12"/>
  <c r="J517" i="12"/>
  <c r="N517" i="12"/>
  <c r="R517" i="12"/>
  <c r="V517" i="12"/>
  <c r="Z517" i="12"/>
  <c r="AD517" i="12"/>
  <c r="AH517" i="12"/>
  <c r="I517" i="12"/>
  <c r="M517" i="12"/>
  <c r="Q517" i="12"/>
  <c r="U517" i="12"/>
  <c r="Y517" i="12"/>
  <c r="AC517" i="12"/>
  <c r="AG517" i="12"/>
  <c r="H517" i="12"/>
  <c r="L517" i="12"/>
  <c r="P517" i="12"/>
  <c r="T517" i="12"/>
  <c r="X517" i="12"/>
  <c r="AB517" i="12"/>
  <c r="AF517" i="12"/>
  <c r="G517" i="12"/>
  <c r="K517" i="12"/>
  <c r="O517" i="12"/>
  <c r="S517" i="12"/>
  <c r="W517" i="12"/>
  <c r="AA517" i="12"/>
  <c r="AE517" i="12"/>
  <c r="J513" i="12"/>
  <c r="N513" i="12"/>
  <c r="R513" i="12"/>
  <c r="V513" i="12"/>
  <c r="Z513" i="12"/>
  <c r="AD513" i="12"/>
  <c r="AH513" i="12"/>
  <c r="I513" i="12"/>
  <c r="M513" i="12"/>
  <c r="Q513" i="12"/>
  <c r="U513" i="12"/>
  <c r="Y513" i="12"/>
  <c r="AC513" i="12"/>
  <c r="AG513" i="12"/>
  <c r="H513" i="12"/>
  <c r="L513" i="12"/>
  <c r="P513" i="12"/>
  <c r="T513" i="12"/>
  <c r="X513" i="12"/>
  <c r="AB513" i="12"/>
  <c r="AF513" i="12"/>
  <c r="G513" i="12"/>
  <c r="K513" i="12"/>
  <c r="O513" i="12"/>
  <c r="S513" i="12"/>
  <c r="W513" i="12"/>
  <c r="AA513" i="12"/>
  <c r="AE513" i="12"/>
  <c r="J509" i="12"/>
  <c r="N509" i="12"/>
  <c r="R509" i="12"/>
  <c r="V509" i="12"/>
  <c r="Z509" i="12"/>
  <c r="AD509" i="12"/>
  <c r="AH509" i="12"/>
  <c r="I509" i="12"/>
  <c r="M509" i="12"/>
  <c r="Q509" i="12"/>
  <c r="U509" i="12"/>
  <c r="Y509" i="12"/>
  <c r="AC509" i="12"/>
  <c r="AG509" i="12"/>
  <c r="H509" i="12"/>
  <c r="L509" i="12"/>
  <c r="P509" i="12"/>
  <c r="T509" i="12"/>
  <c r="X509" i="12"/>
  <c r="AB509" i="12"/>
  <c r="AF509" i="12"/>
  <c r="G509" i="12"/>
  <c r="K509" i="12"/>
  <c r="O509" i="12"/>
  <c r="S509" i="12"/>
  <c r="W509" i="12"/>
  <c r="AA509" i="12"/>
  <c r="AE509" i="12"/>
  <c r="J505" i="12"/>
  <c r="N505" i="12"/>
  <c r="R505" i="12"/>
  <c r="V505" i="12"/>
  <c r="Z505" i="12"/>
  <c r="AD505" i="12"/>
  <c r="AH505" i="12"/>
  <c r="I505" i="12"/>
  <c r="M505" i="12"/>
  <c r="Q505" i="12"/>
  <c r="U505" i="12"/>
  <c r="Y505" i="12"/>
  <c r="AC505" i="12"/>
  <c r="AG505" i="12"/>
  <c r="H505" i="12"/>
  <c r="L505" i="12"/>
  <c r="P505" i="12"/>
  <c r="T505" i="12"/>
  <c r="X505" i="12"/>
  <c r="AB505" i="12"/>
  <c r="AF505" i="12"/>
  <c r="G505" i="12"/>
  <c r="K505" i="12"/>
  <c r="O505" i="12"/>
  <c r="S505" i="12"/>
  <c r="W505" i="12"/>
  <c r="AA505" i="12"/>
  <c r="AE505" i="12"/>
  <c r="J501" i="12"/>
  <c r="N501" i="12"/>
  <c r="R501" i="12"/>
  <c r="V501" i="12"/>
  <c r="Z501" i="12"/>
  <c r="AD501" i="12"/>
  <c r="AH501" i="12"/>
  <c r="I501" i="12"/>
  <c r="M501" i="12"/>
  <c r="Q501" i="12"/>
  <c r="U501" i="12"/>
  <c r="Y501" i="12"/>
  <c r="AC501" i="12"/>
  <c r="AG501" i="12"/>
  <c r="H501" i="12"/>
  <c r="L501" i="12"/>
  <c r="P501" i="12"/>
  <c r="T501" i="12"/>
  <c r="X501" i="12"/>
  <c r="AB501" i="12"/>
  <c r="AF501" i="12"/>
  <c r="G501" i="12"/>
  <c r="K501" i="12"/>
  <c r="O501" i="12"/>
  <c r="S501" i="12"/>
  <c r="W501" i="12"/>
  <c r="AA501" i="12"/>
  <c r="AE501" i="12"/>
  <c r="J497" i="12"/>
  <c r="N497" i="12"/>
  <c r="R497" i="12"/>
  <c r="V497" i="12"/>
  <c r="Z497" i="12"/>
  <c r="AD497" i="12"/>
  <c r="AH497" i="12"/>
  <c r="I497" i="12"/>
  <c r="M497" i="12"/>
  <c r="Q497" i="12"/>
  <c r="U497" i="12"/>
  <c r="Y497" i="12"/>
  <c r="AC497" i="12"/>
  <c r="AG497" i="12"/>
  <c r="H497" i="12"/>
  <c r="L497" i="12"/>
  <c r="P497" i="12"/>
  <c r="T497" i="12"/>
  <c r="X497" i="12"/>
  <c r="AB497" i="12"/>
  <c r="AF497" i="12"/>
  <c r="G497" i="12"/>
  <c r="K497" i="12"/>
  <c r="O497" i="12"/>
  <c r="S497" i="12"/>
  <c r="W497" i="12"/>
  <c r="AA497" i="12"/>
  <c r="AE497" i="12"/>
  <c r="J493" i="12"/>
  <c r="N493" i="12"/>
  <c r="R493" i="12"/>
  <c r="V493" i="12"/>
  <c r="Z493" i="12"/>
  <c r="AD493" i="12"/>
  <c r="AH493" i="12"/>
  <c r="I493" i="12"/>
  <c r="M493" i="12"/>
  <c r="Q493" i="12"/>
  <c r="U493" i="12"/>
  <c r="Y493" i="12"/>
  <c r="AC493" i="12"/>
  <c r="AG493" i="12"/>
  <c r="H493" i="12"/>
  <c r="L493" i="12"/>
  <c r="P493" i="12"/>
  <c r="T493" i="12"/>
  <c r="X493" i="12"/>
  <c r="AB493" i="12"/>
  <c r="AF493" i="12"/>
  <c r="G493" i="12"/>
  <c r="K493" i="12"/>
  <c r="O493" i="12"/>
  <c r="S493" i="12"/>
  <c r="W493" i="12"/>
  <c r="AA493" i="12"/>
  <c r="AE493" i="12"/>
  <c r="J489" i="12"/>
  <c r="N489" i="12"/>
  <c r="R489" i="12"/>
  <c r="V489" i="12"/>
  <c r="Z489" i="12"/>
  <c r="AD489" i="12"/>
  <c r="AH489" i="12"/>
  <c r="I489" i="12"/>
  <c r="M489" i="12"/>
  <c r="Q489" i="12"/>
  <c r="U489" i="12"/>
  <c r="Y489" i="12"/>
  <c r="AC489" i="12"/>
  <c r="AG489" i="12"/>
  <c r="H489" i="12"/>
  <c r="L489" i="12"/>
  <c r="P489" i="12"/>
  <c r="T489" i="12"/>
  <c r="X489" i="12"/>
  <c r="AB489" i="12"/>
  <c r="AF489" i="12"/>
  <c r="G489" i="12"/>
  <c r="K489" i="12"/>
  <c r="O489" i="12"/>
  <c r="S489" i="12"/>
  <c r="W489" i="12"/>
  <c r="AA489" i="12"/>
  <c r="AE489" i="12"/>
  <c r="J485" i="12"/>
  <c r="N485" i="12"/>
  <c r="R485" i="12"/>
  <c r="V485" i="12"/>
  <c r="Z485" i="12"/>
  <c r="AD485" i="12"/>
  <c r="AH485" i="12"/>
  <c r="I485" i="12"/>
  <c r="M485" i="12"/>
  <c r="Q485" i="12"/>
  <c r="U485" i="12"/>
  <c r="Y485" i="12"/>
  <c r="AC485" i="12"/>
  <c r="AG485" i="12"/>
  <c r="H485" i="12"/>
  <c r="L485" i="12"/>
  <c r="P485" i="12"/>
  <c r="T485" i="12"/>
  <c r="X485" i="12"/>
  <c r="AB485" i="12"/>
  <c r="AF485" i="12"/>
  <c r="G485" i="12"/>
  <c r="K485" i="12"/>
  <c r="O485" i="12"/>
  <c r="S485" i="12"/>
  <c r="W485" i="12"/>
  <c r="AA485" i="12"/>
  <c r="AE485" i="12"/>
  <c r="J481" i="12"/>
  <c r="N481" i="12"/>
  <c r="R481" i="12"/>
  <c r="V481" i="12"/>
  <c r="Z481" i="12"/>
  <c r="AD481" i="12"/>
  <c r="AH481" i="12"/>
  <c r="I481" i="12"/>
  <c r="M481" i="12"/>
  <c r="Q481" i="12"/>
  <c r="U481" i="12"/>
  <c r="Y481" i="12"/>
  <c r="AC481" i="12"/>
  <c r="AG481" i="12"/>
  <c r="H481" i="12"/>
  <c r="L481" i="12"/>
  <c r="P481" i="12"/>
  <c r="T481" i="12"/>
  <c r="X481" i="12"/>
  <c r="AB481" i="12"/>
  <c r="AF481" i="12"/>
  <c r="G481" i="12"/>
  <c r="K481" i="12"/>
  <c r="O481" i="12"/>
  <c r="S481" i="12"/>
  <c r="W481" i="12"/>
  <c r="AA481" i="12"/>
  <c r="AE481" i="12"/>
  <c r="J477" i="12"/>
  <c r="N477" i="12"/>
  <c r="R477" i="12"/>
  <c r="V477" i="12"/>
  <c r="Z477" i="12"/>
  <c r="AD477" i="12"/>
  <c r="AH477" i="12"/>
  <c r="I477" i="12"/>
  <c r="M477" i="12"/>
  <c r="Q477" i="12"/>
  <c r="U477" i="12"/>
  <c r="Y477" i="12"/>
  <c r="AC477" i="12"/>
  <c r="AG477" i="12"/>
  <c r="H477" i="12"/>
  <c r="L477" i="12"/>
  <c r="P477" i="12"/>
  <c r="T477" i="12"/>
  <c r="X477" i="12"/>
  <c r="AB477" i="12"/>
  <c r="AF477" i="12"/>
  <c r="G477" i="12"/>
  <c r="K477" i="12"/>
  <c r="O477" i="12"/>
  <c r="S477" i="12"/>
  <c r="W477" i="12"/>
  <c r="AA477" i="12"/>
  <c r="AE477" i="12"/>
  <c r="I473" i="12"/>
  <c r="M473" i="12"/>
  <c r="Q473" i="12"/>
  <c r="U473" i="12"/>
  <c r="Y473" i="12"/>
  <c r="AC473" i="12"/>
  <c r="AG473" i="12"/>
  <c r="G473" i="12"/>
  <c r="K473" i="12"/>
  <c r="O473" i="12"/>
  <c r="S473" i="12"/>
  <c r="W473" i="12"/>
  <c r="AA473" i="12"/>
  <c r="AE473" i="12"/>
  <c r="J473" i="12"/>
  <c r="R473" i="12"/>
  <c r="Z473" i="12"/>
  <c r="AH473" i="12"/>
  <c r="H473" i="12"/>
  <c r="P473" i="12"/>
  <c r="X473" i="12"/>
  <c r="AF473" i="12"/>
  <c r="N473" i="12"/>
  <c r="V473" i="12"/>
  <c r="AD473" i="12"/>
  <c r="L473" i="12"/>
  <c r="T473" i="12"/>
  <c r="AB473" i="12"/>
  <c r="I469" i="12"/>
  <c r="M469" i="12"/>
  <c r="Q469" i="12"/>
  <c r="U469" i="12"/>
  <c r="Y469" i="12"/>
  <c r="AC469" i="12"/>
  <c r="AG469" i="12"/>
  <c r="G469" i="12"/>
  <c r="K469" i="12"/>
  <c r="O469" i="12"/>
  <c r="S469" i="12"/>
  <c r="W469" i="12"/>
  <c r="AA469" i="12"/>
  <c r="AE469" i="12"/>
  <c r="J469" i="12"/>
  <c r="R469" i="12"/>
  <c r="Z469" i="12"/>
  <c r="AH469" i="12"/>
  <c r="H469" i="12"/>
  <c r="P469" i="12"/>
  <c r="X469" i="12"/>
  <c r="AF469" i="12"/>
  <c r="N469" i="12"/>
  <c r="V469" i="12"/>
  <c r="AD469" i="12"/>
  <c r="L469" i="12"/>
  <c r="T469" i="12"/>
  <c r="AB469" i="12"/>
  <c r="I465" i="12"/>
  <c r="M465" i="12"/>
  <c r="Q465" i="12"/>
  <c r="U465" i="12"/>
  <c r="Y465" i="12"/>
  <c r="AC465" i="12"/>
  <c r="AG465" i="12"/>
  <c r="G465" i="12"/>
  <c r="K465" i="12"/>
  <c r="O465" i="12"/>
  <c r="S465" i="12"/>
  <c r="W465" i="12"/>
  <c r="AA465" i="12"/>
  <c r="AE465" i="12"/>
  <c r="J465" i="12"/>
  <c r="R465" i="12"/>
  <c r="Z465" i="12"/>
  <c r="AH465" i="12"/>
  <c r="H465" i="12"/>
  <c r="P465" i="12"/>
  <c r="X465" i="12"/>
  <c r="AF465" i="12"/>
  <c r="N465" i="12"/>
  <c r="V465" i="12"/>
  <c r="AD465" i="12"/>
  <c r="L465" i="12"/>
  <c r="T465" i="12"/>
  <c r="AB465" i="12"/>
  <c r="I461" i="12"/>
  <c r="M461" i="12"/>
  <c r="Q461" i="12"/>
  <c r="U461" i="12"/>
  <c r="Y461" i="12"/>
  <c r="AC461" i="12"/>
  <c r="AG461" i="12"/>
  <c r="G461" i="12"/>
  <c r="K461" i="12"/>
  <c r="O461" i="12"/>
  <c r="S461" i="12"/>
  <c r="W461" i="12"/>
  <c r="AA461" i="12"/>
  <c r="AE461" i="12"/>
  <c r="J461" i="12"/>
  <c r="R461" i="12"/>
  <c r="Z461" i="12"/>
  <c r="AH461" i="12"/>
  <c r="H461" i="12"/>
  <c r="P461" i="12"/>
  <c r="X461" i="12"/>
  <c r="AF461" i="12"/>
  <c r="N461" i="12"/>
  <c r="V461" i="12"/>
  <c r="AD461" i="12"/>
  <c r="L461" i="12"/>
  <c r="T461" i="12"/>
  <c r="AB461" i="12"/>
  <c r="I457" i="12"/>
  <c r="M457" i="12"/>
  <c r="Q457" i="12"/>
  <c r="U457" i="12"/>
  <c r="Y457" i="12"/>
  <c r="AC457" i="12"/>
  <c r="AG457" i="12"/>
  <c r="G457" i="12"/>
  <c r="K457" i="12"/>
  <c r="O457" i="12"/>
  <c r="S457" i="12"/>
  <c r="W457" i="12"/>
  <c r="AA457" i="12"/>
  <c r="AE457" i="12"/>
  <c r="J457" i="12"/>
  <c r="R457" i="12"/>
  <c r="Z457" i="12"/>
  <c r="AH457" i="12"/>
  <c r="H457" i="12"/>
  <c r="P457" i="12"/>
  <c r="X457" i="12"/>
  <c r="AF457" i="12"/>
  <c r="N457" i="12"/>
  <c r="V457" i="12"/>
  <c r="AD457" i="12"/>
  <c r="L457" i="12"/>
  <c r="T457" i="12"/>
  <c r="AB457" i="12"/>
  <c r="J453" i="12"/>
  <c r="N453" i="12"/>
  <c r="R453" i="12"/>
  <c r="V453" i="12"/>
  <c r="Z453" i="12"/>
  <c r="AD453" i="12"/>
  <c r="AH453" i="12"/>
  <c r="I453" i="12"/>
  <c r="M453" i="12"/>
  <c r="Q453" i="12"/>
  <c r="U453" i="12"/>
  <c r="Y453" i="12"/>
  <c r="AC453" i="12"/>
  <c r="AG453" i="12"/>
  <c r="H453" i="12"/>
  <c r="L453" i="12"/>
  <c r="P453" i="12"/>
  <c r="T453" i="12"/>
  <c r="X453" i="12"/>
  <c r="AB453" i="12"/>
  <c r="AF453" i="12"/>
  <c r="G453" i="12"/>
  <c r="K453" i="12"/>
  <c r="O453" i="12"/>
  <c r="S453" i="12"/>
  <c r="W453" i="12"/>
  <c r="AA453" i="12"/>
  <c r="AE453" i="12"/>
  <c r="J449" i="12"/>
  <c r="N449" i="12"/>
  <c r="R449" i="12"/>
  <c r="V449" i="12"/>
  <c r="Z449" i="12"/>
  <c r="AD449" i="12"/>
  <c r="AH449" i="12"/>
  <c r="I449" i="12"/>
  <c r="M449" i="12"/>
  <c r="Q449" i="12"/>
  <c r="U449" i="12"/>
  <c r="Y449" i="12"/>
  <c r="AC449" i="12"/>
  <c r="AG449" i="12"/>
  <c r="H449" i="12"/>
  <c r="L449" i="12"/>
  <c r="P449" i="12"/>
  <c r="T449" i="12"/>
  <c r="X449" i="12"/>
  <c r="AB449" i="12"/>
  <c r="AF449" i="12"/>
  <c r="G449" i="12"/>
  <c r="K449" i="12"/>
  <c r="O449" i="12"/>
  <c r="S449" i="12"/>
  <c r="W449" i="12"/>
  <c r="AA449" i="12"/>
  <c r="AE449" i="12"/>
  <c r="J445" i="12"/>
  <c r="N445" i="12"/>
  <c r="R445" i="12"/>
  <c r="V445" i="12"/>
  <c r="Z445" i="12"/>
  <c r="AD445" i="12"/>
  <c r="AH445" i="12"/>
  <c r="I445" i="12"/>
  <c r="M445" i="12"/>
  <c r="Q445" i="12"/>
  <c r="U445" i="12"/>
  <c r="Y445" i="12"/>
  <c r="AC445" i="12"/>
  <c r="AG445" i="12"/>
  <c r="H445" i="12"/>
  <c r="L445" i="12"/>
  <c r="P445" i="12"/>
  <c r="T445" i="12"/>
  <c r="X445" i="12"/>
  <c r="AB445" i="12"/>
  <c r="AF445" i="12"/>
  <c r="G445" i="12"/>
  <c r="K445" i="12"/>
  <c r="O445" i="12"/>
  <c r="S445" i="12"/>
  <c r="W445" i="12"/>
  <c r="AA445" i="12"/>
  <c r="AE445" i="12"/>
  <c r="J441" i="12"/>
  <c r="N441" i="12"/>
  <c r="R441" i="12"/>
  <c r="V441" i="12"/>
  <c r="Z441" i="12"/>
  <c r="AD441" i="12"/>
  <c r="AH441" i="12"/>
  <c r="I441" i="12"/>
  <c r="M441" i="12"/>
  <c r="Q441" i="12"/>
  <c r="U441" i="12"/>
  <c r="Y441" i="12"/>
  <c r="AC441" i="12"/>
  <c r="AG441" i="12"/>
  <c r="H441" i="12"/>
  <c r="L441" i="12"/>
  <c r="P441" i="12"/>
  <c r="T441" i="12"/>
  <c r="X441" i="12"/>
  <c r="AB441" i="12"/>
  <c r="AF441" i="12"/>
  <c r="G441" i="12"/>
  <c r="K441" i="12"/>
  <c r="O441" i="12"/>
  <c r="S441" i="12"/>
  <c r="W441" i="12"/>
  <c r="AA441" i="12"/>
  <c r="AE441" i="12"/>
  <c r="J437" i="12"/>
  <c r="N437" i="12"/>
  <c r="R437" i="12"/>
  <c r="V437" i="12"/>
  <c r="Z437" i="12"/>
  <c r="AD437" i="12"/>
  <c r="AH437" i="12"/>
  <c r="I437" i="12"/>
  <c r="M437" i="12"/>
  <c r="Q437" i="12"/>
  <c r="U437" i="12"/>
  <c r="Y437" i="12"/>
  <c r="AC437" i="12"/>
  <c r="AG437" i="12"/>
  <c r="H437" i="12"/>
  <c r="L437" i="12"/>
  <c r="P437" i="12"/>
  <c r="T437" i="12"/>
  <c r="X437" i="12"/>
  <c r="AB437" i="12"/>
  <c r="AF437" i="12"/>
  <c r="G437" i="12"/>
  <c r="K437" i="12"/>
  <c r="O437" i="12"/>
  <c r="S437" i="12"/>
  <c r="W437" i="12"/>
  <c r="AA437" i="12"/>
  <c r="AE437" i="12"/>
  <c r="J433" i="12"/>
  <c r="N433" i="12"/>
  <c r="R433" i="12"/>
  <c r="V433" i="12"/>
  <c r="Z433" i="12"/>
  <c r="AD433" i="12"/>
  <c r="AH433" i="12"/>
  <c r="I433" i="12"/>
  <c r="M433" i="12"/>
  <c r="Q433" i="12"/>
  <c r="U433" i="12"/>
  <c r="Y433" i="12"/>
  <c r="AC433" i="12"/>
  <c r="AG433" i="12"/>
  <c r="H433" i="12"/>
  <c r="L433" i="12"/>
  <c r="P433" i="12"/>
  <c r="T433" i="12"/>
  <c r="X433" i="12"/>
  <c r="AB433" i="12"/>
  <c r="AF433" i="12"/>
  <c r="G433" i="12"/>
  <c r="K433" i="12"/>
  <c r="O433" i="12"/>
  <c r="S433" i="12"/>
  <c r="W433" i="12"/>
  <c r="AA433" i="12"/>
  <c r="AE433" i="12"/>
  <c r="J429" i="12"/>
  <c r="N429" i="12"/>
  <c r="R429" i="12"/>
  <c r="V429" i="12"/>
  <c r="Z429" i="12"/>
  <c r="AD429" i="12"/>
  <c r="AH429" i="12"/>
  <c r="I429" i="12"/>
  <c r="M429" i="12"/>
  <c r="Q429" i="12"/>
  <c r="U429" i="12"/>
  <c r="Y429" i="12"/>
  <c r="AC429" i="12"/>
  <c r="AG429" i="12"/>
  <c r="H429" i="12"/>
  <c r="L429" i="12"/>
  <c r="P429" i="12"/>
  <c r="T429" i="12"/>
  <c r="X429" i="12"/>
  <c r="AB429" i="12"/>
  <c r="AF429" i="12"/>
  <c r="G429" i="12"/>
  <c r="K429" i="12"/>
  <c r="O429" i="12"/>
  <c r="S429" i="12"/>
  <c r="W429" i="12"/>
  <c r="AA429" i="12"/>
  <c r="AE429" i="12"/>
  <c r="J425" i="12"/>
  <c r="N425" i="12"/>
  <c r="R425" i="12"/>
  <c r="V425" i="12"/>
  <c r="Z425" i="12"/>
  <c r="AD425" i="12"/>
  <c r="AH425" i="12"/>
  <c r="I425" i="12"/>
  <c r="M425" i="12"/>
  <c r="Q425" i="12"/>
  <c r="U425" i="12"/>
  <c r="Y425" i="12"/>
  <c r="AC425" i="12"/>
  <c r="AG425" i="12"/>
  <c r="H425" i="12"/>
  <c r="L425" i="12"/>
  <c r="P425" i="12"/>
  <c r="T425" i="12"/>
  <c r="X425" i="12"/>
  <c r="AB425" i="12"/>
  <c r="AF425" i="12"/>
  <c r="G425" i="12"/>
  <c r="K425" i="12"/>
  <c r="O425" i="12"/>
  <c r="S425" i="12"/>
  <c r="W425" i="12"/>
  <c r="AA425" i="12"/>
  <c r="AE425" i="12"/>
  <c r="J421" i="12"/>
  <c r="N421" i="12"/>
  <c r="R421" i="12"/>
  <c r="V421" i="12"/>
  <c r="Z421" i="12"/>
  <c r="AD421" i="12"/>
  <c r="AH421" i="12"/>
  <c r="I421" i="12"/>
  <c r="M421" i="12"/>
  <c r="Q421" i="12"/>
  <c r="U421" i="12"/>
  <c r="Y421" i="12"/>
  <c r="AC421" i="12"/>
  <c r="AG421" i="12"/>
  <c r="H421" i="12"/>
  <c r="L421" i="12"/>
  <c r="P421" i="12"/>
  <c r="T421" i="12"/>
  <c r="X421" i="12"/>
  <c r="AB421" i="12"/>
  <c r="AF421" i="12"/>
  <c r="G421" i="12"/>
  <c r="K421" i="12"/>
  <c r="O421" i="12"/>
  <c r="S421" i="12"/>
  <c r="W421" i="12"/>
  <c r="AA421" i="12"/>
  <c r="AE421" i="12"/>
  <c r="J417" i="12"/>
  <c r="N417" i="12"/>
  <c r="R417" i="12"/>
  <c r="V417" i="12"/>
  <c r="Z417" i="12"/>
  <c r="AD417" i="12"/>
  <c r="AH417" i="12"/>
  <c r="I417" i="12"/>
  <c r="M417" i="12"/>
  <c r="Q417" i="12"/>
  <c r="U417" i="12"/>
  <c r="Y417" i="12"/>
  <c r="AC417" i="12"/>
  <c r="AG417" i="12"/>
  <c r="H417" i="12"/>
  <c r="L417" i="12"/>
  <c r="P417" i="12"/>
  <c r="T417" i="12"/>
  <c r="X417" i="12"/>
  <c r="AB417" i="12"/>
  <c r="AF417" i="12"/>
  <c r="G417" i="12"/>
  <c r="K417" i="12"/>
  <c r="O417" i="12"/>
  <c r="S417" i="12"/>
  <c r="W417" i="12"/>
  <c r="AA417" i="12"/>
  <c r="AE417" i="12"/>
  <c r="J413" i="12"/>
  <c r="N413" i="12"/>
  <c r="R413" i="12"/>
  <c r="V413" i="12"/>
  <c r="Z413" i="12"/>
  <c r="AD413" i="12"/>
  <c r="AH413" i="12"/>
  <c r="I413" i="12"/>
  <c r="M413" i="12"/>
  <c r="Q413" i="12"/>
  <c r="U413" i="12"/>
  <c r="Y413" i="12"/>
  <c r="AC413" i="12"/>
  <c r="AG413" i="12"/>
  <c r="H413" i="12"/>
  <c r="L413" i="12"/>
  <c r="P413" i="12"/>
  <c r="T413" i="12"/>
  <c r="X413" i="12"/>
  <c r="AB413" i="12"/>
  <c r="AF413" i="12"/>
  <c r="G413" i="12"/>
  <c r="K413" i="12"/>
  <c r="O413" i="12"/>
  <c r="S413" i="12"/>
  <c r="W413" i="12"/>
  <c r="AA413" i="12"/>
  <c r="AE413" i="12"/>
  <c r="G409" i="12"/>
  <c r="K409" i="12"/>
  <c r="O409" i="12"/>
  <c r="S409" i="12"/>
  <c r="W409" i="12"/>
  <c r="AA409" i="12"/>
  <c r="AE409" i="12"/>
  <c r="J409" i="12"/>
  <c r="P409" i="12"/>
  <c r="U409" i="12"/>
  <c r="Z409" i="12"/>
  <c r="AF409" i="12"/>
  <c r="I409" i="12"/>
  <c r="N409" i="12"/>
  <c r="T409" i="12"/>
  <c r="Y409" i="12"/>
  <c r="AD409" i="12"/>
  <c r="H409" i="12"/>
  <c r="M409" i="12"/>
  <c r="R409" i="12"/>
  <c r="X409" i="12"/>
  <c r="AC409" i="12"/>
  <c r="AH409" i="12"/>
  <c r="L409" i="12"/>
  <c r="Q409" i="12"/>
  <c r="V409" i="12"/>
  <c r="AB409" i="12"/>
  <c r="AG409" i="12"/>
  <c r="G405" i="12"/>
  <c r="K405" i="12"/>
  <c r="O405" i="12"/>
  <c r="S405" i="12"/>
  <c r="W405" i="12"/>
  <c r="AA405" i="12"/>
  <c r="AE405" i="12"/>
  <c r="I405" i="12"/>
  <c r="M405" i="12"/>
  <c r="Q405" i="12"/>
  <c r="U405" i="12"/>
  <c r="Y405" i="12"/>
  <c r="AC405" i="12"/>
  <c r="AG405" i="12"/>
  <c r="N405" i="12"/>
  <c r="V405" i="12"/>
  <c r="AD405" i="12"/>
  <c r="L405" i="12"/>
  <c r="T405" i="12"/>
  <c r="AB405" i="12"/>
  <c r="J405" i="12"/>
  <c r="R405" i="12"/>
  <c r="Z405" i="12"/>
  <c r="AH405" i="12"/>
  <c r="H405" i="12"/>
  <c r="P405" i="12"/>
  <c r="X405" i="12"/>
  <c r="AF405" i="12"/>
  <c r="G401" i="12"/>
  <c r="K401" i="12"/>
  <c r="O401" i="12"/>
  <c r="S401" i="12"/>
  <c r="W401" i="12"/>
  <c r="AA401" i="12"/>
  <c r="AE401" i="12"/>
  <c r="I401" i="12"/>
  <c r="M401" i="12"/>
  <c r="Q401" i="12"/>
  <c r="U401" i="12"/>
  <c r="Y401" i="12"/>
  <c r="AC401" i="12"/>
  <c r="AG401" i="12"/>
  <c r="N401" i="12"/>
  <c r="V401" i="12"/>
  <c r="AD401" i="12"/>
  <c r="L401" i="12"/>
  <c r="T401" i="12"/>
  <c r="AB401" i="12"/>
  <c r="J401" i="12"/>
  <c r="R401" i="12"/>
  <c r="Z401" i="12"/>
  <c r="AH401" i="12"/>
  <c r="H401" i="12"/>
  <c r="P401" i="12"/>
  <c r="X401" i="12"/>
  <c r="AF401" i="12"/>
  <c r="G397" i="12"/>
  <c r="K397" i="12"/>
  <c r="O397" i="12"/>
  <c r="S397" i="12"/>
  <c r="W397" i="12"/>
  <c r="AA397" i="12"/>
  <c r="AE397" i="12"/>
  <c r="I397" i="12"/>
  <c r="M397" i="12"/>
  <c r="Q397" i="12"/>
  <c r="U397" i="12"/>
  <c r="Y397" i="12"/>
  <c r="AC397" i="12"/>
  <c r="AG397" i="12"/>
  <c r="N397" i="12"/>
  <c r="V397" i="12"/>
  <c r="AD397" i="12"/>
  <c r="L397" i="12"/>
  <c r="T397" i="12"/>
  <c r="AB397" i="12"/>
  <c r="J397" i="12"/>
  <c r="R397" i="12"/>
  <c r="Z397" i="12"/>
  <c r="AH397" i="12"/>
  <c r="H397" i="12"/>
  <c r="P397" i="12"/>
  <c r="X397" i="12"/>
  <c r="AF397" i="12"/>
  <c r="H393" i="12"/>
  <c r="L393" i="12"/>
  <c r="P393" i="12"/>
  <c r="T393" i="12"/>
  <c r="X393" i="12"/>
  <c r="AB393" i="12"/>
  <c r="AF393" i="12"/>
  <c r="G393" i="12"/>
  <c r="K393" i="12"/>
  <c r="O393" i="12"/>
  <c r="S393" i="12"/>
  <c r="W393" i="12"/>
  <c r="AA393" i="12"/>
  <c r="AE393" i="12"/>
  <c r="J393" i="12"/>
  <c r="N393" i="12"/>
  <c r="R393" i="12"/>
  <c r="V393" i="12"/>
  <c r="Z393" i="12"/>
  <c r="AD393" i="12"/>
  <c r="AH393" i="12"/>
  <c r="I393" i="12"/>
  <c r="M393" i="12"/>
  <c r="Q393" i="12"/>
  <c r="U393" i="12"/>
  <c r="Y393" i="12"/>
  <c r="AC393" i="12"/>
  <c r="AG393" i="12"/>
  <c r="H389" i="12"/>
  <c r="L389" i="12"/>
  <c r="P389" i="12"/>
  <c r="T389" i="12"/>
  <c r="X389" i="12"/>
  <c r="AB389" i="12"/>
  <c r="AF389" i="12"/>
  <c r="G389" i="12"/>
  <c r="K389" i="12"/>
  <c r="O389" i="12"/>
  <c r="S389" i="12"/>
  <c r="W389" i="12"/>
  <c r="AA389" i="12"/>
  <c r="AE389" i="12"/>
  <c r="J389" i="12"/>
  <c r="N389" i="12"/>
  <c r="R389" i="12"/>
  <c r="V389" i="12"/>
  <c r="Z389" i="12"/>
  <c r="AD389" i="12"/>
  <c r="AH389" i="12"/>
  <c r="I389" i="12"/>
  <c r="M389" i="12"/>
  <c r="Q389" i="12"/>
  <c r="U389" i="12"/>
  <c r="Y389" i="12"/>
  <c r="AC389" i="12"/>
  <c r="AG389" i="12"/>
  <c r="H385" i="12"/>
  <c r="L385" i="12"/>
  <c r="P385" i="12"/>
  <c r="T385" i="12"/>
  <c r="X385" i="12"/>
  <c r="AB385" i="12"/>
  <c r="AF385" i="12"/>
  <c r="G385" i="12"/>
  <c r="K385" i="12"/>
  <c r="O385" i="12"/>
  <c r="S385" i="12"/>
  <c r="W385" i="12"/>
  <c r="AA385" i="12"/>
  <c r="AE385" i="12"/>
  <c r="J385" i="12"/>
  <c r="N385" i="12"/>
  <c r="R385" i="12"/>
  <c r="V385" i="12"/>
  <c r="Z385" i="12"/>
  <c r="AD385" i="12"/>
  <c r="AH385" i="12"/>
  <c r="I385" i="12"/>
  <c r="M385" i="12"/>
  <c r="Q385" i="12"/>
  <c r="U385" i="12"/>
  <c r="Y385" i="12"/>
  <c r="AC385" i="12"/>
  <c r="AG385" i="12"/>
  <c r="H381" i="12"/>
  <c r="L381" i="12"/>
  <c r="P381" i="12"/>
  <c r="T381" i="12"/>
  <c r="X381" i="12"/>
  <c r="AB381" i="12"/>
  <c r="AF381" i="12"/>
  <c r="G381" i="12"/>
  <c r="K381" i="12"/>
  <c r="O381" i="12"/>
  <c r="S381" i="12"/>
  <c r="W381" i="12"/>
  <c r="AA381" i="12"/>
  <c r="AE381" i="12"/>
  <c r="J381" i="12"/>
  <c r="N381" i="12"/>
  <c r="R381" i="12"/>
  <c r="V381" i="12"/>
  <c r="Z381" i="12"/>
  <c r="AD381" i="12"/>
  <c r="AH381" i="12"/>
  <c r="I381" i="12"/>
  <c r="M381" i="12"/>
  <c r="Q381" i="12"/>
  <c r="U381" i="12"/>
  <c r="Y381" i="12"/>
  <c r="AC381" i="12"/>
  <c r="AG381" i="12"/>
  <c r="H377" i="12"/>
  <c r="L377" i="12"/>
  <c r="P377" i="12"/>
  <c r="T377" i="12"/>
  <c r="X377" i="12"/>
  <c r="AB377" i="12"/>
  <c r="AF377" i="12"/>
  <c r="G377" i="12"/>
  <c r="K377" i="12"/>
  <c r="O377" i="12"/>
  <c r="S377" i="12"/>
  <c r="W377" i="12"/>
  <c r="AA377" i="12"/>
  <c r="AE377" i="12"/>
  <c r="J377" i="12"/>
  <c r="N377" i="12"/>
  <c r="R377" i="12"/>
  <c r="V377" i="12"/>
  <c r="Z377" i="12"/>
  <c r="AD377" i="12"/>
  <c r="AH377" i="12"/>
  <c r="I377" i="12"/>
  <c r="M377" i="12"/>
  <c r="Q377" i="12"/>
  <c r="U377" i="12"/>
  <c r="Y377" i="12"/>
  <c r="AC377" i="12"/>
  <c r="AG377" i="12"/>
  <c r="H373" i="12"/>
  <c r="L373" i="12"/>
  <c r="P373" i="12"/>
  <c r="T373" i="12"/>
  <c r="X373" i="12"/>
  <c r="AB373" i="12"/>
  <c r="AF373" i="12"/>
  <c r="G373" i="12"/>
  <c r="K373" i="12"/>
  <c r="O373" i="12"/>
  <c r="S373" i="12"/>
  <c r="W373" i="12"/>
  <c r="AA373" i="12"/>
  <c r="AE373" i="12"/>
  <c r="J373" i="12"/>
  <c r="N373" i="12"/>
  <c r="R373" i="12"/>
  <c r="V373" i="12"/>
  <c r="Z373" i="12"/>
  <c r="AD373" i="12"/>
  <c r="AH373" i="12"/>
  <c r="I373" i="12"/>
  <c r="M373" i="12"/>
  <c r="Q373" i="12"/>
  <c r="U373" i="12"/>
  <c r="Y373" i="12"/>
  <c r="AC373" i="12"/>
  <c r="AG373" i="12"/>
  <c r="H369" i="12"/>
  <c r="L369" i="12"/>
  <c r="P369" i="12"/>
  <c r="T369" i="12"/>
  <c r="X369" i="12"/>
  <c r="AB369" i="12"/>
  <c r="AF369" i="12"/>
  <c r="G369" i="12"/>
  <c r="K369" i="12"/>
  <c r="O369" i="12"/>
  <c r="S369" i="12"/>
  <c r="W369" i="12"/>
  <c r="AA369" i="12"/>
  <c r="AE369" i="12"/>
  <c r="J369" i="12"/>
  <c r="N369" i="12"/>
  <c r="R369" i="12"/>
  <c r="V369" i="12"/>
  <c r="Z369" i="12"/>
  <c r="AD369" i="12"/>
  <c r="AH369" i="12"/>
  <c r="I369" i="12"/>
  <c r="M369" i="12"/>
  <c r="Q369" i="12"/>
  <c r="U369" i="12"/>
  <c r="Y369" i="12"/>
  <c r="AC369" i="12"/>
  <c r="AG369" i="12"/>
  <c r="H365" i="12"/>
  <c r="L365" i="12"/>
  <c r="P365" i="12"/>
  <c r="T365" i="12"/>
  <c r="X365" i="12"/>
  <c r="AB365" i="12"/>
  <c r="AF365" i="12"/>
  <c r="J365" i="12"/>
  <c r="O365" i="12"/>
  <c r="U365" i="12"/>
  <c r="Z365" i="12"/>
  <c r="AE365" i="12"/>
  <c r="I365" i="12"/>
  <c r="N365" i="12"/>
  <c r="S365" i="12"/>
  <c r="Y365" i="12"/>
  <c r="AD365" i="12"/>
  <c r="G365" i="12"/>
  <c r="M365" i="12"/>
  <c r="R365" i="12"/>
  <c r="W365" i="12"/>
  <c r="AC365" i="12"/>
  <c r="AH365" i="12"/>
  <c r="K365" i="12"/>
  <c r="Q365" i="12"/>
  <c r="V365" i="12"/>
  <c r="AA365" i="12"/>
  <c r="AG365" i="12"/>
  <c r="H361" i="12"/>
  <c r="L361" i="12"/>
  <c r="P361" i="12"/>
  <c r="T361" i="12"/>
  <c r="X361" i="12"/>
  <c r="AB361" i="12"/>
  <c r="AF361" i="12"/>
  <c r="J361" i="12"/>
  <c r="N361" i="12"/>
  <c r="R361" i="12"/>
  <c r="V361" i="12"/>
  <c r="Z361" i="12"/>
  <c r="AD361" i="12"/>
  <c r="AH361" i="12"/>
  <c r="M361" i="12"/>
  <c r="U361" i="12"/>
  <c r="AC361" i="12"/>
  <c r="K361" i="12"/>
  <c r="S361" i="12"/>
  <c r="AA361" i="12"/>
  <c r="I361" i="12"/>
  <c r="Q361" i="12"/>
  <c r="Y361" i="12"/>
  <c r="AG361" i="12"/>
  <c r="G361" i="12"/>
  <c r="O361" i="12"/>
  <c r="W361" i="12"/>
  <c r="AE361" i="12"/>
  <c r="H357" i="12"/>
  <c r="L357" i="12"/>
  <c r="P357" i="12"/>
  <c r="T357" i="12"/>
  <c r="X357" i="12"/>
  <c r="AB357" i="12"/>
  <c r="AF357" i="12"/>
  <c r="J357" i="12"/>
  <c r="N357" i="12"/>
  <c r="R357" i="12"/>
  <c r="V357" i="12"/>
  <c r="Z357" i="12"/>
  <c r="AD357" i="12"/>
  <c r="AH357" i="12"/>
  <c r="M357" i="12"/>
  <c r="U357" i="12"/>
  <c r="AC357" i="12"/>
  <c r="K357" i="12"/>
  <c r="S357" i="12"/>
  <c r="AA357" i="12"/>
  <c r="I357" i="12"/>
  <c r="Q357" i="12"/>
  <c r="Y357" i="12"/>
  <c r="AG357" i="12"/>
  <c r="G357" i="12"/>
  <c r="O357" i="12"/>
  <c r="W357" i="12"/>
  <c r="AE357" i="12"/>
  <c r="H353" i="12"/>
  <c r="L353" i="12"/>
  <c r="P353" i="12"/>
  <c r="T353" i="12"/>
  <c r="X353" i="12"/>
  <c r="AB353" i="12"/>
  <c r="AF353" i="12"/>
  <c r="J353" i="12"/>
  <c r="N353" i="12"/>
  <c r="R353" i="12"/>
  <c r="V353" i="12"/>
  <c r="Z353" i="12"/>
  <c r="AD353" i="12"/>
  <c r="AH353" i="12"/>
  <c r="M353" i="12"/>
  <c r="U353" i="12"/>
  <c r="AC353" i="12"/>
  <c r="K353" i="12"/>
  <c r="S353" i="12"/>
  <c r="AA353" i="12"/>
  <c r="I353" i="12"/>
  <c r="Q353" i="12"/>
  <c r="Y353" i="12"/>
  <c r="AG353" i="12"/>
  <c r="G353" i="12"/>
  <c r="O353" i="12"/>
  <c r="W353" i="12"/>
  <c r="AE353" i="12"/>
  <c r="I349" i="12"/>
  <c r="M349" i="12"/>
  <c r="Q349" i="12"/>
  <c r="U349" i="12"/>
  <c r="Y349" i="12"/>
  <c r="AC349" i="12"/>
  <c r="AG349" i="12"/>
  <c r="H349" i="12"/>
  <c r="L349" i="12"/>
  <c r="P349" i="12"/>
  <c r="T349" i="12"/>
  <c r="X349" i="12"/>
  <c r="AB349" i="12"/>
  <c r="AF349" i="12"/>
  <c r="G349" i="12"/>
  <c r="K349" i="12"/>
  <c r="O349" i="12"/>
  <c r="S349" i="12"/>
  <c r="W349" i="12"/>
  <c r="AA349" i="12"/>
  <c r="AE349" i="12"/>
  <c r="J349" i="12"/>
  <c r="N349" i="12"/>
  <c r="R349" i="12"/>
  <c r="V349" i="12"/>
  <c r="Z349" i="12"/>
  <c r="AD349" i="12"/>
  <c r="AH349" i="12"/>
  <c r="I345" i="12"/>
  <c r="M345" i="12"/>
  <c r="Q345" i="12"/>
  <c r="U345" i="12"/>
  <c r="Y345" i="12"/>
  <c r="AC345" i="12"/>
  <c r="AG345" i="12"/>
  <c r="H345" i="12"/>
  <c r="L345" i="12"/>
  <c r="P345" i="12"/>
  <c r="T345" i="12"/>
  <c r="X345" i="12"/>
  <c r="AB345" i="12"/>
  <c r="AF345" i="12"/>
  <c r="G345" i="12"/>
  <c r="K345" i="12"/>
  <c r="O345" i="12"/>
  <c r="S345" i="12"/>
  <c r="W345" i="12"/>
  <c r="AA345" i="12"/>
  <c r="AE345" i="12"/>
  <c r="J345" i="12"/>
  <c r="N345" i="12"/>
  <c r="R345" i="12"/>
  <c r="V345" i="12"/>
  <c r="Z345" i="12"/>
  <c r="AD345" i="12"/>
  <c r="AH345" i="12"/>
  <c r="I341" i="12"/>
  <c r="M341" i="12"/>
  <c r="Q341" i="12"/>
  <c r="U341" i="12"/>
  <c r="Y341" i="12"/>
  <c r="AC341" i="12"/>
  <c r="AG341" i="12"/>
  <c r="H341" i="12"/>
  <c r="L341" i="12"/>
  <c r="P341" i="12"/>
  <c r="T341" i="12"/>
  <c r="X341" i="12"/>
  <c r="AB341" i="12"/>
  <c r="AF341" i="12"/>
  <c r="G341" i="12"/>
  <c r="K341" i="12"/>
  <c r="O341" i="12"/>
  <c r="S341" i="12"/>
  <c r="W341" i="12"/>
  <c r="AA341" i="12"/>
  <c r="AE341" i="12"/>
  <c r="J341" i="12"/>
  <c r="N341" i="12"/>
  <c r="R341" i="12"/>
  <c r="V341" i="12"/>
  <c r="Z341" i="12"/>
  <c r="AD341" i="12"/>
  <c r="AH341" i="12"/>
  <c r="I337" i="12"/>
  <c r="M337" i="12"/>
  <c r="Q337" i="12"/>
  <c r="U337" i="12"/>
  <c r="Y337" i="12"/>
  <c r="AC337" i="12"/>
  <c r="AG337" i="12"/>
  <c r="H337" i="12"/>
  <c r="L337" i="12"/>
  <c r="P337" i="12"/>
  <c r="T337" i="12"/>
  <c r="X337" i="12"/>
  <c r="AB337" i="12"/>
  <c r="AF337" i="12"/>
  <c r="G337" i="12"/>
  <c r="K337" i="12"/>
  <c r="O337" i="12"/>
  <c r="S337" i="12"/>
  <c r="W337" i="12"/>
  <c r="AA337" i="12"/>
  <c r="AE337" i="12"/>
  <c r="J337" i="12"/>
  <c r="N337" i="12"/>
  <c r="R337" i="12"/>
  <c r="V337" i="12"/>
  <c r="Z337" i="12"/>
  <c r="AD337" i="12"/>
  <c r="AH337" i="12"/>
  <c r="J333" i="12"/>
  <c r="N333" i="12"/>
  <c r="R333" i="12"/>
  <c r="V333" i="12"/>
  <c r="Z333" i="12"/>
  <c r="AD333" i="12"/>
  <c r="AH333" i="12"/>
  <c r="I333" i="12"/>
  <c r="O333" i="12"/>
  <c r="T333" i="12"/>
  <c r="Y333" i="12"/>
  <c r="AE333" i="12"/>
  <c r="H333" i="12"/>
  <c r="M333" i="12"/>
  <c r="S333" i="12"/>
  <c r="X333" i="12"/>
  <c r="AC333" i="12"/>
  <c r="G333" i="12"/>
  <c r="L333" i="12"/>
  <c r="Q333" i="12"/>
  <c r="W333" i="12"/>
  <c r="AB333" i="12"/>
  <c r="AG333" i="12"/>
  <c r="K333" i="12"/>
  <c r="P333" i="12"/>
  <c r="U333" i="12"/>
  <c r="AA333" i="12"/>
  <c r="AF333" i="12"/>
  <c r="J329" i="12"/>
  <c r="N329" i="12"/>
  <c r="R329" i="12"/>
  <c r="V329" i="12"/>
  <c r="Z329" i="12"/>
  <c r="AD329" i="12"/>
  <c r="AH329" i="12"/>
  <c r="I329" i="12"/>
  <c r="O329" i="12"/>
  <c r="T329" i="12"/>
  <c r="Y329" i="12"/>
  <c r="AE329" i="12"/>
  <c r="H329" i="12"/>
  <c r="M329" i="12"/>
  <c r="S329" i="12"/>
  <c r="X329" i="12"/>
  <c r="AC329" i="12"/>
  <c r="G329" i="12"/>
  <c r="L329" i="12"/>
  <c r="Q329" i="12"/>
  <c r="W329" i="12"/>
  <c r="AB329" i="12"/>
  <c r="AG329" i="12"/>
  <c r="K329" i="12"/>
  <c r="P329" i="12"/>
  <c r="U329" i="12"/>
  <c r="AA329" i="12"/>
  <c r="AF329" i="12"/>
  <c r="J325" i="12"/>
  <c r="N325" i="12"/>
  <c r="R325" i="12"/>
  <c r="V325" i="12"/>
  <c r="Z325" i="12"/>
  <c r="AD325" i="12"/>
  <c r="AH325" i="12"/>
  <c r="I325" i="12"/>
  <c r="O325" i="12"/>
  <c r="T325" i="12"/>
  <c r="Y325" i="12"/>
  <c r="AE325" i="12"/>
  <c r="H325" i="12"/>
  <c r="M325" i="12"/>
  <c r="S325" i="12"/>
  <c r="X325" i="12"/>
  <c r="AC325" i="12"/>
  <c r="G325" i="12"/>
  <c r="L325" i="12"/>
  <c r="Q325" i="12"/>
  <c r="W325" i="12"/>
  <c r="AB325" i="12"/>
  <c r="AG325" i="12"/>
  <c r="K325" i="12"/>
  <c r="P325" i="12"/>
  <c r="U325" i="12"/>
  <c r="AA325" i="12"/>
  <c r="AF325" i="12"/>
  <c r="G321" i="12"/>
  <c r="K321" i="12"/>
  <c r="O321" i="12"/>
  <c r="S321" i="12"/>
  <c r="W321" i="12"/>
  <c r="AA321" i="12"/>
  <c r="AE321" i="12"/>
  <c r="J321" i="12"/>
  <c r="N321" i="12"/>
  <c r="R321" i="12"/>
  <c r="V321" i="12"/>
  <c r="Z321" i="12"/>
  <c r="AD321" i="12"/>
  <c r="AH321" i="12"/>
  <c r="I321" i="12"/>
  <c r="M321" i="12"/>
  <c r="Q321" i="12"/>
  <c r="U321" i="12"/>
  <c r="Y321" i="12"/>
  <c r="H321" i="12"/>
  <c r="L321" i="12"/>
  <c r="P321" i="12"/>
  <c r="T321" i="12"/>
  <c r="X321" i="12"/>
  <c r="AB321" i="12"/>
  <c r="AF321" i="12"/>
  <c r="AG321" i="12"/>
  <c r="AC321" i="12"/>
  <c r="G317" i="12"/>
  <c r="K317" i="12"/>
  <c r="O317" i="12"/>
  <c r="S317" i="12"/>
  <c r="W317" i="12"/>
  <c r="AA317" i="12"/>
  <c r="AE317" i="12"/>
  <c r="J317" i="12"/>
  <c r="N317" i="12"/>
  <c r="R317" i="12"/>
  <c r="V317" i="12"/>
  <c r="Z317" i="12"/>
  <c r="AD317" i="12"/>
  <c r="AH317" i="12"/>
  <c r="I317" i="12"/>
  <c r="M317" i="12"/>
  <c r="Q317" i="12"/>
  <c r="U317" i="12"/>
  <c r="Y317" i="12"/>
  <c r="AC317" i="12"/>
  <c r="AG317" i="12"/>
  <c r="H317" i="12"/>
  <c r="L317" i="12"/>
  <c r="P317" i="12"/>
  <c r="T317" i="12"/>
  <c r="X317" i="12"/>
  <c r="AB317" i="12"/>
  <c r="AF317" i="12"/>
  <c r="G313" i="12"/>
  <c r="K313" i="12"/>
  <c r="O313" i="12"/>
  <c r="S313" i="12"/>
  <c r="W313" i="12"/>
  <c r="AA313" i="12"/>
  <c r="AE313" i="12"/>
  <c r="J313" i="12"/>
  <c r="N313" i="12"/>
  <c r="R313" i="12"/>
  <c r="V313" i="12"/>
  <c r="Z313" i="12"/>
  <c r="AD313" i="12"/>
  <c r="AH313" i="12"/>
  <c r="I313" i="12"/>
  <c r="M313" i="12"/>
  <c r="Q313" i="12"/>
  <c r="U313" i="12"/>
  <c r="Y313" i="12"/>
  <c r="AC313" i="12"/>
  <c r="AG313" i="12"/>
  <c r="H313" i="12"/>
  <c r="L313" i="12"/>
  <c r="P313" i="12"/>
  <c r="T313" i="12"/>
  <c r="X313" i="12"/>
  <c r="AB313" i="12"/>
  <c r="AF313" i="12"/>
  <c r="G309" i="12"/>
  <c r="K309" i="12"/>
  <c r="O309" i="12"/>
  <c r="S309" i="12"/>
  <c r="W309" i="12"/>
  <c r="AA309" i="12"/>
  <c r="AE309" i="12"/>
  <c r="J309" i="12"/>
  <c r="N309" i="12"/>
  <c r="R309" i="12"/>
  <c r="V309" i="12"/>
  <c r="Z309" i="12"/>
  <c r="AD309" i="12"/>
  <c r="AH309" i="12"/>
  <c r="I309" i="12"/>
  <c r="M309" i="12"/>
  <c r="Q309" i="12"/>
  <c r="U309" i="12"/>
  <c r="Y309" i="12"/>
  <c r="AC309" i="12"/>
  <c r="AG309" i="12"/>
  <c r="H309" i="12"/>
  <c r="L309" i="12"/>
  <c r="P309" i="12"/>
  <c r="T309" i="12"/>
  <c r="X309" i="12"/>
  <c r="AB309" i="12"/>
  <c r="AF309" i="12"/>
  <c r="G305" i="12"/>
  <c r="K305" i="12"/>
  <c r="O305" i="12"/>
  <c r="S305" i="12"/>
  <c r="W305" i="12"/>
  <c r="AA305" i="12"/>
  <c r="AE305" i="12"/>
  <c r="J305" i="12"/>
  <c r="N305" i="12"/>
  <c r="R305" i="12"/>
  <c r="V305" i="12"/>
  <c r="Z305" i="12"/>
  <c r="AD305" i="12"/>
  <c r="AH305" i="12"/>
  <c r="I305" i="12"/>
  <c r="M305" i="12"/>
  <c r="Q305" i="12"/>
  <c r="U305" i="12"/>
  <c r="Y305" i="12"/>
  <c r="AC305" i="12"/>
  <c r="AG305" i="12"/>
  <c r="H305" i="12"/>
  <c r="L305" i="12"/>
  <c r="P305" i="12"/>
  <c r="T305" i="12"/>
  <c r="X305" i="12"/>
  <c r="AB305" i="12"/>
  <c r="AF305" i="12"/>
  <c r="J301" i="12"/>
  <c r="N301" i="12"/>
  <c r="R301" i="12"/>
  <c r="V301" i="12"/>
  <c r="Z301" i="12"/>
  <c r="AD301" i="12"/>
  <c r="AH301" i="12"/>
  <c r="H301" i="12"/>
  <c r="M301" i="12"/>
  <c r="S301" i="12"/>
  <c r="X301" i="12"/>
  <c r="AC301" i="12"/>
  <c r="G301" i="12"/>
  <c r="L301" i="12"/>
  <c r="Q301" i="12"/>
  <c r="W301" i="12"/>
  <c r="AB301" i="12"/>
  <c r="AG301" i="12"/>
  <c r="K301" i="12"/>
  <c r="P301" i="12"/>
  <c r="U301" i="12"/>
  <c r="AA301" i="12"/>
  <c r="AF301" i="12"/>
  <c r="I301" i="12"/>
  <c r="O301" i="12"/>
  <c r="T301" i="12"/>
  <c r="Y301" i="12"/>
  <c r="AE301" i="12"/>
  <c r="J297" i="12"/>
  <c r="N297" i="12"/>
  <c r="R297" i="12"/>
  <c r="V297" i="12"/>
  <c r="Z297" i="12"/>
  <c r="AD297" i="12"/>
  <c r="AH297" i="12"/>
  <c r="I297" i="12"/>
  <c r="M297" i="12"/>
  <c r="Q297" i="12"/>
  <c r="U297" i="12"/>
  <c r="Y297" i="12"/>
  <c r="AC297" i="12"/>
  <c r="AG297" i="12"/>
  <c r="H297" i="12"/>
  <c r="L297" i="12"/>
  <c r="P297" i="12"/>
  <c r="T297" i="12"/>
  <c r="X297" i="12"/>
  <c r="AB297" i="12"/>
  <c r="K297" i="12"/>
  <c r="AA297" i="12"/>
  <c r="G297" i="12"/>
  <c r="W297" i="12"/>
  <c r="S297" i="12"/>
  <c r="AF297" i="12"/>
  <c r="O297" i="12"/>
  <c r="AE297" i="12"/>
  <c r="J293" i="12"/>
  <c r="N293" i="12"/>
  <c r="R293" i="12"/>
  <c r="V293" i="12"/>
  <c r="Z293" i="12"/>
  <c r="AD293" i="12"/>
  <c r="AH293" i="12"/>
  <c r="I293" i="12"/>
  <c r="M293" i="12"/>
  <c r="Q293" i="12"/>
  <c r="U293" i="12"/>
  <c r="Y293" i="12"/>
  <c r="AC293" i="12"/>
  <c r="AG293" i="12"/>
  <c r="H293" i="12"/>
  <c r="L293" i="12"/>
  <c r="P293" i="12"/>
  <c r="T293" i="12"/>
  <c r="X293" i="12"/>
  <c r="AB293" i="12"/>
  <c r="AF293" i="12"/>
  <c r="G293" i="12"/>
  <c r="K293" i="12"/>
  <c r="O293" i="12"/>
  <c r="S293" i="12"/>
  <c r="W293" i="12"/>
  <c r="AA293" i="12"/>
  <c r="AE293" i="12"/>
  <c r="J289" i="12"/>
  <c r="N289" i="12"/>
  <c r="R289" i="12"/>
  <c r="V289" i="12"/>
  <c r="Z289" i="12"/>
  <c r="AD289" i="12"/>
  <c r="AH289" i="12"/>
  <c r="I289" i="12"/>
  <c r="M289" i="12"/>
  <c r="Q289" i="12"/>
  <c r="U289" i="12"/>
  <c r="Y289" i="12"/>
  <c r="AC289" i="12"/>
  <c r="AG289" i="12"/>
  <c r="H289" i="12"/>
  <c r="L289" i="12"/>
  <c r="P289" i="12"/>
  <c r="T289" i="12"/>
  <c r="X289" i="12"/>
  <c r="AB289" i="12"/>
  <c r="AF289" i="12"/>
  <c r="G289" i="12"/>
  <c r="K289" i="12"/>
  <c r="O289" i="12"/>
  <c r="S289" i="12"/>
  <c r="W289" i="12"/>
  <c r="AA289" i="12"/>
  <c r="AE289" i="12"/>
  <c r="J285" i="12"/>
  <c r="N285" i="12"/>
  <c r="R285" i="12"/>
  <c r="V285" i="12"/>
  <c r="Z285" i="12"/>
  <c r="AD285" i="12"/>
  <c r="AH285" i="12"/>
  <c r="I285" i="12"/>
  <c r="M285" i="12"/>
  <c r="Q285" i="12"/>
  <c r="U285" i="12"/>
  <c r="Y285" i="12"/>
  <c r="AC285" i="12"/>
  <c r="AG285" i="12"/>
  <c r="H285" i="12"/>
  <c r="L285" i="12"/>
  <c r="P285" i="12"/>
  <c r="T285" i="12"/>
  <c r="X285" i="12"/>
  <c r="AB285" i="12"/>
  <c r="AF285" i="12"/>
  <c r="G285" i="12"/>
  <c r="K285" i="12"/>
  <c r="O285" i="12"/>
  <c r="S285" i="12"/>
  <c r="W285" i="12"/>
  <c r="AA285" i="12"/>
  <c r="AE285" i="12"/>
  <c r="J281" i="12"/>
  <c r="N281" i="12"/>
  <c r="R281" i="12"/>
  <c r="V281" i="12"/>
  <c r="Z281" i="12"/>
  <c r="AD281" i="12"/>
  <c r="AH281" i="12"/>
  <c r="I281" i="12"/>
  <c r="M281" i="12"/>
  <c r="Q281" i="12"/>
  <c r="U281" i="12"/>
  <c r="Y281" i="12"/>
  <c r="AC281" i="12"/>
  <c r="AG281" i="12"/>
  <c r="H281" i="12"/>
  <c r="L281" i="12"/>
  <c r="P281" i="12"/>
  <c r="T281" i="12"/>
  <c r="X281" i="12"/>
  <c r="AB281" i="12"/>
  <c r="AF281" i="12"/>
  <c r="G281" i="12"/>
  <c r="K281" i="12"/>
  <c r="O281" i="12"/>
  <c r="S281" i="12"/>
  <c r="W281" i="12"/>
  <c r="AA281" i="12"/>
  <c r="AE281" i="12"/>
  <c r="J277" i="12"/>
  <c r="N277" i="12"/>
  <c r="R277" i="12"/>
  <c r="V277" i="12"/>
  <c r="Z277" i="12"/>
  <c r="AD277" i="12"/>
  <c r="AH277" i="12"/>
  <c r="I277" i="12"/>
  <c r="M277" i="12"/>
  <c r="Q277" i="12"/>
  <c r="U277" i="12"/>
  <c r="Y277" i="12"/>
  <c r="AC277" i="12"/>
  <c r="AG277" i="12"/>
  <c r="H277" i="12"/>
  <c r="L277" i="12"/>
  <c r="P277" i="12"/>
  <c r="T277" i="12"/>
  <c r="X277" i="12"/>
  <c r="AB277" i="12"/>
  <c r="AF277" i="12"/>
  <c r="G277" i="12"/>
  <c r="K277" i="12"/>
  <c r="O277" i="12"/>
  <c r="S277" i="12"/>
  <c r="W277" i="12"/>
  <c r="AA277" i="12"/>
  <c r="AE277" i="12"/>
  <c r="J273" i="12"/>
  <c r="N273" i="12"/>
  <c r="R273" i="12"/>
  <c r="V273" i="12"/>
  <c r="Z273" i="12"/>
  <c r="AD273" i="12"/>
  <c r="AH273" i="12"/>
  <c r="I273" i="12"/>
  <c r="M273" i="12"/>
  <c r="Q273" i="12"/>
  <c r="U273" i="12"/>
  <c r="Y273" i="12"/>
  <c r="AC273" i="12"/>
  <c r="AG273" i="12"/>
  <c r="H273" i="12"/>
  <c r="L273" i="12"/>
  <c r="P273" i="12"/>
  <c r="T273" i="12"/>
  <c r="X273" i="12"/>
  <c r="AB273" i="12"/>
  <c r="AF273" i="12"/>
  <c r="G273" i="12"/>
  <c r="K273" i="12"/>
  <c r="O273" i="12"/>
  <c r="S273" i="12"/>
  <c r="W273" i="12"/>
  <c r="AA273" i="12"/>
  <c r="AE273" i="12"/>
  <c r="J269" i="12"/>
  <c r="N269" i="12"/>
  <c r="R269" i="12"/>
  <c r="V269" i="12"/>
  <c r="Z269" i="12"/>
  <c r="AD269" i="12"/>
  <c r="AH269" i="12"/>
  <c r="I269" i="12"/>
  <c r="M269" i="12"/>
  <c r="Q269" i="12"/>
  <c r="U269" i="12"/>
  <c r="Y269" i="12"/>
  <c r="AC269" i="12"/>
  <c r="AG269" i="12"/>
  <c r="H269" i="12"/>
  <c r="L269" i="12"/>
  <c r="P269" i="12"/>
  <c r="T269" i="12"/>
  <c r="X269" i="12"/>
  <c r="AB269" i="12"/>
  <c r="AF269" i="12"/>
  <c r="G269" i="12"/>
  <c r="K269" i="12"/>
  <c r="O269" i="12"/>
  <c r="S269" i="12"/>
  <c r="W269" i="12"/>
  <c r="AA269" i="12"/>
  <c r="AE269" i="12"/>
  <c r="H265" i="12"/>
  <c r="L265" i="12"/>
  <c r="P265" i="12"/>
  <c r="T265" i="12"/>
  <c r="X265" i="12"/>
  <c r="AB265" i="12"/>
  <c r="AF265" i="12"/>
  <c r="J265" i="12"/>
  <c r="N265" i="12"/>
  <c r="R265" i="12"/>
  <c r="V265" i="12"/>
  <c r="Z265" i="12"/>
  <c r="AD265" i="12"/>
  <c r="AH265" i="12"/>
  <c r="K265" i="12"/>
  <c r="S265" i="12"/>
  <c r="AA265" i="12"/>
  <c r="I265" i="12"/>
  <c r="Q265" i="12"/>
  <c r="Y265" i="12"/>
  <c r="AG265" i="12"/>
  <c r="G265" i="12"/>
  <c r="O265" i="12"/>
  <c r="W265" i="12"/>
  <c r="AE265" i="12"/>
  <c r="M265" i="12"/>
  <c r="U265" i="12"/>
  <c r="AC265" i="12"/>
  <c r="H261" i="12"/>
  <c r="L261" i="12"/>
  <c r="P261" i="12"/>
  <c r="T261" i="12"/>
  <c r="X261" i="12"/>
  <c r="AB261" i="12"/>
  <c r="AF261" i="12"/>
  <c r="J261" i="12"/>
  <c r="N261" i="12"/>
  <c r="R261" i="12"/>
  <c r="V261" i="12"/>
  <c r="Z261" i="12"/>
  <c r="AD261" i="12"/>
  <c r="AH261" i="12"/>
  <c r="K261" i="12"/>
  <c r="S261" i="12"/>
  <c r="AA261" i="12"/>
  <c r="I261" i="12"/>
  <c r="Q261" i="12"/>
  <c r="Y261" i="12"/>
  <c r="AG261" i="12"/>
  <c r="G261" i="12"/>
  <c r="O261" i="12"/>
  <c r="W261" i="12"/>
  <c r="AE261" i="12"/>
  <c r="M261" i="12"/>
  <c r="U261" i="12"/>
  <c r="AC261" i="12"/>
  <c r="H257" i="12"/>
  <c r="L257" i="12"/>
  <c r="P257" i="12"/>
  <c r="T257" i="12"/>
  <c r="X257" i="12"/>
  <c r="AB257" i="12"/>
  <c r="AF257" i="12"/>
  <c r="J257" i="12"/>
  <c r="N257" i="12"/>
  <c r="R257" i="12"/>
  <c r="V257" i="12"/>
  <c r="Z257" i="12"/>
  <c r="AD257" i="12"/>
  <c r="AH257" i="12"/>
  <c r="K257" i="12"/>
  <c r="S257" i="12"/>
  <c r="AA257" i="12"/>
  <c r="I257" i="12"/>
  <c r="Q257" i="12"/>
  <c r="Y257" i="12"/>
  <c r="AG257" i="12"/>
  <c r="G257" i="12"/>
  <c r="O257" i="12"/>
  <c r="W257" i="12"/>
  <c r="AE257" i="12"/>
  <c r="M257" i="12"/>
  <c r="U257" i="12"/>
  <c r="AC257" i="12"/>
  <c r="H253" i="12"/>
  <c r="L253" i="12"/>
  <c r="P253" i="12"/>
  <c r="T253" i="12"/>
  <c r="X253" i="12"/>
  <c r="AB253" i="12"/>
  <c r="AF253" i="12"/>
  <c r="J253" i="12"/>
  <c r="N253" i="12"/>
  <c r="R253" i="12"/>
  <c r="V253" i="12"/>
  <c r="Z253" i="12"/>
  <c r="AD253" i="12"/>
  <c r="AH253" i="12"/>
  <c r="K253" i="12"/>
  <c r="S253" i="12"/>
  <c r="AA253" i="12"/>
  <c r="I253" i="12"/>
  <c r="Q253" i="12"/>
  <c r="Y253" i="12"/>
  <c r="AG253" i="12"/>
  <c r="G253" i="12"/>
  <c r="O253" i="12"/>
  <c r="W253" i="12"/>
  <c r="AE253" i="12"/>
  <c r="M253" i="12"/>
  <c r="U253" i="12"/>
  <c r="AC253" i="12"/>
  <c r="H249" i="12"/>
  <c r="L249" i="12"/>
  <c r="P249" i="12"/>
  <c r="T249" i="12"/>
  <c r="X249" i="12"/>
  <c r="AB249" i="12"/>
  <c r="AF249" i="12"/>
  <c r="J249" i="12"/>
  <c r="N249" i="12"/>
  <c r="R249" i="12"/>
  <c r="V249" i="12"/>
  <c r="Z249" i="12"/>
  <c r="AD249" i="12"/>
  <c r="AH249" i="12"/>
  <c r="K249" i="12"/>
  <c r="S249" i="12"/>
  <c r="AA249" i="12"/>
  <c r="I249" i="12"/>
  <c r="Q249" i="12"/>
  <c r="Y249" i="12"/>
  <c r="AG249" i="12"/>
  <c r="G249" i="12"/>
  <c r="O249" i="12"/>
  <c r="W249" i="12"/>
  <c r="AE249" i="12"/>
  <c r="M249" i="12"/>
  <c r="U249" i="12"/>
  <c r="AC249" i="12"/>
  <c r="H245" i="12"/>
  <c r="L245" i="12"/>
  <c r="P245" i="12"/>
  <c r="T245" i="12"/>
  <c r="X245" i="12"/>
  <c r="AB245" i="12"/>
  <c r="AF245" i="12"/>
  <c r="J245" i="12"/>
  <c r="N245" i="12"/>
  <c r="R245" i="12"/>
  <c r="V245" i="12"/>
  <c r="Z245" i="12"/>
  <c r="AD245" i="12"/>
  <c r="AH245" i="12"/>
  <c r="K245" i="12"/>
  <c r="S245" i="12"/>
  <c r="AA245" i="12"/>
  <c r="I245" i="12"/>
  <c r="Q245" i="12"/>
  <c r="Y245" i="12"/>
  <c r="AG245" i="12"/>
  <c r="G245" i="12"/>
  <c r="O245" i="12"/>
  <c r="W245" i="12"/>
  <c r="AE245" i="12"/>
  <c r="M245" i="12"/>
  <c r="U245" i="12"/>
  <c r="AC245" i="12"/>
  <c r="H241" i="12"/>
  <c r="L241" i="12"/>
  <c r="P241" i="12"/>
  <c r="T241" i="12"/>
  <c r="X241" i="12"/>
  <c r="AB241" i="12"/>
  <c r="AF241" i="12"/>
  <c r="J241" i="12"/>
  <c r="N241" i="12"/>
  <c r="R241" i="12"/>
  <c r="V241" i="12"/>
  <c r="Z241" i="12"/>
  <c r="AD241" i="12"/>
  <c r="AH241" i="12"/>
  <c r="K241" i="12"/>
  <c r="S241" i="12"/>
  <c r="AA241" i="12"/>
  <c r="I241" i="12"/>
  <c r="Q241" i="12"/>
  <c r="Y241" i="12"/>
  <c r="AG241" i="12"/>
  <c r="G241" i="12"/>
  <c r="O241" i="12"/>
  <c r="W241" i="12"/>
  <c r="AE241" i="12"/>
  <c r="M241" i="12"/>
  <c r="U241" i="12"/>
  <c r="AC241" i="12"/>
  <c r="H237" i="12"/>
  <c r="L237" i="12"/>
  <c r="P237" i="12"/>
  <c r="T237" i="12"/>
  <c r="X237" i="12"/>
  <c r="AB237" i="12"/>
  <c r="AF237" i="12"/>
  <c r="J237" i="12"/>
  <c r="N237" i="12"/>
  <c r="R237" i="12"/>
  <c r="V237" i="12"/>
  <c r="Z237" i="12"/>
  <c r="AD237" i="12"/>
  <c r="AH237" i="12"/>
  <c r="K237" i="12"/>
  <c r="S237" i="12"/>
  <c r="AA237" i="12"/>
  <c r="I237" i="12"/>
  <c r="Q237" i="12"/>
  <c r="Y237" i="12"/>
  <c r="AG237" i="12"/>
  <c r="G237" i="12"/>
  <c r="O237" i="12"/>
  <c r="W237" i="12"/>
  <c r="AE237" i="12"/>
  <c r="M237" i="12"/>
  <c r="U237" i="12"/>
  <c r="AC237" i="12"/>
  <c r="I233" i="12"/>
  <c r="M233" i="12"/>
  <c r="Q233" i="12"/>
  <c r="U233" i="12"/>
  <c r="Y233" i="12"/>
  <c r="H233" i="12"/>
  <c r="L233" i="12"/>
  <c r="P233" i="12"/>
  <c r="T233" i="12"/>
  <c r="X233" i="12"/>
  <c r="AB233" i="12"/>
  <c r="AF233" i="12"/>
  <c r="G233" i="12"/>
  <c r="K233" i="12"/>
  <c r="O233" i="12"/>
  <c r="S233" i="12"/>
  <c r="W233" i="12"/>
  <c r="AA233" i="12"/>
  <c r="J233" i="12"/>
  <c r="N233" i="12"/>
  <c r="R233" i="12"/>
  <c r="V233" i="12"/>
  <c r="Z233" i="12"/>
  <c r="AD233" i="12"/>
  <c r="AH233" i="12"/>
  <c r="AG233" i="12"/>
  <c r="AE233" i="12"/>
  <c r="AC233" i="12"/>
  <c r="H229" i="12"/>
  <c r="L229" i="12"/>
  <c r="P229" i="12"/>
  <c r="T229" i="12"/>
  <c r="X229" i="12"/>
  <c r="AB229" i="12"/>
  <c r="AF229" i="12"/>
  <c r="G229" i="12"/>
  <c r="K229" i="12"/>
  <c r="O229" i="12"/>
  <c r="S229" i="12"/>
  <c r="W229" i="12"/>
  <c r="AA229" i="12"/>
  <c r="AE229" i="12"/>
  <c r="J229" i="12"/>
  <c r="N229" i="12"/>
  <c r="R229" i="12"/>
  <c r="V229" i="12"/>
  <c r="Z229" i="12"/>
  <c r="AD229" i="12"/>
  <c r="AH229" i="12"/>
  <c r="I229" i="12"/>
  <c r="M229" i="12"/>
  <c r="Q229" i="12"/>
  <c r="U229" i="12"/>
  <c r="Y229" i="12"/>
  <c r="AC229" i="12"/>
  <c r="AG229" i="12"/>
  <c r="H225" i="12"/>
  <c r="L225" i="12"/>
  <c r="P225" i="12"/>
  <c r="T225" i="12"/>
  <c r="X225" i="12"/>
  <c r="AB225" i="12"/>
  <c r="AF225" i="12"/>
  <c r="G225" i="12"/>
  <c r="K225" i="12"/>
  <c r="O225" i="12"/>
  <c r="S225" i="12"/>
  <c r="W225" i="12"/>
  <c r="AA225" i="12"/>
  <c r="AE225" i="12"/>
  <c r="J225" i="12"/>
  <c r="N225" i="12"/>
  <c r="R225" i="12"/>
  <c r="V225" i="12"/>
  <c r="Z225" i="12"/>
  <c r="AD225" i="12"/>
  <c r="AH225" i="12"/>
  <c r="I225" i="12"/>
  <c r="M225" i="12"/>
  <c r="Q225" i="12"/>
  <c r="U225" i="12"/>
  <c r="Y225" i="12"/>
  <c r="AC225" i="12"/>
  <c r="AG225" i="12"/>
  <c r="H221" i="12"/>
  <c r="L221" i="12"/>
  <c r="P221" i="12"/>
  <c r="T221" i="12"/>
  <c r="X221" i="12"/>
  <c r="AB221" i="12"/>
  <c r="AF221" i="12"/>
  <c r="J221" i="12"/>
  <c r="N221" i="12"/>
  <c r="R221" i="12"/>
  <c r="V221" i="12"/>
  <c r="Z221" i="12"/>
  <c r="AD221" i="12"/>
  <c r="AH221" i="12"/>
  <c r="K221" i="12"/>
  <c r="S221" i="12"/>
  <c r="AA221" i="12"/>
  <c r="I221" i="12"/>
  <c r="Q221" i="12"/>
  <c r="Y221" i="12"/>
  <c r="AG221" i="12"/>
  <c r="G221" i="12"/>
  <c r="O221" i="12"/>
  <c r="W221" i="12"/>
  <c r="AE221" i="12"/>
  <c r="M221" i="12"/>
  <c r="U221" i="12"/>
  <c r="AC221" i="12"/>
  <c r="H217" i="12"/>
  <c r="L217" i="12"/>
  <c r="P217" i="12"/>
  <c r="T217" i="12"/>
  <c r="X217" i="12"/>
  <c r="AB217" i="12"/>
  <c r="AF217" i="12"/>
  <c r="J217" i="12"/>
  <c r="N217" i="12"/>
  <c r="R217" i="12"/>
  <c r="V217" i="12"/>
  <c r="Z217" i="12"/>
  <c r="AD217" i="12"/>
  <c r="AH217" i="12"/>
  <c r="K217" i="12"/>
  <c r="S217" i="12"/>
  <c r="AA217" i="12"/>
  <c r="I217" i="12"/>
  <c r="Q217" i="12"/>
  <c r="Y217" i="12"/>
  <c r="AG217" i="12"/>
  <c r="G217" i="12"/>
  <c r="O217" i="12"/>
  <c r="W217" i="12"/>
  <c r="AE217" i="12"/>
  <c r="M217" i="12"/>
  <c r="U217" i="12"/>
  <c r="AC217" i="12"/>
  <c r="H213" i="12"/>
  <c r="L213" i="12"/>
  <c r="P213" i="12"/>
  <c r="T213" i="12"/>
  <c r="X213" i="12"/>
  <c r="AB213" i="12"/>
  <c r="AF213" i="12"/>
  <c r="J213" i="12"/>
  <c r="N213" i="12"/>
  <c r="R213" i="12"/>
  <c r="V213" i="12"/>
  <c r="Z213" i="12"/>
  <c r="AD213" i="12"/>
  <c r="AH213" i="12"/>
  <c r="K213" i="12"/>
  <c r="S213" i="12"/>
  <c r="AA213" i="12"/>
  <c r="I213" i="12"/>
  <c r="Q213" i="12"/>
  <c r="Y213" i="12"/>
  <c r="AG213" i="12"/>
  <c r="G213" i="12"/>
  <c r="O213" i="12"/>
  <c r="W213" i="12"/>
  <c r="AE213" i="12"/>
  <c r="M213" i="12"/>
  <c r="U213" i="12"/>
  <c r="AC213" i="12"/>
  <c r="H209" i="12"/>
  <c r="L209" i="12"/>
  <c r="P209" i="12"/>
  <c r="T209" i="12"/>
  <c r="X209" i="12"/>
  <c r="AB209" i="12"/>
  <c r="AF209" i="12"/>
  <c r="G209" i="12"/>
  <c r="K209" i="12"/>
  <c r="O209" i="12"/>
  <c r="S209" i="12"/>
  <c r="W209" i="12"/>
  <c r="AA209" i="12"/>
  <c r="AE209" i="12"/>
  <c r="J209" i="12"/>
  <c r="N209" i="12"/>
  <c r="R209" i="12"/>
  <c r="V209" i="12"/>
  <c r="Z209" i="12"/>
  <c r="AD209" i="12"/>
  <c r="AH209" i="12"/>
  <c r="I209" i="12"/>
  <c r="M209" i="12"/>
  <c r="Q209" i="12"/>
  <c r="U209" i="12"/>
  <c r="Y209" i="12"/>
  <c r="AC209" i="12"/>
  <c r="AG209" i="12"/>
  <c r="H205" i="12"/>
  <c r="L205" i="12"/>
  <c r="P205" i="12"/>
  <c r="T205" i="12"/>
  <c r="X205" i="12"/>
  <c r="AB205" i="12"/>
  <c r="AF205" i="12"/>
  <c r="G205" i="12"/>
  <c r="K205" i="12"/>
  <c r="O205" i="12"/>
  <c r="S205" i="12"/>
  <c r="W205" i="12"/>
  <c r="AA205" i="12"/>
  <c r="AE205" i="12"/>
  <c r="J205" i="12"/>
  <c r="N205" i="12"/>
  <c r="R205" i="12"/>
  <c r="V205" i="12"/>
  <c r="Z205" i="12"/>
  <c r="AD205" i="12"/>
  <c r="AH205" i="12"/>
  <c r="I205" i="12"/>
  <c r="M205" i="12"/>
  <c r="Q205" i="12"/>
  <c r="U205" i="12"/>
  <c r="Y205" i="12"/>
  <c r="AC205" i="12"/>
  <c r="AG205" i="12"/>
  <c r="H201" i="12"/>
  <c r="L201" i="12"/>
  <c r="P201" i="12"/>
  <c r="T201" i="12"/>
  <c r="X201" i="12"/>
  <c r="AB201" i="12"/>
  <c r="AF201" i="12"/>
  <c r="G201" i="12"/>
  <c r="K201" i="12"/>
  <c r="O201" i="12"/>
  <c r="S201" i="12"/>
  <c r="W201" i="12"/>
  <c r="AA201" i="12"/>
  <c r="AE201" i="12"/>
  <c r="J201" i="12"/>
  <c r="N201" i="12"/>
  <c r="R201" i="12"/>
  <c r="V201" i="12"/>
  <c r="Z201" i="12"/>
  <c r="AD201" i="12"/>
  <c r="AH201" i="12"/>
  <c r="I201" i="12"/>
  <c r="M201" i="12"/>
  <c r="Q201" i="12"/>
  <c r="U201" i="12"/>
  <c r="Y201" i="12"/>
  <c r="AC201" i="12"/>
  <c r="AG201" i="12"/>
  <c r="H197" i="12"/>
  <c r="L197" i="12"/>
  <c r="P197" i="12"/>
  <c r="T197" i="12"/>
  <c r="X197" i="12"/>
  <c r="AB197" i="12"/>
  <c r="AF197" i="12"/>
  <c r="G197" i="12"/>
  <c r="K197" i="12"/>
  <c r="O197" i="12"/>
  <c r="S197" i="12"/>
  <c r="W197" i="12"/>
  <c r="AA197" i="12"/>
  <c r="AE197" i="12"/>
  <c r="J197" i="12"/>
  <c r="N197" i="12"/>
  <c r="R197" i="12"/>
  <c r="V197" i="12"/>
  <c r="Z197" i="12"/>
  <c r="AD197" i="12"/>
  <c r="AH197" i="12"/>
  <c r="I197" i="12"/>
  <c r="M197" i="12"/>
  <c r="Q197" i="12"/>
  <c r="U197" i="12"/>
  <c r="Y197" i="12"/>
  <c r="AC197" i="12"/>
  <c r="AG197" i="12"/>
  <c r="H193" i="12"/>
  <c r="L193" i="12"/>
  <c r="P193" i="12"/>
  <c r="T193" i="12"/>
  <c r="X193" i="12"/>
  <c r="AB193" i="12"/>
  <c r="AF193" i="12"/>
  <c r="G193" i="12"/>
  <c r="K193" i="12"/>
  <c r="O193" i="12"/>
  <c r="S193" i="12"/>
  <c r="W193" i="12"/>
  <c r="AA193" i="12"/>
  <c r="AE193" i="12"/>
  <c r="J193" i="12"/>
  <c r="N193" i="12"/>
  <c r="R193" i="12"/>
  <c r="V193" i="12"/>
  <c r="Z193" i="12"/>
  <c r="AD193" i="12"/>
  <c r="AH193" i="12"/>
  <c r="I193" i="12"/>
  <c r="M193" i="12"/>
  <c r="Q193" i="12"/>
  <c r="U193" i="12"/>
  <c r="Y193" i="12"/>
  <c r="AC193" i="12"/>
  <c r="AG193" i="12"/>
  <c r="H189" i="12"/>
  <c r="L189" i="12"/>
  <c r="P189" i="12"/>
  <c r="T189" i="12"/>
  <c r="X189" i="12"/>
  <c r="AB189" i="12"/>
  <c r="AF189" i="12"/>
  <c r="G189" i="12"/>
  <c r="K189" i="12"/>
  <c r="O189" i="12"/>
  <c r="S189" i="12"/>
  <c r="W189" i="12"/>
  <c r="AA189" i="12"/>
  <c r="AE189" i="12"/>
  <c r="J189" i="12"/>
  <c r="N189" i="12"/>
  <c r="R189" i="12"/>
  <c r="V189" i="12"/>
  <c r="Z189" i="12"/>
  <c r="AD189" i="12"/>
  <c r="AH189" i="12"/>
  <c r="I189" i="12"/>
  <c r="M189" i="12"/>
  <c r="Q189" i="12"/>
  <c r="U189" i="12"/>
  <c r="Y189" i="12"/>
  <c r="AC189" i="12"/>
  <c r="AG189" i="12"/>
  <c r="H185" i="12"/>
  <c r="L185" i="12"/>
  <c r="P185" i="12"/>
  <c r="T185" i="12"/>
  <c r="X185" i="12"/>
  <c r="AB185" i="12"/>
  <c r="AF185" i="12"/>
  <c r="G185" i="12"/>
  <c r="K185" i="12"/>
  <c r="O185" i="12"/>
  <c r="S185" i="12"/>
  <c r="W185" i="12"/>
  <c r="AA185" i="12"/>
  <c r="AE185" i="12"/>
  <c r="J185" i="12"/>
  <c r="N185" i="12"/>
  <c r="R185" i="12"/>
  <c r="V185" i="12"/>
  <c r="Z185" i="12"/>
  <c r="AD185" i="12"/>
  <c r="AH185" i="12"/>
  <c r="I185" i="12"/>
  <c r="M185" i="12"/>
  <c r="Q185" i="12"/>
  <c r="U185" i="12"/>
  <c r="Y185" i="12"/>
  <c r="AC185" i="12"/>
  <c r="AG185" i="12"/>
  <c r="H181" i="12"/>
  <c r="L181" i="12"/>
  <c r="P181" i="12"/>
  <c r="T181" i="12"/>
  <c r="X181" i="12"/>
  <c r="AB181" i="12"/>
  <c r="AF181" i="12"/>
  <c r="G181" i="12"/>
  <c r="K181" i="12"/>
  <c r="O181" i="12"/>
  <c r="S181" i="12"/>
  <c r="W181" i="12"/>
  <c r="AA181" i="12"/>
  <c r="AE181" i="12"/>
  <c r="J181" i="12"/>
  <c r="N181" i="12"/>
  <c r="R181" i="12"/>
  <c r="V181" i="12"/>
  <c r="Z181" i="12"/>
  <c r="AD181" i="12"/>
  <c r="AH181" i="12"/>
  <c r="I181" i="12"/>
  <c r="M181" i="12"/>
  <c r="Q181" i="12"/>
  <c r="U181" i="12"/>
  <c r="Y181" i="12"/>
  <c r="AC181" i="12"/>
  <c r="AG181" i="12"/>
  <c r="H177" i="12"/>
  <c r="L177" i="12"/>
  <c r="P177" i="12"/>
  <c r="T177" i="12"/>
  <c r="X177" i="12"/>
  <c r="AB177" i="12"/>
  <c r="AF177" i="12"/>
  <c r="G177" i="12"/>
  <c r="K177" i="12"/>
  <c r="O177" i="12"/>
  <c r="S177" i="12"/>
  <c r="W177" i="12"/>
  <c r="AA177" i="12"/>
  <c r="AE177" i="12"/>
  <c r="J177" i="12"/>
  <c r="N177" i="12"/>
  <c r="R177" i="12"/>
  <c r="V177" i="12"/>
  <c r="Z177" i="12"/>
  <c r="AD177" i="12"/>
  <c r="AH177" i="12"/>
  <c r="I177" i="12"/>
  <c r="M177" i="12"/>
  <c r="Q177" i="12"/>
  <c r="U177" i="12"/>
  <c r="Y177" i="12"/>
  <c r="AC177" i="12"/>
  <c r="AG177" i="12"/>
  <c r="H173" i="12"/>
  <c r="L173" i="12"/>
  <c r="P173" i="12"/>
  <c r="T173" i="12"/>
  <c r="X173" i="12"/>
  <c r="AB173" i="12"/>
  <c r="AF173" i="12"/>
  <c r="G173" i="12"/>
  <c r="K173" i="12"/>
  <c r="O173" i="12"/>
  <c r="S173" i="12"/>
  <c r="W173" i="12"/>
  <c r="AA173" i="12"/>
  <c r="AE173" i="12"/>
  <c r="J173" i="12"/>
  <c r="N173" i="12"/>
  <c r="R173" i="12"/>
  <c r="V173" i="12"/>
  <c r="Z173" i="12"/>
  <c r="AD173" i="12"/>
  <c r="AH173" i="12"/>
  <c r="I173" i="12"/>
  <c r="M173" i="12"/>
  <c r="Q173" i="12"/>
  <c r="U173" i="12"/>
  <c r="Y173" i="12"/>
  <c r="AC173" i="12"/>
  <c r="AG173" i="12"/>
  <c r="H169" i="12"/>
  <c r="L169" i="12"/>
  <c r="P169" i="12"/>
  <c r="T169" i="12"/>
  <c r="X169" i="12"/>
  <c r="AB169" i="12"/>
  <c r="AF169" i="12"/>
  <c r="G169" i="12"/>
  <c r="K169" i="12"/>
  <c r="O169" i="12"/>
  <c r="S169" i="12"/>
  <c r="W169" i="12"/>
  <c r="AA169" i="12"/>
  <c r="AE169" i="12"/>
  <c r="J169" i="12"/>
  <c r="N169" i="12"/>
  <c r="R169" i="12"/>
  <c r="V169" i="12"/>
  <c r="Z169" i="12"/>
  <c r="AD169" i="12"/>
  <c r="AH169" i="12"/>
  <c r="I169" i="12"/>
  <c r="M169" i="12"/>
  <c r="Q169" i="12"/>
  <c r="U169" i="12"/>
  <c r="Y169" i="12"/>
  <c r="AC169" i="12"/>
  <c r="AG169" i="12"/>
  <c r="H165" i="12"/>
  <c r="L165" i="12"/>
  <c r="P165" i="12"/>
  <c r="T165" i="12"/>
  <c r="X165" i="12"/>
  <c r="AB165" i="12"/>
  <c r="AF165" i="12"/>
  <c r="G165" i="12"/>
  <c r="K165" i="12"/>
  <c r="O165" i="12"/>
  <c r="S165" i="12"/>
  <c r="W165" i="12"/>
  <c r="AA165" i="12"/>
  <c r="AE165" i="12"/>
  <c r="J165" i="12"/>
  <c r="N165" i="12"/>
  <c r="R165" i="12"/>
  <c r="V165" i="12"/>
  <c r="Z165" i="12"/>
  <c r="AD165" i="12"/>
  <c r="AH165" i="12"/>
  <c r="I165" i="12"/>
  <c r="M165" i="12"/>
  <c r="Q165" i="12"/>
  <c r="U165" i="12"/>
  <c r="Y165" i="12"/>
  <c r="AC165" i="12"/>
  <c r="AG165" i="12"/>
  <c r="H161" i="12"/>
  <c r="L161" i="12"/>
  <c r="P161" i="12"/>
  <c r="T161" i="12"/>
  <c r="X161" i="12"/>
  <c r="AB161" i="12"/>
  <c r="AF161" i="12"/>
  <c r="G161" i="12"/>
  <c r="K161" i="12"/>
  <c r="O161" i="12"/>
  <c r="S161" i="12"/>
  <c r="W161" i="12"/>
  <c r="AA161" i="12"/>
  <c r="AE161" i="12"/>
  <c r="J161" i="12"/>
  <c r="N161" i="12"/>
  <c r="R161" i="12"/>
  <c r="V161" i="12"/>
  <c r="Z161" i="12"/>
  <c r="AD161" i="12"/>
  <c r="AH161" i="12"/>
  <c r="I161" i="12"/>
  <c r="M161" i="12"/>
  <c r="Q161" i="12"/>
  <c r="U161" i="12"/>
  <c r="Y161" i="12"/>
  <c r="AC161" i="12"/>
  <c r="AG161" i="12"/>
  <c r="H157" i="12"/>
  <c r="L157" i="12"/>
  <c r="P157" i="12"/>
  <c r="T157" i="12"/>
  <c r="X157" i="12"/>
  <c r="AB157" i="12"/>
  <c r="AF157" i="12"/>
  <c r="G157" i="12"/>
  <c r="K157" i="12"/>
  <c r="O157" i="12"/>
  <c r="S157" i="12"/>
  <c r="W157" i="12"/>
  <c r="AA157" i="12"/>
  <c r="AE157" i="12"/>
  <c r="J157" i="12"/>
  <c r="N157" i="12"/>
  <c r="R157" i="12"/>
  <c r="V157" i="12"/>
  <c r="Z157" i="12"/>
  <c r="AD157" i="12"/>
  <c r="AH157" i="12"/>
  <c r="I157" i="12"/>
  <c r="M157" i="12"/>
  <c r="Q157" i="12"/>
  <c r="U157" i="12"/>
  <c r="Y157" i="12"/>
  <c r="AC157" i="12"/>
  <c r="AG157" i="12"/>
  <c r="H153" i="12"/>
  <c r="L153" i="12"/>
  <c r="P153" i="12"/>
  <c r="T153" i="12"/>
  <c r="X153" i="12"/>
  <c r="AB153" i="12"/>
  <c r="AF153" i="12"/>
  <c r="G153" i="12"/>
  <c r="K153" i="12"/>
  <c r="O153" i="12"/>
  <c r="S153" i="12"/>
  <c r="W153" i="12"/>
  <c r="AA153" i="12"/>
  <c r="AE153" i="12"/>
  <c r="J153" i="12"/>
  <c r="N153" i="12"/>
  <c r="R153" i="12"/>
  <c r="V153" i="12"/>
  <c r="Z153" i="12"/>
  <c r="AD153" i="12"/>
  <c r="AH153" i="12"/>
  <c r="I153" i="12"/>
  <c r="M153" i="12"/>
  <c r="Q153" i="12"/>
  <c r="U153" i="12"/>
  <c r="Y153" i="12"/>
  <c r="AC153" i="12"/>
  <c r="AG153" i="12"/>
  <c r="H149" i="12"/>
  <c r="L149" i="12"/>
  <c r="P149" i="12"/>
  <c r="T149" i="12"/>
  <c r="X149" i="12"/>
  <c r="AB149" i="12"/>
  <c r="AF149" i="12"/>
  <c r="G149" i="12"/>
  <c r="K149" i="12"/>
  <c r="O149" i="12"/>
  <c r="S149" i="12"/>
  <c r="W149" i="12"/>
  <c r="AA149" i="12"/>
  <c r="AE149" i="12"/>
  <c r="J149" i="12"/>
  <c r="N149" i="12"/>
  <c r="R149" i="12"/>
  <c r="V149" i="12"/>
  <c r="Z149" i="12"/>
  <c r="AD149" i="12"/>
  <c r="AH149" i="12"/>
  <c r="I149" i="12"/>
  <c r="M149" i="12"/>
  <c r="Q149" i="12"/>
  <c r="U149" i="12"/>
  <c r="Y149" i="12"/>
  <c r="AC149" i="12"/>
  <c r="AG149" i="12"/>
  <c r="H145" i="12"/>
  <c r="L145" i="12"/>
  <c r="P145" i="12"/>
  <c r="T145" i="12"/>
  <c r="X145" i="12"/>
  <c r="AB145" i="12"/>
  <c r="AF145" i="12"/>
  <c r="G145" i="12"/>
  <c r="K145" i="12"/>
  <c r="O145" i="12"/>
  <c r="S145" i="12"/>
  <c r="W145" i="12"/>
  <c r="AA145" i="12"/>
  <c r="AE145" i="12"/>
  <c r="J145" i="12"/>
  <c r="N145" i="12"/>
  <c r="R145" i="12"/>
  <c r="V145" i="12"/>
  <c r="Z145" i="12"/>
  <c r="AD145" i="12"/>
  <c r="AH145" i="12"/>
  <c r="I145" i="12"/>
  <c r="M145" i="12"/>
  <c r="Q145" i="12"/>
  <c r="U145" i="12"/>
  <c r="Y145" i="12"/>
  <c r="AC145" i="12"/>
  <c r="AG145" i="12"/>
  <c r="H141" i="12"/>
  <c r="L141" i="12"/>
  <c r="P141" i="12"/>
  <c r="T141" i="12"/>
  <c r="X141" i="12"/>
  <c r="AB141" i="12"/>
  <c r="AF141" i="12"/>
  <c r="G141" i="12"/>
  <c r="K141" i="12"/>
  <c r="O141" i="12"/>
  <c r="S141" i="12"/>
  <c r="W141" i="12"/>
  <c r="AA141" i="12"/>
  <c r="AE141" i="12"/>
  <c r="J141" i="12"/>
  <c r="N141" i="12"/>
  <c r="R141" i="12"/>
  <c r="V141" i="12"/>
  <c r="Z141" i="12"/>
  <c r="AD141" i="12"/>
  <c r="AH141" i="12"/>
  <c r="I141" i="12"/>
  <c r="M141" i="12"/>
  <c r="Q141" i="12"/>
  <c r="U141" i="12"/>
  <c r="Y141" i="12"/>
  <c r="AC141" i="12"/>
  <c r="AG141" i="12"/>
  <c r="H137" i="12"/>
  <c r="L137" i="12"/>
  <c r="P137" i="12"/>
  <c r="T137" i="12"/>
  <c r="X137" i="12"/>
  <c r="AB137" i="12"/>
  <c r="AF137" i="12"/>
  <c r="G137" i="12"/>
  <c r="K137" i="12"/>
  <c r="O137" i="12"/>
  <c r="S137" i="12"/>
  <c r="W137" i="12"/>
  <c r="AA137" i="12"/>
  <c r="AE137" i="12"/>
  <c r="J137" i="12"/>
  <c r="N137" i="12"/>
  <c r="R137" i="12"/>
  <c r="V137" i="12"/>
  <c r="Z137" i="12"/>
  <c r="AD137" i="12"/>
  <c r="AH137" i="12"/>
  <c r="I137" i="12"/>
  <c r="M137" i="12"/>
  <c r="Q137" i="12"/>
  <c r="U137" i="12"/>
  <c r="Y137" i="12"/>
  <c r="AC137" i="12"/>
  <c r="AG137" i="12"/>
  <c r="H133" i="12"/>
  <c r="L133" i="12"/>
  <c r="P133" i="12"/>
  <c r="T133" i="12"/>
  <c r="X133" i="12"/>
  <c r="AB133" i="12"/>
  <c r="AF133" i="12"/>
  <c r="G133" i="12"/>
  <c r="K133" i="12"/>
  <c r="O133" i="12"/>
  <c r="S133" i="12"/>
  <c r="W133" i="12"/>
  <c r="AA133" i="12"/>
  <c r="AE133" i="12"/>
  <c r="J133" i="12"/>
  <c r="N133" i="12"/>
  <c r="R133" i="12"/>
  <c r="V133" i="12"/>
  <c r="Z133" i="12"/>
  <c r="AD133" i="12"/>
  <c r="AH133" i="12"/>
  <c r="I133" i="12"/>
  <c r="M133" i="12"/>
  <c r="Q133" i="12"/>
  <c r="U133" i="12"/>
  <c r="Y133" i="12"/>
  <c r="AC133" i="12"/>
  <c r="AG133" i="12"/>
  <c r="H129" i="12"/>
  <c r="L129" i="12"/>
  <c r="P129" i="12"/>
  <c r="T129" i="12"/>
  <c r="X129" i="12"/>
  <c r="AB129" i="12"/>
  <c r="AF129" i="12"/>
  <c r="G129" i="12"/>
  <c r="K129" i="12"/>
  <c r="O129" i="12"/>
  <c r="S129" i="12"/>
  <c r="W129" i="12"/>
  <c r="AA129" i="12"/>
  <c r="AE129" i="12"/>
  <c r="J129" i="12"/>
  <c r="N129" i="12"/>
  <c r="R129" i="12"/>
  <c r="V129" i="12"/>
  <c r="Z129" i="12"/>
  <c r="AD129" i="12"/>
  <c r="AH129" i="12"/>
  <c r="I129" i="12"/>
  <c r="M129" i="12"/>
  <c r="Q129" i="12"/>
  <c r="U129" i="12"/>
  <c r="Y129" i="12"/>
  <c r="AC129" i="12"/>
  <c r="AG129" i="12"/>
  <c r="H125" i="12"/>
  <c r="L125" i="12"/>
  <c r="P125" i="12"/>
  <c r="T125" i="12"/>
  <c r="X125" i="12"/>
  <c r="AB125" i="12"/>
  <c r="AF125" i="12"/>
  <c r="G125" i="12"/>
  <c r="K125" i="12"/>
  <c r="O125" i="12"/>
  <c r="S125" i="12"/>
  <c r="W125" i="12"/>
  <c r="AA125" i="12"/>
  <c r="AE125" i="12"/>
  <c r="J125" i="12"/>
  <c r="N125" i="12"/>
  <c r="R125" i="12"/>
  <c r="V125" i="12"/>
  <c r="Z125" i="12"/>
  <c r="AD125" i="12"/>
  <c r="AH125" i="12"/>
  <c r="I125" i="12"/>
  <c r="M125" i="12"/>
  <c r="Q125" i="12"/>
  <c r="U125" i="12"/>
  <c r="Y125" i="12"/>
  <c r="AC125" i="12"/>
  <c r="AG125" i="12"/>
  <c r="H121" i="12"/>
  <c r="L121" i="12"/>
  <c r="P121" i="12"/>
  <c r="T121" i="12"/>
  <c r="X121" i="12"/>
  <c r="AB121" i="12"/>
  <c r="AF121" i="12"/>
  <c r="G121" i="12"/>
  <c r="K121" i="12"/>
  <c r="O121" i="12"/>
  <c r="S121" i="12"/>
  <c r="W121" i="12"/>
  <c r="AA121" i="12"/>
  <c r="AE121" i="12"/>
  <c r="J121" i="12"/>
  <c r="N121" i="12"/>
  <c r="R121" i="12"/>
  <c r="V121" i="12"/>
  <c r="Z121" i="12"/>
  <c r="AD121" i="12"/>
  <c r="AH121" i="12"/>
  <c r="I121" i="12"/>
  <c r="M121" i="12"/>
  <c r="Q121" i="12"/>
  <c r="U121" i="12"/>
  <c r="Y121" i="12"/>
  <c r="AC121" i="12"/>
  <c r="AG121" i="12"/>
  <c r="H117" i="12"/>
  <c r="L117" i="12"/>
  <c r="P117" i="12"/>
  <c r="T117" i="12"/>
  <c r="X117" i="12"/>
  <c r="AB117" i="12"/>
  <c r="AF117" i="12"/>
  <c r="G117" i="12"/>
  <c r="K117" i="12"/>
  <c r="O117" i="12"/>
  <c r="S117" i="12"/>
  <c r="W117" i="12"/>
  <c r="AA117" i="12"/>
  <c r="AE117" i="12"/>
  <c r="J117" i="12"/>
  <c r="N117" i="12"/>
  <c r="R117" i="12"/>
  <c r="V117" i="12"/>
  <c r="Z117" i="12"/>
  <c r="AD117" i="12"/>
  <c r="AH117" i="12"/>
  <c r="I117" i="12"/>
  <c r="M117" i="12"/>
  <c r="Q117" i="12"/>
  <c r="U117" i="12"/>
  <c r="Y117" i="12"/>
  <c r="AC117" i="12"/>
  <c r="AG117" i="12"/>
  <c r="G29" i="12"/>
  <c r="K29" i="12"/>
  <c r="O29" i="12"/>
  <c r="S29" i="12"/>
  <c r="I29" i="12"/>
  <c r="M29" i="12"/>
  <c r="Q29" i="12"/>
  <c r="U29" i="12"/>
  <c r="G25" i="12"/>
  <c r="K25" i="12"/>
  <c r="O25" i="12"/>
  <c r="S25" i="12"/>
  <c r="W25" i="12"/>
  <c r="AA25" i="12"/>
  <c r="AE25" i="12"/>
  <c r="I25" i="12"/>
  <c r="M25" i="12"/>
  <c r="Q25" i="12"/>
  <c r="U25" i="12"/>
  <c r="Y25" i="12"/>
  <c r="AC25" i="12"/>
  <c r="AG25" i="12"/>
  <c r="G21" i="12"/>
  <c r="K21" i="12"/>
  <c r="O21" i="12"/>
  <c r="S21" i="12"/>
  <c r="W21" i="12"/>
  <c r="AA21" i="12"/>
  <c r="AE21" i="12"/>
  <c r="I21" i="12"/>
  <c r="M21" i="12"/>
  <c r="Q21" i="12"/>
  <c r="U21" i="12"/>
  <c r="Y21" i="12"/>
  <c r="AC21" i="12"/>
  <c r="AG21" i="12"/>
  <c r="G17" i="12"/>
  <c r="K17" i="12"/>
  <c r="O17" i="12"/>
  <c r="S17" i="12"/>
  <c r="W17" i="12"/>
  <c r="AA17" i="12"/>
  <c r="AE17" i="12"/>
  <c r="I17" i="12"/>
  <c r="M17" i="12"/>
  <c r="Q17" i="12"/>
  <c r="U17" i="12"/>
  <c r="Y17" i="12"/>
  <c r="AC17" i="12"/>
  <c r="AG17" i="12"/>
  <c r="G13" i="12"/>
  <c r="K13" i="12"/>
  <c r="O13" i="12"/>
  <c r="S13" i="12"/>
  <c r="W13" i="12"/>
  <c r="AA13" i="12"/>
  <c r="AE13" i="12"/>
  <c r="I13" i="12"/>
  <c r="M13" i="12"/>
  <c r="Q13" i="12"/>
  <c r="U13" i="12"/>
  <c r="Y13" i="12"/>
  <c r="AC13" i="12"/>
  <c r="AG13" i="12"/>
  <c r="G9" i="12"/>
  <c r="K9" i="12"/>
  <c r="O9" i="12"/>
  <c r="S9" i="12"/>
  <c r="W9" i="12"/>
  <c r="AA9" i="12"/>
  <c r="AE9" i="12"/>
  <c r="I9" i="12"/>
  <c r="M9" i="12"/>
  <c r="Q9" i="12"/>
  <c r="U9" i="12"/>
  <c r="Y9" i="12"/>
  <c r="AC9" i="12"/>
  <c r="AG9" i="12"/>
  <c r="G5" i="12"/>
  <c r="K5" i="12"/>
  <c r="O5" i="12"/>
  <c r="S5" i="12"/>
  <c r="W5" i="12"/>
  <c r="AA5" i="12"/>
  <c r="AE5" i="12"/>
  <c r="I5" i="12"/>
  <c r="M5" i="12"/>
  <c r="Q5" i="12"/>
  <c r="U5" i="12"/>
  <c r="Y5" i="12"/>
  <c r="AC5" i="12"/>
  <c r="AG5" i="12"/>
  <c r="V187" i="2"/>
  <c r="W178" i="2"/>
  <c r="U170" i="2"/>
  <c r="U159" i="2"/>
  <c r="U143" i="2"/>
  <c r="AG114" i="12"/>
  <c r="AC114" i="12"/>
  <c r="Y114" i="12"/>
  <c r="U114" i="12"/>
  <c r="Q114" i="12"/>
  <c r="M114" i="12"/>
  <c r="I114" i="12"/>
  <c r="AG113" i="12"/>
  <c r="AC113" i="12"/>
  <c r="Y113" i="12"/>
  <c r="U113" i="12"/>
  <c r="Q113" i="12"/>
  <c r="M113" i="12"/>
  <c r="I113" i="12"/>
  <c r="AG112" i="12"/>
  <c r="AC112" i="12"/>
  <c r="Y112" i="12"/>
  <c r="U112" i="12"/>
  <c r="Q112" i="12"/>
  <c r="M112" i="12"/>
  <c r="I112" i="12"/>
  <c r="AG111" i="12"/>
  <c r="AC111" i="12"/>
  <c r="Y111" i="12"/>
  <c r="U111" i="12"/>
  <c r="Q111" i="12"/>
  <c r="M111" i="12"/>
  <c r="I111" i="12"/>
  <c r="AG110" i="12"/>
  <c r="AC110" i="12"/>
  <c r="Y110" i="12"/>
  <c r="U110" i="12"/>
  <c r="Q110" i="12"/>
  <c r="M110" i="12"/>
  <c r="I110" i="12"/>
  <c r="AG109" i="12"/>
  <c r="AC109" i="12"/>
  <c r="Y109" i="12"/>
  <c r="U109" i="12"/>
  <c r="Q109" i="12"/>
  <c r="M109" i="12"/>
  <c r="I109" i="12"/>
  <c r="AG108" i="12"/>
  <c r="AC108" i="12"/>
  <c r="Y108" i="12"/>
  <c r="U108" i="12"/>
  <c r="Q108" i="12"/>
  <c r="M108" i="12"/>
  <c r="I108" i="12"/>
  <c r="AG107" i="12"/>
  <c r="AC107" i="12"/>
  <c r="Y107" i="12"/>
  <c r="U107" i="12"/>
  <c r="Q107" i="12"/>
  <c r="M107" i="12"/>
  <c r="I107" i="12"/>
  <c r="AG106" i="12"/>
  <c r="AC106" i="12"/>
  <c r="Y106" i="12"/>
  <c r="U106" i="12"/>
  <c r="Q106" i="12"/>
  <c r="M106" i="12"/>
  <c r="I106" i="12"/>
  <c r="AG105" i="12"/>
  <c r="AC105" i="12"/>
  <c r="Y105" i="12"/>
  <c r="U105" i="12"/>
  <c r="Q105" i="12"/>
  <c r="M105" i="12"/>
  <c r="I105" i="12"/>
  <c r="AG104" i="12"/>
  <c r="AC104" i="12"/>
  <c r="Y104" i="12"/>
  <c r="U104" i="12"/>
  <c r="Q104" i="12"/>
  <c r="M104" i="12"/>
  <c r="I104" i="12"/>
  <c r="AG103" i="12"/>
  <c r="AC103" i="12"/>
  <c r="Y103" i="12"/>
  <c r="U103" i="12"/>
  <c r="Q103" i="12"/>
  <c r="M103" i="12"/>
  <c r="I103" i="12"/>
  <c r="AG102" i="12"/>
  <c r="AC102" i="12"/>
  <c r="Y102" i="12"/>
  <c r="U102" i="12"/>
  <c r="Q102" i="12"/>
  <c r="M102" i="12"/>
  <c r="I102" i="12"/>
  <c r="AG101" i="12"/>
  <c r="AC101" i="12"/>
  <c r="Y101" i="12"/>
  <c r="U101" i="12"/>
  <c r="Q101" i="12"/>
  <c r="M101" i="12"/>
  <c r="I101" i="12"/>
  <c r="AG100" i="12"/>
  <c r="AC100" i="12"/>
  <c r="Y100" i="12"/>
  <c r="U100" i="12"/>
  <c r="Q100" i="12"/>
  <c r="M100" i="12"/>
  <c r="I100" i="12"/>
  <c r="AG99" i="12"/>
  <c r="AC99" i="12"/>
  <c r="Y99" i="12"/>
  <c r="U99" i="12"/>
  <c r="Q99" i="12"/>
  <c r="M99" i="12"/>
  <c r="I99" i="12"/>
  <c r="AG98" i="12"/>
  <c r="AC98" i="12"/>
  <c r="Y98" i="12"/>
  <c r="U98" i="12"/>
  <c r="Q98" i="12"/>
  <c r="M98" i="12"/>
  <c r="I98" i="12"/>
  <c r="AG97" i="12"/>
  <c r="AC97" i="12"/>
  <c r="Y97" i="12"/>
  <c r="U97" i="12"/>
  <c r="Q97" i="12"/>
  <c r="M97" i="12"/>
  <c r="I97" i="12"/>
  <c r="AG96" i="12"/>
  <c r="AC96" i="12"/>
  <c r="Y96" i="12"/>
  <c r="U96" i="12"/>
  <c r="Q96" i="12"/>
  <c r="M96" i="12"/>
  <c r="I96" i="12"/>
  <c r="AG95" i="12"/>
  <c r="AC95" i="12"/>
  <c r="Y95" i="12"/>
  <c r="U95" i="12"/>
  <c r="Q95" i="12"/>
  <c r="M95" i="12"/>
  <c r="I95" i="12"/>
  <c r="AG94" i="12"/>
  <c r="AC94" i="12"/>
  <c r="Y94" i="12"/>
  <c r="U94" i="12"/>
  <c r="Q94" i="12"/>
  <c r="M94" i="12"/>
  <c r="I94" i="12"/>
  <c r="AG93" i="12"/>
  <c r="AC93" i="12"/>
  <c r="Y93" i="12"/>
  <c r="U93" i="12"/>
  <c r="Q93" i="12"/>
  <c r="M93" i="12"/>
  <c r="I93" i="12"/>
  <c r="AG92" i="12"/>
  <c r="AC92" i="12"/>
  <c r="Y92" i="12"/>
  <c r="U92" i="12"/>
  <c r="Q92" i="12"/>
  <c r="M92" i="12"/>
  <c r="I92" i="12"/>
  <c r="AG91" i="12"/>
  <c r="AC91" i="12"/>
  <c r="Y91" i="12"/>
  <c r="U91" i="12"/>
  <c r="Q91" i="12"/>
  <c r="M91" i="12"/>
  <c r="I91" i="12"/>
  <c r="AG90" i="12"/>
  <c r="AC90" i="12"/>
  <c r="Y90" i="12"/>
  <c r="U90" i="12"/>
  <c r="Q90" i="12"/>
  <c r="M90" i="12"/>
  <c r="I90" i="12"/>
  <c r="AG89" i="12"/>
  <c r="AC89" i="12"/>
  <c r="Y89" i="12"/>
  <c r="U89" i="12"/>
  <c r="Q89" i="12"/>
  <c r="M89" i="12"/>
  <c r="I89" i="12"/>
  <c r="AG88" i="12"/>
  <c r="AC88" i="12"/>
  <c r="Y88" i="12"/>
  <c r="U88" i="12"/>
  <c r="Q88" i="12"/>
  <c r="M88" i="12"/>
  <c r="I88" i="12"/>
  <c r="AG87" i="12"/>
  <c r="AC87" i="12"/>
  <c r="Y87" i="12"/>
  <c r="U87" i="12"/>
  <c r="Q87" i="12"/>
  <c r="M87" i="12"/>
  <c r="I87" i="12"/>
  <c r="AG86" i="12"/>
  <c r="AC86" i="12"/>
  <c r="Y86" i="12"/>
  <c r="U86" i="12"/>
  <c r="Q86" i="12"/>
  <c r="M86" i="12"/>
  <c r="I86" i="12"/>
  <c r="AG85" i="12"/>
  <c r="AC85" i="12"/>
  <c r="Y85" i="12"/>
  <c r="U85" i="12"/>
  <c r="Q85" i="12"/>
  <c r="M85" i="12"/>
  <c r="I85" i="12"/>
  <c r="AG84" i="12"/>
  <c r="AC84" i="12"/>
  <c r="Y84" i="12"/>
  <c r="U84" i="12"/>
  <c r="Q84" i="12"/>
  <c r="M84" i="12"/>
  <c r="I84" i="12"/>
  <c r="AG83" i="12"/>
  <c r="AC83" i="12"/>
  <c r="Y83" i="12"/>
  <c r="U83" i="12"/>
  <c r="Q83" i="12"/>
  <c r="M83" i="12"/>
  <c r="I83" i="12"/>
  <c r="AG82" i="12"/>
  <c r="AC82" i="12"/>
  <c r="Y82" i="12"/>
  <c r="U82" i="12"/>
  <c r="Q82" i="12"/>
  <c r="M82" i="12"/>
  <c r="I82" i="12"/>
  <c r="AG81" i="12"/>
  <c r="AC81" i="12"/>
  <c r="Y81" i="12"/>
  <c r="U81" i="12"/>
  <c r="Q81" i="12"/>
  <c r="M81" i="12"/>
  <c r="I81" i="12"/>
  <c r="AG80" i="12"/>
  <c r="AC80" i="12"/>
  <c r="Y80" i="12"/>
  <c r="U80" i="12"/>
  <c r="Q80" i="12"/>
  <c r="M80" i="12"/>
  <c r="I80" i="12"/>
  <c r="AG79" i="12"/>
  <c r="AC79" i="12"/>
  <c r="Y79" i="12"/>
  <c r="U79" i="12"/>
  <c r="Q79" i="12"/>
  <c r="M79" i="12"/>
  <c r="I79" i="12"/>
  <c r="AG78" i="12"/>
  <c r="AC78" i="12"/>
  <c r="Y78" i="12"/>
  <c r="U78" i="12"/>
  <c r="Q78" i="12"/>
  <c r="M78" i="12"/>
  <c r="I78" i="12"/>
  <c r="AG77" i="12"/>
  <c r="AC77" i="12"/>
  <c r="Y77" i="12"/>
  <c r="U77" i="12"/>
  <c r="Q77" i="12"/>
  <c r="M77" i="12"/>
  <c r="I77" i="12"/>
  <c r="AG76" i="12"/>
  <c r="AC76" i="12"/>
  <c r="Y76" i="12"/>
  <c r="U76" i="12"/>
  <c r="Q76" i="12"/>
  <c r="M76" i="12"/>
  <c r="I76" i="12"/>
  <c r="AG75" i="12"/>
  <c r="AC75" i="12"/>
  <c r="Y75" i="12"/>
  <c r="U75" i="12"/>
  <c r="Q75" i="12"/>
  <c r="M75" i="12"/>
  <c r="I75" i="12"/>
  <c r="AG74" i="12"/>
  <c r="AC74" i="12"/>
  <c r="Y74" i="12"/>
  <c r="U74" i="12"/>
  <c r="Q74" i="12"/>
  <c r="M74" i="12"/>
  <c r="I74" i="12"/>
  <c r="AG73" i="12"/>
  <c r="AC73" i="12"/>
  <c r="Y73" i="12"/>
  <c r="U73" i="12"/>
  <c r="Q73" i="12"/>
  <c r="M73" i="12"/>
  <c r="I73" i="12"/>
  <c r="AG72" i="12"/>
  <c r="AC72" i="12"/>
  <c r="Y72" i="12"/>
  <c r="U72" i="12"/>
  <c r="Q72" i="12"/>
  <c r="M72" i="12"/>
  <c r="I72" i="12"/>
  <c r="AG71" i="12"/>
  <c r="AC71" i="12"/>
  <c r="Y71" i="12"/>
  <c r="U71" i="12"/>
  <c r="Q71" i="12"/>
  <c r="M71" i="12"/>
  <c r="I71" i="12"/>
  <c r="AG70" i="12"/>
  <c r="AC70" i="12"/>
  <c r="Y70" i="12"/>
  <c r="U70" i="12"/>
  <c r="Q70" i="12"/>
  <c r="M70" i="12"/>
  <c r="I70" i="12"/>
  <c r="AG69" i="12"/>
  <c r="AC69" i="12"/>
  <c r="Y69" i="12"/>
  <c r="U69" i="12"/>
  <c r="Q69" i="12"/>
  <c r="M69" i="12"/>
  <c r="I69" i="12"/>
  <c r="AG68" i="12"/>
  <c r="AC68" i="12"/>
  <c r="Y68" i="12"/>
  <c r="U68" i="12"/>
  <c r="Q68" i="12"/>
  <c r="M68" i="12"/>
  <c r="I68" i="12"/>
  <c r="AG67" i="12"/>
  <c r="AC67" i="12"/>
  <c r="Y67" i="12"/>
  <c r="U67" i="12"/>
  <c r="Q67" i="12"/>
  <c r="M67" i="12"/>
  <c r="I67" i="12"/>
  <c r="AG66" i="12"/>
  <c r="AC66" i="12"/>
  <c r="Y66" i="12"/>
  <c r="U66" i="12"/>
  <c r="Q66" i="12"/>
  <c r="M66" i="12"/>
  <c r="I66" i="12"/>
  <c r="AG65" i="12"/>
  <c r="AC65" i="12"/>
  <c r="Y65" i="12"/>
  <c r="U65" i="12"/>
  <c r="Q65" i="12"/>
  <c r="M65" i="12"/>
  <c r="I65" i="12"/>
  <c r="AG64" i="12"/>
  <c r="AC64" i="12"/>
  <c r="Y64" i="12"/>
  <c r="U64" i="12"/>
  <c r="Q64" i="12"/>
  <c r="M64" i="12"/>
  <c r="I64" i="12"/>
  <c r="AG63" i="12"/>
  <c r="AC63" i="12"/>
  <c r="Y63" i="12"/>
  <c r="U63" i="12"/>
  <c r="Q63" i="12"/>
  <c r="M63" i="12"/>
  <c r="I63" i="12"/>
  <c r="AG62" i="12"/>
  <c r="AC62" i="12"/>
  <c r="Y62" i="12"/>
  <c r="U62" i="12"/>
  <c r="Q62" i="12"/>
  <c r="M62" i="12"/>
  <c r="I62" i="12"/>
  <c r="AG61" i="12"/>
  <c r="AC61" i="12"/>
  <c r="Y61" i="12"/>
  <c r="U61" i="12"/>
  <c r="Q61" i="12"/>
  <c r="M61" i="12"/>
  <c r="I61" i="12"/>
  <c r="AG60" i="12"/>
  <c r="AC60" i="12"/>
  <c r="Y60" i="12"/>
  <c r="U60" i="12"/>
  <c r="Q60" i="12"/>
  <c r="M60" i="12"/>
  <c r="I60" i="12"/>
  <c r="AG59" i="12"/>
  <c r="AC59" i="12"/>
  <c r="Y59" i="12"/>
  <c r="U59" i="12"/>
  <c r="Q59" i="12"/>
  <c r="M59" i="12"/>
  <c r="I59" i="12"/>
  <c r="AG58" i="12"/>
  <c r="AC58" i="12"/>
  <c r="Y58" i="12"/>
  <c r="U58" i="12"/>
  <c r="Q58" i="12"/>
  <c r="M58" i="12"/>
  <c r="I58" i="12"/>
  <c r="AG57" i="12"/>
  <c r="AC57" i="12"/>
  <c r="Y57" i="12"/>
  <c r="U57" i="12"/>
  <c r="Q57" i="12"/>
  <c r="M57" i="12"/>
  <c r="I57" i="12"/>
  <c r="AG56" i="12"/>
  <c r="AC56" i="12"/>
  <c r="Y56" i="12"/>
  <c r="U56" i="12"/>
  <c r="Q56" i="12"/>
  <c r="M56" i="12"/>
  <c r="I56" i="12"/>
  <c r="AG55" i="12"/>
  <c r="AC55" i="12"/>
  <c r="Y55" i="12"/>
  <c r="U55" i="12"/>
  <c r="Q55" i="12"/>
  <c r="M55" i="12"/>
  <c r="I55" i="12"/>
  <c r="AG54" i="12"/>
  <c r="AC54" i="12"/>
  <c r="Y54" i="12"/>
  <c r="U54" i="12"/>
  <c r="Q54" i="12"/>
  <c r="M54" i="12"/>
  <c r="I54" i="12"/>
  <c r="AG53" i="12"/>
  <c r="AC53" i="12"/>
  <c r="Y53" i="12"/>
  <c r="U53" i="12"/>
  <c r="Q53" i="12"/>
  <c r="M53" i="12"/>
  <c r="I53" i="12"/>
  <c r="AG52" i="12"/>
  <c r="AC52" i="12"/>
  <c r="Y52" i="12"/>
  <c r="U52" i="12"/>
  <c r="Q52" i="12"/>
  <c r="M52" i="12"/>
  <c r="I52" i="12"/>
  <c r="AG51" i="12"/>
  <c r="AC51" i="12"/>
  <c r="Y51" i="12"/>
  <c r="U51" i="12"/>
  <c r="Q51" i="12"/>
  <c r="M51" i="12"/>
  <c r="I51" i="12"/>
  <c r="AG50" i="12"/>
  <c r="AC50" i="12"/>
  <c r="Y50" i="12"/>
  <c r="U50" i="12"/>
  <c r="Q50" i="12"/>
  <c r="M50" i="12"/>
  <c r="I50" i="12"/>
  <c r="AG49" i="12"/>
  <c r="AC49" i="12"/>
  <c r="Y49" i="12"/>
  <c r="U49" i="12"/>
  <c r="Q49" i="12"/>
  <c r="M49" i="12"/>
  <c r="I49" i="12"/>
  <c r="AG48" i="12"/>
  <c r="AC48" i="12"/>
  <c r="Y48" i="12"/>
  <c r="U48" i="12"/>
  <c r="Q48" i="12"/>
  <c r="M48" i="12"/>
  <c r="I48" i="12"/>
  <c r="AG47" i="12"/>
  <c r="AC47" i="12"/>
  <c r="Y47" i="12"/>
  <c r="U47" i="12"/>
  <c r="Q47" i="12"/>
  <c r="M47" i="12"/>
  <c r="I47" i="12"/>
  <c r="AG46" i="12"/>
  <c r="AC46" i="12"/>
  <c r="Y46" i="12"/>
  <c r="U46" i="12"/>
  <c r="Q46" i="12"/>
  <c r="M46" i="12"/>
  <c r="I46" i="12"/>
  <c r="AG45" i="12"/>
  <c r="AC45" i="12"/>
  <c r="Y45" i="12"/>
  <c r="U45" i="12"/>
  <c r="Q45" i="12"/>
  <c r="M45" i="12"/>
  <c r="I45" i="12"/>
  <c r="AG44" i="12"/>
  <c r="AC44" i="12"/>
  <c r="Y44" i="12"/>
  <c r="U44" i="12"/>
  <c r="Q44" i="12"/>
  <c r="M44" i="12"/>
  <c r="I44" i="12"/>
  <c r="AG43" i="12"/>
  <c r="AC43" i="12"/>
  <c r="Y43" i="12"/>
  <c r="U43" i="12"/>
  <c r="Q43" i="12"/>
  <c r="M43" i="12"/>
  <c r="I43" i="12"/>
  <c r="AG42" i="12"/>
  <c r="AC42" i="12"/>
  <c r="Y42" i="12"/>
  <c r="U42" i="12"/>
  <c r="Q42" i="12"/>
  <c r="M42" i="12"/>
  <c r="I42" i="12"/>
  <c r="AG41" i="12"/>
  <c r="AC41" i="12"/>
  <c r="Y41" i="12"/>
  <c r="U41" i="12"/>
  <c r="Q41" i="12"/>
  <c r="M41" i="12"/>
  <c r="I41" i="12"/>
  <c r="AG40" i="12"/>
  <c r="AC40" i="12"/>
  <c r="Y40" i="12"/>
  <c r="U40" i="12"/>
  <c r="Q40" i="12"/>
  <c r="M40" i="12"/>
  <c r="I40" i="12"/>
  <c r="AG39" i="12"/>
  <c r="AC39" i="12"/>
  <c r="Y39" i="12"/>
  <c r="U39" i="12"/>
  <c r="Q39" i="12"/>
  <c r="M39" i="12"/>
  <c r="I39" i="12"/>
  <c r="AG38" i="12"/>
  <c r="AC38" i="12"/>
  <c r="Y38" i="12"/>
  <c r="U38" i="12"/>
  <c r="Q38" i="12"/>
  <c r="M38" i="12"/>
  <c r="I38" i="12"/>
  <c r="AG37" i="12"/>
  <c r="AC37" i="12"/>
  <c r="Y37" i="12"/>
  <c r="U37" i="12"/>
  <c r="Q37" i="12"/>
  <c r="M37" i="12"/>
  <c r="I37" i="12"/>
  <c r="AG36" i="12"/>
  <c r="AC36" i="12"/>
  <c r="Y36" i="12"/>
  <c r="U36" i="12"/>
  <c r="Q36" i="12"/>
  <c r="M36" i="12"/>
  <c r="I36" i="12"/>
  <c r="AG35" i="12"/>
  <c r="AC35" i="12"/>
  <c r="Y35" i="12"/>
  <c r="U35" i="12"/>
  <c r="Q35" i="12"/>
  <c r="M35" i="12"/>
  <c r="I35" i="12"/>
  <c r="AG34" i="12"/>
  <c r="AC34" i="12"/>
  <c r="Y34" i="12"/>
  <c r="U34" i="12"/>
  <c r="Q34" i="12"/>
  <c r="M34" i="12"/>
  <c r="I34" i="12"/>
  <c r="AG33" i="12"/>
  <c r="AC33" i="12"/>
  <c r="Y33" i="12"/>
  <c r="U33" i="12"/>
  <c r="Q33" i="12"/>
  <c r="M33" i="12"/>
  <c r="I33" i="12"/>
  <c r="AG32" i="12"/>
  <c r="AC32" i="12"/>
  <c r="Y32" i="12"/>
  <c r="U32" i="12"/>
  <c r="Q32" i="12"/>
  <c r="M32" i="12"/>
  <c r="I32" i="12"/>
  <c r="AG31" i="12"/>
  <c r="AC31" i="12"/>
  <c r="Y31" i="12"/>
  <c r="U31" i="12"/>
  <c r="Q31" i="12"/>
  <c r="M31" i="12"/>
  <c r="I31" i="12"/>
  <c r="AG30" i="12"/>
  <c r="AC30" i="12"/>
  <c r="Y30" i="12"/>
  <c r="U30" i="12"/>
  <c r="Q30" i="12"/>
  <c r="M30" i="12"/>
  <c r="I30" i="12"/>
  <c r="AG29" i="12"/>
  <c r="AC29" i="12"/>
  <c r="Y29" i="12"/>
  <c r="T29" i="12"/>
  <c r="L29" i="12"/>
  <c r="AF28" i="12"/>
  <c r="X28" i="12"/>
  <c r="P28" i="12"/>
  <c r="H28" i="12"/>
  <c r="AB27" i="12"/>
  <c r="T27" i="12"/>
  <c r="L27" i="12"/>
  <c r="AF26" i="12"/>
  <c r="X26" i="12"/>
  <c r="P26" i="12"/>
  <c r="AB25" i="12"/>
  <c r="T25" i="12"/>
  <c r="L25" i="12"/>
  <c r="AF24" i="12"/>
  <c r="X24" i="12"/>
  <c r="P24" i="12"/>
  <c r="H24" i="12"/>
  <c r="AB23" i="12"/>
  <c r="T23" i="12"/>
  <c r="L23" i="12"/>
  <c r="AF22" i="12"/>
  <c r="X22" i="12"/>
  <c r="P22" i="12"/>
  <c r="AB21" i="12"/>
  <c r="T21" i="12"/>
  <c r="L21" i="12"/>
  <c r="AF20" i="12"/>
  <c r="X20" i="12"/>
  <c r="P20" i="12"/>
  <c r="H20" i="12"/>
  <c r="AB19" i="12"/>
  <c r="T19" i="12"/>
  <c r="L19" i="12"/>
  <c r="AF18" i="12"/>
  <c r="X18" i="12"/>
  <c r="P18" i="12"/>
  <c r="AB17" i="12"/>
  <c r="T17" i="12"/>
  <c r="L17" i="12"/>
  <c r="AF16" i="12"/>
  <c r="X16" i="12"/>
  <c r="P16" i="12"/>
  <c r="H16" i="12"/>
  <c r="AB15" i="12"/>
  <c r="T15" i="12"/>
  <c r="L15" i="12"/>
  <c r="AF14" i="12"/>
  <c r="X14" i="12"/>
  <c r="P14" i="12"/>
  <c r="AB13" i="12"/>
  <c r="T13" i="12"/>
  <c r="L13" i="12"/>
  <c r="AF12" i="12"/>
  <c r="X12" i="12"/>
  <c r="P12" i="12"/>
  <c r="H12" i="12"/>
  <c r="AB11" i="12"/>
  <c r="T11" i="12"/>
  <c r="L11" i="12"/>
  <c r="AF10" i="12"/>
  <c r="X10" i="12"/>
  <c r="P10" i="12"/>
  <c r="AB9" i="12"/>
  <c r="T9" i="12"/>
  <c r="L9" i="12"/>
  <c r="AF8" i="12"/>
  <c r="X8" i="12"/>
  <c r="P8" i="12"/>
  <c r="H8" i="12"/>
  <c r="AB7" i="12"/>
  <c r="T7" i="12"/>
  <c r="L7" i="12"/>
  <c r="AF6" i="12"/>
  <c r="X6" i="12"/>
  <c r="P6" i="12"/>
  <c r="AB5" i="12"/>
  <c r="T5" i="12"/>
  <c r="L5" i="12"/>
  <c r="AF4" i="12"/>
  <c r="X4" i="12"/>
  <c r="P4" i="12"/>
  <c r="H4" i="12"/>
  <c r="AB3" i="12"/>
  <c r="T3" i="12"/>
  <c r="L3" i="12"/>
  <c r="I626" i="12"/>
  <c r="M626" i="12"/>
  <c r="Q626" i="12"/>
  <c r="U626" i="12"/>
  <c r="Y626" i="12"/>
  <c r="AC626" i="12"/>
  <c r="AG626" i="12"/>
  <c r="H626" i="12"/>
  <c r="L626" i="12"/>
  <c r="P626" i="12"/>
  <c r="T626" i="12"/>
  <c r="X626" i="12"/>
  <c r="AB626" i="12"/>
  <c r="AF626" i="12"/>
  <c r="G626" i="12"/>
  <c r="K626" i="12"/>
  <c r="O626" i="12"/>
  <c r="S626" i="12"/>
  <c r="W626" i="12"/>
  <c r="AA626" i="12"/>
  <c r="AE626" i="12"/>
  <c r="J626" i="12"/>
  <c r="N626" i="12"/>
  <c r="R626" i="12"/>
  <c r="V626" i="12"/>
  <c r="Z626" i="12"/>
  <c r="AD626" i="12"/>
  <c r="AH626" i="12"/>
  <c r="I622" i="12"/>
  <c r="M622" i="12"/>
  <c r="Q622" i="12"/>
  <c r="U622" i="12"/>
  <c r="Y622" i="12"/>
  <c r="AC622" i="12"/>
  <c r="AG622" i="12"/>
  <c r="H622" i="12"/>
  <c r="L622" i="12"/>
  <c r="P622" i="12"/>
  <c r="T622" i="12"/>
  <c r="X622" i="12"/>
  <c r="AB622" i="12"/>
  <c r="AF622" i="12"/>
  <c r="G622" i="12"/>
  <c r="K622" i="12"/>
  <c r="O622" i="12"/>
  <c r="S622" i="12"/>
  <c r="W622" i="12"/>
  <c r="AA622" i="12"/>
  <c r="AE622" i="12"/>
  <c r="J622" i="12"/>
  <c r="N622" i="12"/>
  <c r="R622" i="12"/>
  <c r="V622" i="12"/>
  <c r="Z622" i="12"/>
  <c r="AD622" i="12"/>
  <c r="AH622" i="12"/>
  <c r="I618" i="12"/>
  <c r="M618" i="12"/>
  <c r="Q618" i="12"/>
  <c r="U618" i="12"/>
  <c r="Y618" i="12"/>
  <c r="AC618" i="12"/>
  <c r="AG618" i="12"/>
  <c r="H618" i="12"/>
  <c r="L618" i="12"/>
  <c r="P618" i="12"/>
  <c r="T618" i="12"/>
  <c r="X618" i="12"/>
  <c r="AB618" i="12"/>
  <c r="AF618" i="12"/>
  <c r="G618" i="12"/>
  <c r="K618" i="12"/>
  <c r="O618" i="12"/>
  <c r="S618" i="12"/>
  <c r="W618" i="12"/>
  <c r="AA618" i="12"/>
  <c r="AE618" i="12"/>
  <c r="J618" i="12"/>
  <c r="N618" i="12"/>
  <c r="R618" i="12"/>
  <c r="V618" i="12"/>
  <c r="Z618" i="12"/>
  <c r="AD618" i="12"/>
  <c r="AH618" i="12"/>
  <c r="I614" i="12"/>
  <c r="M614" i="12"/>
  <c r="Q614" i="12"/>
  <c r="U614" i="12"/>
  <c r="Y614" i="12"/>
  <c r="AC614" i="12"/>
  <c r="AG614" i="12"/>
  <c r="H614" i="12"/>
  <c r="L614" i="12"/>
  <c r="P614" i="12"/>
  <c r="T614" i="12"/>
  <c r="X614" i="12"/>
  <c r="AB614" i="12"/>
  <c r="AF614" i="12"/>
  <c r="G614" i="12"/>
  <c r="K614" i="12"/>
  <c r="O614" i="12"/>
  <c r="S614" i="12"/>
  <c r="W614" i="12"/>
  <c r="AA614" i="12"/>
  <c r="AE614" i="12"/>
  <c r="J614" i="12"/>
  <c r="N614" i="12"/>
  <c r="R614" i="12"/>
  <c r="V614" i="12"/>
  <c r="Z614" i="12"/>
  <c r="AD614" i="12"/>
  <c r="AH614" i="12"/>
  <c r="I610" i="12"/>
  <c r="M610" i="12"/>
  <c r="Q610" i="12"/>
  <c r="U610" i="12"/>
  <c r="Y610" i="12"/>
  <c r="AC610" i="12"/>
  <c r="AG610" i="12"/>
  <c r="H610" i="12"/>
  <c r="L610" i="12"/>
  <c r="P610" i="12"/>
  <c r="T610" i="12"/>
  <c r="X610" i="12"/>
  <c r="AB610" i="12"/>
  <c r="AF610" i="12"/>
  <c r="G610" i="12"/>
  <c r="K610" i="12"/>
  <c r="O610" i="12"/>
  <c r="S610" i="12"/>
  <c r="W610" i="12"/>
  <c r="AA610" i="12"/>
  <c r="AE610" i="12"/>
  <c r="J610" i="12"/>
  <c r="N610" i="12"/>
  <c r="R610" i="12"/>
  <c r="V610" i="12"/>
  <c r="Z610" i="12"/>
  <c r="AD610" i="12"/>
  <c r="AH610" i="12"/>
  <c r="I606" i="12"/>
  <c r="M606" i="12"/>
  <c r="Q606" i="12"/>
  <c r="U606" i="12"/>
  <c r="Y606" i="12"/>
  <c r="AC606" i="12"/>
  <c r="AG606" i="12"/>
  <c r="H606" i="12"/>
  <c r="L606" i="12"/>
  <c r="P606" i="12"/>
  <c r="T606" i="12"/>
  <c r="X606" i="12"/>
  <c r="AB606" i="12"/>
  <c r="AF606" i="12"/>
  <c r="G606" i="12"/>
  <c r="K606" i="12"/>
  <c r="O606" i="12"/>
  <c r="S606" i="12"/>
  <c r="W606" i="12"/>
  <c r="AA606" i="12"/>
  <c r="AE606" i="12"/>
  <c r="J606" i="12"/>
  <c r="N606" i="12"/>
  <c r="R606" i="12"/>
  <c r="V606" i="12"/>
  <c r="Z606" i="12"/>
  <c r="AD606" i="12"/>
  <c r="AH606" i="12"/>
  <c r="I602" i="12"/>
  <c r="M602" i="12"/>
  <c r="Q602" i="12"/>
  <c r="U602" i="12"/>
  <c r="Y602" i="12"/>
  <c r="AC602" i="12"/>
  <c r="AG602" i="12"/>
  <c r="H602" i="12"/>
  <c r="L602" i="12"/>
  <c r="P602" i="12"/>
  <c r="T602" i="12"/>
  <c r="X602" i="12"/>
  <c r="AB602" i="12"/>
  <c r="AF602" i="12"/>
  <c r="G602" i="12"/>
  <c r="K602" i="12"/>
  <c r="O602" i="12"/>
  <c r="S602" i="12"/>
  <c r="W602" i="12"/>
  <c r="AA602" i="12"/>
  <c r="AE602" i="12"/>
  <c r="J602" i="12"/>
  <c r="N602" i="12"/>
  <c r="R602" i="12"/>
  <c r="V602" i="12"/>
  <c r="Z602" i="12"/>
  <c r="AD602" i="12"/>
  <c r="AH602" i="12"/>
  <c r="I598" i="12"/>
  <c r="M598" i="12"/>
  <c r="Q598" i="12"/>
  <c r="U598" i="12"/>
  <c r="Y598" i="12"/>
  <c r="AC598" i="12"/>
  <c r="AG598" i="12"/>
  <c r="H598" i="12"/>
  <c r="L598" i="12"/>
  <c r="P598" i="12"/>
  <c r="T598" i="12"/>
  <c r="X598" i="12"/>
  <c r="AB598" i="12"/>
  <c r="AF598" i="12"/>
  <c r="G598" i="12"/>
  <c r="K598" i="12"/>
  <c r="O598" i="12"/>
  <c r="S598" i="12"/>
  <c r="W598" i="12"/>
  <c r="AA598" i="12"/>
  <c r="AE598" i="12"/>
  <c r="J598" i="12"/>
  <c r="N598" i="12"/>
  <c r="R598" i="12"/>
  <c r="V598" i="12"/>
  <c r="Z598" i="12"/>
  <c r="AD598" i="12"/>
  <c r="AH598" i="12"/>
  <c r="I594" i="12"/>
  <c r="M594" i="12"/>
  <c r="Q594" i="12"/>
  <c r="U594" i="12"/>
  <c r="Y594" i="12"/>
  <c r="AC594" i="12"/>
  <c r="AG594" i="12"/>
  <c r="H594" i="12"/>
  <c r="L594" i="12"/>
  <c r="P594" i="12"/>
  <c r="T594" i="12"/>
  <c r="X594" i="12"/>
  <c r="AB594" i="12"/>
  <c r="AF594" i="12"/>
  <c r="G594" i="12"/>
  <c r="K594" i="12"/>
  <c r="O594" i="12"/>
  <c r="S594" i="12"/>
  <c r="W594" i="12"/>
  <c r="AA594" i="12"/>
  <c r="AE594" i="12"/>
  <c r="J594" i="12"/>
  <c r="N594" i="12"/>
  <c r="R594" i="12"/>
  <c r="V594" i="12"/>
  <c r="Z594" i="12"/>
  <c r="AD594" i="12"/>
  <c r="AH594" i="12"/>
  <c r="I590" i="12"/>
  <c r="M590" i="12"/>
  <c r="Q590" i="12"/>
  <c r="U590" i="12"/>
  <c r="Y590" i="12"/>
  <c r="AC590" i="12"/>
  <c r="AG590" i="12"/>
  <c r="H590" i="12"/>
  <c r="L590" i="12"/>
  <c r="P590" i="12"/>
  <c r="T590" i="12"/>
  <c r="X590" i="12"/>
  <c r="AB590" i="12"/>
  <c r="AF590" i="12"/>
  <c r="G590" i="12"/>
  <c r="K590" i="12"/>
  <c r="O590" i="12"/>
  <c r="S590" i="12"/>
  <c r="W590" i="12"/>
  <c r="AA590" i="12"/>
  <c r="AE590" i="12"/>
  <c r="J590" i="12"/>
  <c r="N590" i="12"/>
  <c r="R590" i="12"/>
  <c r="V590" i="12"/>
  <c r="Z590" i="12"/>
  <c r="AD590" i="12"/>
  <c r="AH590" i="12"/>
  <c r="I586" i="12"/>
  <c r="M586" i="12"/>
  <c r="Q586" i="12"/>
  <c r="U586" i="12"/>
  <c r="Y586" i="12"/>
  <c r="AC586" i="12"/>
  <c r="AG586" i="12"/>
  <c r="H586" i="12"/>
  <c r="L586" i="12"/>
  <c r="P586" i="12"/>
  <c r="T586" i="12"/>
  <c r="X586" i="12"/>
  <c r="AB586" i="12"/>
  <c r="AF586" i="12"/>
  <c r="G586" i="12"/>
  <c r="K586" i="12"/>
  <c r="O586" i="12"/>
  <c r="S586" i="12"/>
  <c r="W586" i="12"/>
  <c r="AA586" i="12"/>
  <c r="AE586" i="12"/>
  <c r="J586" i="12"/>
  <c r="N586" i="12"/>
  <c r="R586" i="12"/>
  <c r="V586" i="12"/>
  <c r="Z586" i="12"/>
  <c r="AD586" i="12"/>
  <c r="AH586" i="12"/>
  <c r="I582" i="12"/>
  <c r="M582" i="12"/>
  <c r="Q582" i="12"/>
  <c r="U582" i="12"/>
  <c r="Y582" i="12"/>
  <c r="AC582" i="12"/>
  <c r="AG582" i="12"/>
  <c r="H582" i="12"/>
  <c r="L582" i="12"/>
  <c r="P582" i="12"/>
  <c r="T582" i="12"/>
  <c r="X582" i="12"/>
  <c r="AB582" i="12"/>
  <c r="AF582" i="12"/>
  <c r="G582" i="12"/>
  <c r="K582" i="12"/>
  <c r="O582" i="12"/>
  <c r="S582" i="12"/>
  <c r="W582" i="12"/>
  <c r="AA582" i="12"/>
  <c r="AE582" i="12"/>
  <c r="J582" i="12"/>
  <c r="N582" i="12"/>
  <c r="R582" i="12"/>
  <c r="V582" i="12"/>
  <c r="Z582" i="12"/>
  <c r="AD582" i="12"/>
  <c r="AH582" i="12"/>
  <c r="I578" i="12"/>
  <c r="M578" i="12"/>
  <c r="Q578" i="12"/>
  <c r="U578" i="12"/>
  <c r="Y578" i="12"/>
  <c r="AC578" i="12"/>
  <c r="AG578" i="12"/>
  <c r="H578" i="12"/>
  <c r="L578" i="12"/>
  <c r="P578" i="12"/>
  <c r="T578" i="12"/>
  <c r="X578" i="12"/>
  <c r="AB578" i="12"/>
  <c r="AF578" i="12"/>
  <c r="G578" i="12"/>
  <c r="K578" i="12"/>
  <c r="O578" i="12"/>
  <c r="S578" i="12"/>
  <c r="W578" i="12"/>
  <c r="AA578" i="12"/>
  <c r="AE578" i="12"/>
  <c r="J578" i="12"/>
  <c r="N578" i="12"/>
  <c r="R578" i="12"/>
  <c r="V578" i="12"/>
  <c r="Z578" i="12"/>
  <c r="AD578" i="12"/>
  <c r="AH578" i="12"/>
  <c r="I574" i="12"/>
  <c r="H574" i="12"/>
  <c r="M574" i="12"/>
  <c r="Q574" i="12"/>
  <c r="U574" i="12"/>
  <c r="Y574" i="12"/>
  <c r="AC574" i="12"/>
  <c r="AG574" i="12"/>
  <c r="G574" i="12"/>
  <c r="L574" i="12"/>
  <c r="P574" i="12"/>
  <c r="T574" i="12"/>
  <c r="X574" i="12"/>
  <c r="AB574" i="12"/>
  <c r="AF574" i="12"/>
  <c r="K574" i="12"/>
  <c r="O574" i="12"/>
  <c r="S574" i="12"/>
  <c r="W574" i="12"/>
  <c r="AA574" i="12"/>
  <c r="AE574" i="12"/>
  <c r="J574" i="12"/>
  <c r="N574" i="12"/>
  <c r="R574" i="12"/>
  <c r="V574" i="12"/>
  <c r="Z574" i="12"/>
  <c r="AD574" i="12"/>
  <c r="AH574" i="12"/>
  <c r="I570" i="12"/>
  <c r="M570" i="12"/>
  <c r="Q570" i="12"/>
  <c r="U570" i="12"/>
  <c r="Y570" i="12"/>
  <c r="AC570" i="12"/>
  <c r="AG570" i="12"/>
  <c r="H570" i="12"/>
  <c r="N570" i="12"/>
  <c r="S570" i="12"/>
  <c r="X570" i="12"/>
  <c r="AD570" i="12"/>
  <c r="G570" i="12"/>
  <c r="L570" i="12"/>
  <c r="R570" i="12"/>
  <c r="W570" i="12"/>
  <c r="AB570" i="12"/>
  <c r="AH570" i="12"/>
  <c r="K570" i="12"/>
  <c r="P570" i="12"/>
  <c r="V570" i="12"/>
  <c r="AA570" i="12"/>
  <c r="AF570" i="12"/>
  <c r="J570" i="12"/>
  <c r="O570" i="12"/>
  <c r="T570" i="12"/>
  <c r="Z570" i="12"/>
  <c r="AE570" i="12"/>
  <c r="I566" i="12"/>
  <c r="M566" i="12"/>
  <c r="Q566" i="12"/>
  <c r="U566" i="12"/>
  <c r="Y566" i="12"/>
  <c r="AC566" i="12"/>
  <c r="AG566" i="12"/>
  <c r="H566" i="12"/>
  <c r="N566" i="12"/>
  <c r="S566" i="12"/>
  <c r="X566" i="12"/>
  <c r="AD566" i="12"/>
  <c r="G566" i="12"/>
  <c r="L566" i="12"/>
  <c r="R566" i="12"/>
  <c r="W566" i="12"/>
  <c r="AB566" i="12"/>
  <c r="AH566" i="12"/>
  <c r="K566" i="12"/>
  <c r="P566" i="12"/>
  <c r="V566" i="12"/>
  <c r="AA566" i="12"/>
  <c r="AF566" i="12"/>
  <c r="J566" i="12"/>
  <c r="O566" i="12"/>
  <c r="T566" i="12"/>
  <c r="Z566" i="12"/>
  <c r="AE566" i="12"/>
  <c r="I562" i="12"/>
  <c r="M562" i="12"/>
  <c r="Q562" i="12"/>
  <c r="U562" i="12"/>
  <c r="Y562" i="12"/>
  <c r="AC562" i="12"/>
  <c r="AG562" i="12"/>
  <c r="H562" i="12"/>
  <c r="N562" i="12"/>
  <c r="S562" i="12"/>
  <c r="X562" i="12"/>
  <c r="AD562" i="12"/>
  <c r="G562" i="12"/>
  <c r="L562" i="12"/>
  <c r="R562" i="12"/>
  <c r="W562" i="12"/>
  <c r="AB562" i="12"/>
  <c r="AH562" i="12"/>
  <c r="K562" i="12"/>
  <c r="P562" i="12"/>
  <c r="V562" i="12"/>
  <c r="AA562" i="12"/>
  <c r="AF562" i="12"/>
  <c r="J562" i="12"/>
  <c r="O562" i="12"/>
  <c r="T562" i="12"/>
  <c r="Z562" i="12"/>
  <c r="AE562" i="12"/>
  <c r="I558" i="12"/>
  <c r="M558" i="12"/>
  <c r="Q558" i="12"/>
  <c r="U558" i="12"/>
  <c r="Y558" i="12"/>
  <c r="AC558" i="12"/>
  <c r="AG558" i="12"/>
  <c r="H558" i="12"/>
  <c r="N558" i="12"/>
  <c r="S558" i="12"/>
  <c r="X558" i="12"/>
  <c r="AD558" i="12"/>
  <c r="G558" i="12"/>
  <c r="L558" i="12"/>
  <c r="R558" i="12"/>
  <c r="W558" i="12"/>
  <c r="AB558" i="12"/>
  <c r="AH558" i="12"/>
  <c r="K558" i="12"/>
  <c r="P558" i="12"/>
  <c r="V558" i="12"/>
  <c r="AA558" i="12"/>
  <c r="AF558" i="12"/>
  <c r="J558" i="12"/>
  <c r="O558" i="12"/>
  <c r="T558" i="12"/>
  <c r="Z558" i="12"/>
  <c r="AE558" i="12"/>
  <c r="I554" i="12"/>
  <c r="M554" i="12"/>
  <c r="Q554" i="12"/>
  <c r="U554" i="12"/>
  <c r="Y554" i="12"/>
  <c r="AC554" i="12"/>
  <c r="AG554" i="12"/>
  <c r="H554" i="12"/>
  <c r="N554" i="12"/>
  <c r="S554" i="12"/>
  <c r="X554" i="12"/>
  <c r="AD554" i="12"/>
  <c r="G554" i="12"/>
  <c r="L554" i="12"/>
  <c r="R554" i="12"/>
  <c r="W554" i="12"/>
  <c r="AB554" i="12"/>
  <c r="AH554" i="12"/>
  <c r="K554" i="12"/>
  <c r="P554" i="12"/>
  <c r="V554" i="12"/>
  <c r="AA554" i="12"/>
  <c r="AF554" i="12"/>
  <c r="J554" i="12"/>
  <c r="O554" i="12"/>
  <c r="T554" i="12"/>
  <c r="Z554" i="12"/>
  <c r="AE554" i="12"/>
  <c r="I550" i="12"/>
  <c r="M550" i="12"/>
  <c r="Q550" i="12"/>
  <c r="U550" i="12"/>
  <c r="Y550" i="12"/>
  <c r="AC550" i="12"/>
  <c r="AG550" i="12"/>
  <c r="H550" i="12"/>
  <c r="N550" i="12"/>
  <c r="S550" i="12"/>
  <c r="X550" i="12"/>
  <c r="AD550" i="12"/>
  <c r="G550" i="12"/>
  <c r="L550" i="12"/>
  <c r="R550" i="12"/>
  <c r="W550" i="12"/>
  <c r="AB550" i="12"/>
  <c r="AH550" i="12"/>
  <c r="K550" i="12"/>
  <c r="P550" i="12"/>
  <c r="V550" i="12"/>
  <c r="AA550" i="12"/>
  <c r="AF550" i="12"/>
  <c r="J550" i="12"/>
  <c r="O550" i="12"/>
  <c r="T550" i="12"/>
  <c r="Z550" i="12"/>
  <c r="AE550" i="12"/>
  <c r="I546" i="12"/>
  <c r="M546" i="12"/>
  <c r="Q546" i="12"/>
  <c r="U546" i="12"/>
  <c r="Y546" i="12"/>
  <c r="AC546" i="12"/>
  <c r="AG546" i="12"/>
  <c r="H546" i="12"/>
  <c r="N546" i="12"/>
  <c r="S546" i="12"/>
  <c r="X546" i="12"/>
  <c r="AD546" i="12"/>
  <c r="G546" i="12"/>
  <c r="L546" i="12"/>
  <c r="R546" i="12"/>
  <c r="W546" i="12"/>
  <c r="AB546" i="12"/>
  <c r="AH546" i="12"/>
  <c r="K546" i="12"/>
  <c r="P546" i="12"/>
  <c r="V546" i="12"/>
  <c r="AA546" i="12"/>
  <c r="AF546" i="12"/>
  <c r="J546" i="12"/>
  <c r="O546" i="12"/>
  <c r="T546" i="12"/>
  <c r="Z546" i="12"/>
  <c r="AE546" i="12"/>
  <c r="I542" i="12"/>
  <c r="M542" i="12"/>
  <c r="Q542" i="12"/>
  <c r="U542" i="12"/>
  <c r="Y542" i="12"/>
  <c r="AC542" i="12"/>
  <c r="AG542" i="12"/>
  <c r="H542" i="12"/>
  <c r="N542" i="12"/>
  <c r="S542" i="12"/>
  <c r="X542" i="12"/>
  <c r="AD542" i="12"/>
  <c r="G542" i="12"/>
  <c r="L542" i="12"/>
  <c r="R542" i="12"/>
  <c r="W542" i="12"/>
  <c r="AB542" i="12"/>
  <c r="AH542" i="12"/>
  <c r="K542" i="12"/>
  <c r="P542" i="12"/>
  <c r="V542" i="12"/>
  <c r="AA542" i="12"/>
  <c r="AF542" i="12"/>
  <c r="J542" i="12"/>
  <c r="O542" i="12"/>
  <c r="T542" i="12"/>
  <c r="Z542" i="12"/>
  <c r="AE542" i="12"/>
  <c r="J538" i="12"/>
  <c r="N538" i="12"/>
  <c r="I538" i="12"/>
  <c r="M538" i="12"/>
  <c r="Q538" i="12"/>
  <c r="U538" i="12"/>
  <c r="Y538" i="12"/>
  <c r="AC538" i="12"/>
  <c r="AG538" i="12"/>
  <c r="H538" i="12"/>
  <c r="L538" i="12"/>
  <c r="K538" i="12"/>
  <c r="S538" i="12"/>
  <c r="X538" i="12"/>
  <c r="AD538" i="12"/>
  <c r="G538" i="12"/>
  <c r="R538" i="12"/>
  <c r="W538" i="12"/>
  <c r="AB538" i="12"/>
  <c r="AH538" i="12"/>
  <c r="P538" i="12"/>
  <c r="V538" i="12"/>
  <c r="AA538" i="12"/>
  <c r="AF538" i="12"/>
  <c r="O538" i="12"/>
  <c r="T538" i="12"/>
  <c r="Z538" i="12"/>
  <c r="AE538" i="12"/>
  <c r="J534" i="12"/>
  <c r="N534" i="12"/>
  <c r="R534" i="12"/>
  <c r="V534" i="12"/>
  <c r="Z534" i="12"/>
  <c r="AD534" i="12"/>
  <c r="AH534" i="12"/>
  <c r="I534" i="12"/>
  <c r="M534" i="12"/>
  <c r="Q534" i="12"/>
  <c r="U534" i="12"/>
  <c r="Y534" i="12"/>
  <c r="AC534" i="12"/>
  <c r="AG534" i="12"/>
  <c r="H534" i="12"/>
  <c r="L534" i="12"/>
  <c r="P534" i="12"/>
  <c r="T534" i="12"/>
  <c r="X534" i="12"/>
  <c r="AB534" i="12"/>
  <c r="AF534" i="12"/>
  <c r="G534" i="12"/>
  <c r="K534" i="12"/>
  <c r="O534" i="12"/>
  <c r="S534" i="12"/>
  <c r="W534" i="12"/>
  <c r="AA534" i="12"/>
  <c r="AE534" i="12"/>
  <c r="J530" i="12"/>
  <c r="N530" i="12"/>
  <c r="R530" i="12"/>
  <c r="V530" i="12"/>
  <c r="Z530" i="12"/>
  <c r="AD530" i="12"/>
  <c r="AH530" i="12"/>
  <c r="I530" i="12"/>
  <c r="M530" i="12"/>
  <c r="Q530" i="12"/>
  <c r="U530" i="12"/>
  <c r="Y530" i="12"/>
  <c r="AC530" i="12"/>
  <c r="AG530" i="12"/>
  <c r="H530" i="12"/>
  <c r="L530" i="12"/>
  <c r="P530" i="12"/>
  <c r="T530" i="12"/>
  <c r="X530" i="12"/>
  <c r="AB530" i="12"/>
  <c r="AF530" i="12"/>
  <c r="G530" i="12"/>
  <c r="K530" i="12"/>
  <c r="O530" i="12"/>
  <c r="S530" i="12"/>
  <c r="W530" i="12"/>
  <c r="AA530" i="12"/>
  <c r="AE530" i="12"/>
  <c r="J526" i="12"/>
  <c r="N526" i="12"/>
  <c r="R526" i="12"/>
  <c r="V526" i="12"/>
  <c r="Z526" i="12"/>
  <c r="AD526" i="12"/>
  <c r="AH526" i="12"/>
  <c r="I526" i="12"/>
  <c r="M526" i="12"/>
  <c r="Q526" i="12"/>
  <c r="U526" i="12"/>
  <c r="Y526" i="12"/>
  <c r="AC526" i="12"/>
  <c r="AG526" i="12"/>
  <c r="H526" i="12"/>
  <c r="L526" i="12"/>
  <c r="P526" i="12"/>
  <c r="T526" i="12"/>
  <c r="X526" i="12"/>
  <c r="AB526" i="12"/>
  <c r="AF526" i="12"/>
  <c r="G526" i="12"/>
  <c r="K526" i="12"/>
  <c r="O526" i="12"/>
  <c r="S526" i="12"/>
  <c r="W526" i="12"/>
  <c r="AA526" i="12"/>
  <c r="AE526" i="12"/>
  <c r="J522" i="12"/>
  <c r="N522" i="12"/>
  <c r="R522" i="12"/>
  <c r="V522" i="12"/>
  <c r="Z522" i="12"/>
  <c r="AD522" i="12"/>
  <c r="AH522" i="12"/>
  <c r="I522" i="12"/>
  <c r="M522" i="12"/>
  <c r="Q522" i="12"/>
  <c r="U522" i="12"/>
  <c r="Y522" i="12"/>
  <c r="AC522" i="12"/>
  <c r="AG522" i="12"/>
  <c r="H522" i="12"/>
  <c r="L522" i="12"/>
  <c r="P522" i="12"/>
  <c r="T522" i="12"/>
  <c r="X522" i="12"/>
  <c r="AB522" i="12"/>
  <c r="AF522" i="12"/>
  <c r="G522" i="12"/>
  <c r="K522" i="12"/>
  <c r="O522" i="12"/>
  <c r="S522" i="12"/>
  <c r="W522" i="12"/>
  <c r="AA522" i="12"/>
  <c r="AE522" i="12"/>
  <c r="J518" i="12"/>
  <c r="N518" i="12"/>
  <c r="R518" i="12"/>
  <c r="V518" i="12"/>
  <c r="Z518" i="12"/>
  <c r="AD518" i="12"/>
  <c r="AH518" i="12"/>
  <c r="I518" i="12"/>
  <c r="M518" i="12"/>
  <c r="Q518" i="12"/>
  <c r="U518" i="12"/>
  <c r="Y518" i="12"/>
  <c r="AC518" i="12"/>
  <c r="AG518" i="12"/>
  <c r="H518" i="12"/>
  <c r="L518" i="12"/>
  <c r="P518" i="12"/>
  <c r="T518" i="12"/>
  <c r="X518" i="12"/>
  <c r="AB518" i="12"/>
  <c r="AF518" i="12"/>
  <c r="G518" i="12"/>
  <c r="K518" i="12"/>
  <c r="O518" i="12"/>
  <c r="S518" i="12"/>
  <c r="W518" i="12"/>
  <c r="AA518" i="12"/>
  <c r="AE518" i="12"/>
  <c r="J514" i="12"/>
  <c r="N514" i="12"/>
  <c r="R514" i="12"/>
  <c r="V514" i="12"/>
  <c r="Z514" i="12"/>
  <c r="AD514" i="12"/>
  <c r="AH514" i="12"/>
  <c r="I514" i="12"/>
  <c r="M514" i="12"/>
  <c r="Q514" i="12"/>
  <c r="U514" i="12"/>
  <c r="Y514" i="12"/>
  <c r="AC514" i="12"/>
  <c r="AG514" i="12"/>
  <c r="H514" i="12"/>
  <c r="L514" i="12"/>
  <c r="P514" i="12"/>
  <c r="T514" i="12"/>
  <c r="X514" i="12"/>
  <c r="AB514" i="12"/>
  <c r="AF514" i="12"/>
  <c r="G514" i="12"/>
  <c r="K514" i="12"/>
  <c r="O514" i="12"/>
  <c r="S514" i="12"/>
  <c r="W514" i="12"/>
  <c r="AA514" i="12"/>
  <c r="AE514" i="12"/>
  <c r="J510" i="12"/>
  <c r="N510" i="12"/>
  <c r="R510" i="12"/>
  <c r="V510" i="12"/>
  <c r="Z510" i="12"/>
  <c r="AD510" i="12"/>
  <c r="AH510" i="12"/>
  <c r="I510" i="12"/>
  <c r="M510" i="12"/>
  <c r="Q510" i="12"/>
  <c r="U510" i="12"/>
  <c r="Y510" i="12"/>
  <c r="AC510" i="12"/>
  <c r="AG510" i="12"/>
  <c r="H510" i="12"/>
  <c r="L510" i="12"/>
  <c r="P510" i="12"/>
  <c r="T510" i="12"/>
  <c r="X510" i="12"/>
  <c r="AB510" i="12"/>
  <c r="AF510" i="12"/>
  <c r="G510" i="12"/>
  <c r="K510" i="12"/>
  <c r="O510" i="12"/>
  <c r="S510" i="12"/>
  <c r="W510" i="12"/>
  <c r="AA510" i="12"/>
  <c r="AE510" i="12"/>
  <c r="J506" i="12"/>
  <c r="N506" i="12"/>
  <c r="R506" i="12"/>
  <c r="V506" i="12"/>
  <c r="Z506" i="12"/>
  <c r="AD506" i="12"/>
  <c r="AH506" i="12"/>
  <c r="I506" i="12"/>
  <c r="M506" i="12"/>
  <c r="Q506" i="12"/>
  <c r="U506" i="12"/>
  <c r="Y506" i="12"/>
  <c r="AC506" i="12"/>
  <c r="AG506" i="12"/>
  <c r="H506" i="12"/>
  <c r="L506" i="12"/>
  <c r="P506" i="12"/>
  <c r="T506" i="12"/>
  <c r="X506" i="12"/>
  <c r="AB506" i="12"/>
  <c r="AF506" i="12"/>
  <c r="G506" i="12"/>
  <c r="K506" i="12"/>
  <c r="O506" i="12"/>
  <c r="S506" i="12"/>
  <c r="W506" i="12"/>
  <c r="AA506" i="12"/>
  <c r="AE506" i="12"/>
  <c r="J502" i="12"/>
  <c r="N502" i="12"/>
  <c r="R502" i="12"/>
  <c r="V502" i="12"/>
  <c r="Z502" i="12"/>
  <c r="AD502" i="12"/>
  <c r="AH502" i="12"/>
  <c r="I502" i="12"/>
  <c r="M502" i="12"/>
  <c r="Q502" i="12"/>
  <c r="U502" i="12"/>
  <c r="Y502" i="12"/>
  <c r="AC502" i="12"/>
  <c r="AG502" i="12"/>
  <c r="H502" i="12"/>
  <c r="L502" i="12"/>
  <c r="P502" i="12"/>
  <c r="T502" i="12"/>
  <c r="X502" i="12"/>
  <c r="AB502" i="12"/>
  <c r="AF502" i="12"/>
  <c r="G502" i="12"/>
  <c r="K502" i="12"/>
  <c r="O502" i="12"/>
  <c r="S502" i="12"/>
  <c r="W502" i="12"/>
  <c r="AA502" i="12"/>
  <c r="AE502" i="12"/>
  <c r="J498" i="12"/>
  <c r="N498" i="12"/>
  <c r="R498" i="12"/>
  <c r="V498" i="12"/>
  <c r="Z498" i="12"/>
  <c r="AD498" i="12"/>
  <c r="AH498" i="12"/>
  <c r="I498" i="12"/>
  <c r="M498" i="12"/>
  <c r="Q498" i="12"/>
  <c r="U498" i="12"/>
  <c r="Y498" i="12"/>
  <c r="AC498" i="12"/>
  <c r="AG498" i="12"/>
  <c r="H498" i="12"/>
  <c r="L498" i="12"/>
  <c r="P498" i="12"/>
  <c r="T498" i="12"/>
  <c r="X498" i="12"/>
  <c r="AB498" i="12"/>
  <c r="AF498" i="12"/>
  <c r="G498" i="12"/>
  <c r="K498" i="12"/>
  <c r="O498" i="12"/>
  <c r="S498" i="12"/>
  <c r="W498" i="12"/>
  <c r="AA498" i="12"/>
  <c r="AE498" i="12"/>
  <c r="J494" i="12"/>
  <c r="N494" i="12"/>
  <c r="R494" i="12"/>
  <c r="V494" i="12"/>
  <c r="Z494" i="12"/>
  <c r="AD494" i="12"/>
  <c r="AH494" i="12"/>
  <c r="I494" i="12"/>
  <c r="M494" i="12"/>
  <c r="Q494" i="12"/>
  <c r="U494" i="12"/>
  <c r="Y494" i="12"/>
  <c r="AC494" i="12"/>
  <c r="AG494" i="12"/>
  <c r="H494" i="12"/>
  <c r="L494" i="12"/>
  <c r="P494" i="12"/>
  <c r="T494" i="12"/>
  <c r="X494" i="12"/>
  <c r="AB494" i="12"/>
  <c r="AF494" i="12"/>
  <c r="G494" i="12"/>
  <c r="K494" i="12"/>
  <c r="O494" i="12"/>
  <c r="S494" i="12"/>
  <c r="W494" i="12"/>
  <c r="AA494" i="12"/>
  <c r="AE494" i="12"/>
  <c r="J490" i="12"/>
  <c r="N490" i="12"/>
  <c r="R490" i="12"/>
  <c r="V490" i="12"/>
  <c r="Z490" i="12"/>
  <c r="AD490" i="12"/>
  <c r="AH490" i="12"/>
  <c r="I490" i="12"/>
  <c r="M490" i="12"/>
  <c r="Q490" i="12"/>
  <c r="U490" i="12"/>
  <c r="Y490" i="12"/>
  <c r="AC490" i="12"/>
  <c r="AG490" i="12"/>
  <c r="H490" i="12"/>
  <c r="L490" i="12"/>
  <c r="P490" i="12"/>
  <c r="T490" i="12"/>
  <c r="X490" i="12"/>
  <c r="AB490" i="12"/>
  <c r="AF490" i="12"/>
  <c r="G490" i="12"/>
  <c r="K490" i="12"/>
  <c r="O490" i="12"/>
  <c r="S490" i="12"/>
  <c r="W490" i="12"/>
  <c r="AA490" i="12"/>
  <c r="AE490" i="12"/>
  <c r="J486" i="12"/>
  <c r="N486" i="12"/>
  <c r="R486" i="12"/>
  <c r="V486" i="12"/>
  <c r="Z486" i="12"/>
  <c r="AD486" i="12"/>
  <c r="AH486" i="12"/>
  <c r="I486" i="12"/>
  <c r="M486" i="12"/>
  <c r="Q486" i="12"/>
  <c r="U486" i="12"/>
  <c r="Y486" i="12"/>
  <c r="AC486" i="12"/>
  <c r="AG486" i="12"/>
  <c r="H486" i="12"/>
  <c r="L486" i="12"/>
  <c r="P486" i="12"/>
  <c r="T486" i="12"/>
  <c r="X486" i="12"/>
  <c r="AB486" i="12"/>
  <c r="AF486" i="12"/>
  <c r="G486" i="12"/>
  <c r="K486" i="12"/>
  <c r="O486" i="12"/>
  <c r="S486" i="12"/>
  <c r="W486" i="12"/>
  <c r="AA486" i="12"/>
  <c r="AE486" i="12"/>
  <c r="J482" i="12"/>
  <c r="N482" i="12"/>
  <c r="R482" i="12"/>
  <c r="V482" i="12"/>
  <c r="Z482" i="12"/>
  <c r="AD482" i="12"/>
  <c r="AH482" i="12"/>
  <c r="I482" i="12"/>
  <c r="M482" i="12"/>
  <c r="Q482" i="12"/>
  <c r="U482" i="12"/>
  <c r="Y482" i="12"/>
  <c r="AC482" i="12"/>
  <c r="AG482" i="12"/>
  <c r="H482" i="12"/>
  <c r="L482" i="12"/>
  <c r="P482" i="12"/>
  <c r="T482" i="12"/>
  <c r="X482" i="12"/>
  <c r="AB482" i="12"/>
  <c r="AF482" i="12"/>
  <c r="G482" i="12"/>
  <c r="K482" i="12"/>
  <c r="O482" i="12"/>
  <c r="S482" i="12"/>
  <c r="W482" i="12"/>
  <c r="AA482" i="12"/>
  <c r="AE482" i="12"/>
  <c r="J478" i="12"/>
  <c r="N478" i="12"/>
  <c r="R478" i="12"/>
  <c r="V478" i="12"/>
  <c r="Z478" i="12"/>
  <c r="AD478" i="12"/>
  <c r="AH478" i="12"/>
  <c r="I478" i="12"/>
  <c r="M478" i="12"/>
  <c r="Q478" i="12"/>
  <c r="U478" i="12"/>
  <c r="Y478" i="12"/>
  <c r="AC478" i="12"/>
  <c r="AG478" i="12"/>
  <c r="H478" i="12"/>
  <c r="L478" i="12"/>
  <c r="P478" i="12"/>
  <c r="T478" i="12"/>
  <c r="X478" i="12"/>
  <c r="AB478" i="12"/>
  <c r="AF478" i="12"/>
  <c r="G478" i="12"/>
  <c r="K478" i="12"/>
  <c r="O478" i="12"/>
  <c r="S478" i="12"/>
  <c r="W478" i="12"/>
  <c r="AA478" i="12"/>
  <c r="AE478" i="12"/>
  <c r="I474" i="12"/>
  <c r="M474" i="12"/>
  <c r="Q474" i="12"/>
  <c r="U474" i="12"/>
  <c r="Y474" i="12"/>
  <c r="AC474" i="12"/>
  <c r="AG474" i="12"/>
  <c r="G474" i="12"/>
  <c r="K474" i="12"/>
  <c r="O474" i="12"/>
  <c r="S474" i="12"/>
  <c r="W474" i="12"/>
  <c r="AA474" i="12"/>
  <c r="AE474" i="12"/>
  <c r="N474" i="12"/>
  <c r="V474" i="12"/>
  <c r="AD474" i="12"/>
  <c r="L474" i="12"/>
  <c r="T474" i="12"/>
  <c r="AB474" i="12"/>
  <c r="J474" i="12"/>
  <c r="R474" i="12"/>
  <c r="Z474" i="12"/>
  <c r="AH474" i="12"/>
  <c r="H474" i="12"/>
  <c r="P474" i="12"/>
  <c r="X474" i="12"/>
  <c r="AF474" i="12"/>
  <c r="I470" i="12"/>
  <c r="M470" i="12"/>
  <c r="Q470" i="12"/>
  <c r="U470" i="12"/>
  <c r="Y470" i="12"/>
  <c r="AC470" i="12"/>
  <c r="AG470" i="12"/>
  <c r="G470" i="12"/>
  <c r="K470" i="12"/>
  <c r="O470" i="12"/>
  <c r="S470" i="12"/>
  <c r="W470" i="12"/>
  <c r="AA470" i="12"/>
  <c r="AE470" i="12"/>
  <c r="N470" i="12"/>
  <c r="V470" i="12"/>
  <c r="AD470" i="12"/>
  <c r="L470" i="12"/>
  <c r="T470" i="12"/>
  <c r="AB470" i="12"/>
  <c r="J470" i="12"/>
  <c r="R470" i="12"/>
  <c r="Z470" i="12"/>
  <c r="AH470" i="12"/>
  <c r="H470" i="12"/>
  <c r="P470" i="12"/>
  <c r="X470" i="12"/>
  <c r="AF470" i="12"/>
  <c r="I466" i="12"/>
  <c r="M466" i="12"/>
  <c r="Q466" i="12"/>
  <c r="U466" i="12"/>
  <c r="Y466" i="12"/>
  <c r="AC466" i="12"/>
  <c r="AG466" i="12"/>
  <c r="G466" i="12"/>
  <c r="K466" i="12"/>
  <c r="O466" i="12"/>
  <c r="S466" i="12"/>
  <c r="W466" i="12"/>
  <c r="AA466" i="12"/>
  <c r="AE466" i="12"/>
  <c r="N466" i="12"/>
  <c r="V466" i="12"/>
  <c r="AD466" i="12"/>
  <c r="L466" i="12"/>
  <c r="T466" i="12"/>
  <c r="AB466" i="12"/>
  <c r="J466" i="12"/>
  <c r="R466" i="12"/>
  <c r="Z466" i="12"/>
  <c r="AH466" i="12"/>
  <c r="H466" i="12"/>
  <c r="P466" i="12"/>
  <c r="X466" i="12"/>
  <c r="AF466" i="12"/>
  <c r="I462" i="12"/>
  <c r="M462" i="12"/>
  <c r="Q462" i="12"/>
  <c r="U462" i="12"/>
  <c r="Y462" i="12"/>
  <c r="AC462" i="12"/>
  <c r="AG462" i="12"/>
  <c r="G462" i="12"/>
  <c r="K462" i="12"/>
  <c r="O462" i="12"/>
  <c r="S462" i="12"/>
  <c r="W462" i="12"/>
  <c r="AA462" i="12"/>
  <c r="AE462" i="12"/>
  <c r="N462" i="12"/>
  <c r="V462" i="12"/>
  <c r="AD462" i="12"/>
  <c r="L462" i="12"/>
  <c r="T462" i="12"/>
  <c r="AB462" i="12"/>
  <c r="J462" i="12"/>
  <c r="R462" i="12"/>
  <c r="Z462" i="12"/>
  <c r="AH462" i="12"/>
  <c r="H462" i="12"/>
  <c r="P462" i="12"/>
  <c r="X462" i="12"/>
  <c r="AF462" i="12"/>
  <c r="I458" i="12"/>
  <c r="M458" i="12"/>
  <c r="Q458" i="12"/>
  <c r="U458" i="12"/>
  <c r="Y458" i="12"/>
  <c r="AC458" i="12"/>
  <c r="AG458" i="12"/>
  <c r="G458" i="12"/>
  <c r="K458" i="12"/>
  <c r="O458" i="12"/>
  <c r="S458" i="12"/>
  <c r="W458" i="12"/>
  <c r="AA458" i="12"/>
  <c r="AE458" i="12"/>
  <c r="N458" i="12"/>
  <c r="V458" i="12"/>
  <c r="AD458" i="12"/>
  <c r="L458" i="12"/>
  <c r="T458" i="12"/>
  <c r="AB458" i="12"/>
  <c r="J458" i="12"/>
  <c r="R458" i="12"/>
  <c r="Z458" i="12"/>
  <c r="AH458" i="12"/>
  <c r="H458" i="12"/>
  <c r="P458" i="12"/>
  <c r="X458" i="12"/>
  <c r="AF458" i="12"/>
  <c r="J454" i="12"/>
  <c r="N454" i="12"/>
  <c r="R454" i="12"/>
  <c r="V454" i="12"/>
  <c r="Z454" i="12"/>
  <c r="AD454" i="12"/>
  <c r="AH454" i="12"/>
  <c r="I454" i="12"/>
  <c r="M454" i="12"/>
  <c r="Q454" i="12"/>
  <c r="U454" i="12"/>
  <c r="Y454" i="12"/>
  <c r="AC454" i="12"/>
  <c r="AG454" i="12"/>
  <c r="H454" i="12"/>
  <c r="L454" i="12"/>
  <c r="P454" i="12"/>
  <c r="T454" i="12"/>
  <c r="X454" i="12"/>
  <c r="AB454" i="12"/>
  <c r="AF454" i="12"/>
  <c r="G454" i="12"/>
  <c r="K454" i="12"/>
  <c r="O454" i="12"/>
  <c r="S454" i="12"/>
  <c r="W454" i="12"/>
  <c r="AA454" i="12"/>
  <c r="AE454" i="12"/>
  <c r="J450" i="12"/>
  <c r="N450" i="12"/>
  <c r="R450" i="12"/>
  <c r="V450" i="12"/>
  <c r="Z450" i="12"/>
  <c r="AD450" i="12"/>
  <c r="AH450" i="12"/>
  <c r="I450" i="12"/>
  <c r="M450" i="12"/>
  <c r="Q450" i="12"/>
  <c r="U450" i="12"/>
  <c r="Y450" i="12"/>
  <c r="AC450" i="12"/>
  <c r="AG450" i="12"/>
  <c r="H450" i="12"/>
  <c r="L450" i="12"/>
  <c r="P450" i="12"/>
  <c r="T450" i="12"/>
  <c r="X450" i="12"/>
  <c r="AB450" i="12"/>
  <c r="AF450" i="12"/>
  <c r="G450" i="12"/>
  <c r="K450" i="12"/>
  <c r="O450" i="12"/>
  <c r="S450" i="12"/>
  <c r="W450" i="12"/>
  <c r="AA450" i="12"/>
  <c r="AE450" i="12"/>
  <c r="J446" i="12"/>
  <c r="N446" i="12"/>
  <c r="R446" i="12"/>
  <c r="V446" i="12"/>
  <c r="Z446" i="12"/>
  <c r="AD446" i="12"/>
  <c r="AH446" i="12"/>
  <c r="I446" i="12"/>
  <c r="M446" i="12"/>
  <c r="Q446" i="12"/>
  <c r="U446" i="12"/>
  <c r="Y446" i="12"/>
  <c r="AC446" i="12"/>
  <c r="AG446" i="12"/>
  <c r="H446" i="12"/>
  <c r="L446" i="12"/>
  <c r="P446" i="12"/>
  <c r="T446" i="12"/>
  <c r="X446" i="12"/>
  <c r="AB446" i="12"/>
  <c r="AF446" i="12"/>
  <c r="G446" i="12"/>
  <c r="K446" i="12"/>
  <c r="O446" i="12"/>
  <c r="S446" i="12"/>
  <c r="W446" i="12"/>
  <c r="AA446" i="12"/>
  <c r="AE446" i="12"/>
  <c r="J442" i="12"/>
  <c r="N442" i="12"/>
  <c r="R442" i="12"/>
  <c r="V442" i="12"/>
  <c r="Z442" i="12"/>
  <c r="AD442" i="12"/>
  <c r="AH442" i="12"/>
  <c r="I442" i="12"/>
  <c r="M442" i="12"/>
  <c r="Q442" i="12"/>
  <c r="U442" i="12"/>
  <c r="Y442" i="12"/>
  <c r="AC442" i="12"/>
  <c r="AG442" i="12"/>
  <c r="H442" i="12"/>
  <c r="L442" i="12"/>
  <c r="P442" i="12"/>
  <c r="T442" i="12"/>
  <c r="X442" i="12"/>
  <c r="AB442" i="12"/>
  <c r="AF442" i="12"/>
  <c r="G442" i="12"/>
  <c r="K442" i="12"/>
  <c r="O442" i="12"/>
  <c r="S442" i="12"/>
  <c r="W442" i="12"/>
  <c r="AA442" i="12"/>
  <c r="AE442" i="12"/>
  <c r="J438" i="12"/>
  <c r="N438" i="12"/>
  <c r="R438" i="12"/>
  <c r="V438" i="12"/>
  <c r="Z438" i="12"/>
  <c r="AD438" i="12"/>
  <c r="AH438" i="12"/>
  <c r="I438" i="12"/>
  <c r="M438" i="12"/>
  <c r="Q438" i="12"/>
  <c r="U438" i="12"/>
  <c r="Y438" i="12"/>
  <c r="AC438" i="12"/>
  <c r="AG438" i="12"/>
  <c r="H438" i="12"/>
  <c r="L438" i="12"/>
  <c r="P438" i="12"/>
  <c r="T438" i="12"/>
  <c r="X438" i="12"/>
  <c r="AB438" i="12"/>
  <c r="AF438" i="12"/>
  <c r="G438" i="12"/>
  <c r="K438" i="12"/>
  <c r="O438" i="12"/>
  <c r="S438" i="12"/>
  <c r="W438" i="12"/>
  <c r="AA438" i="12"/>
  <c r="AE438" i="12"/>
  <c r="J434" i="12"/>
  <c r="N434" i="12"/>
  <c r="R434" i="12"/>
  <c r="V434" i="12"/>
  <c r="Z434" i="12"/>
  <c r="AD434" i="12"/>
  <c r="AH434" i="12"/>
  <c r="I434" i="12"/>
  <c r="M434" i="12"/>
  <c r="Q434" i="12"/>
  <c r="U434" i="12"/>
  <c r="Y434" i="12"/>
  <c r="AC434" i="12"/>
  <c r="AG434" i="12"/>
  <c r="H434" i="12"/>
  <c r="L434" i="12"/>
  <c r="P434" i="12"/>
  <c r="T434" i="12"/>
  <c r="X434" i="12"/>
  <c r="AB434" i="12"/>
  <c r="AF434" i="12"/>
  <c r="G434" i="12"/>
  <c r="K434" i="12"/>
  <c r="O434" i="12"/>
  <c r="S434" i="12"/>
  <c r="W434" i="12"/>
  <c r="AA434" i="12"/>
  <c r="AE434" i="12"/>
  <c r="J430" i="12"/>
  <c r="N430" i="12"/>
  <c r="R430" i="12"/>
  <c r="V430" i="12"/>
  <c r="Z430" i="12"/>
  <c r="AD430" i="12"/>
  <c r="AH430" i="12"/>
  <c r="I430" i="12"/>
  <c r="M430" i="12"/>
  <c r="Q430" i="12"/>
  <c r="U430" i="12"/>
  <c r="Y430" i="12"/>
  <c r="AC430" i="12"/>
  <c r="AG430" i="12"/>
  <c r="H430" i="12"/>
  <c r="L430" i="12"/>
  <c r="P430" i="12"/>
  <c r="T430" i="12"/>
  <c r="X430" i="12"/>
  <c r="AB430" i="12"/>
  <c r="AF430" i="12"/>
  <c r="G430" i="12"/>
  <c r="K430" i="12"/>
  <c r="O430" i="12"/>
  <c r="S430" i="12"/>
  <c r="W430" i="12"/>
  <c r="AA430" i="12"/>
  <c r="AE430" i="12"/>
  <c r="J426" i="12"/>
  <c r="N426" i="12"/>
  <c r="R426" i="12"/>
  <c r="V426" i="12"/>
  <c r="Z426" i="12"/>
  <c r="AD426" i="12"/>
  <c r="AH426" i="12"/>
  <c r="I426" i="12"/>
  <c r="M426" i="12"/>
  <c r="Q426" i="12"/>
  <c r="U426" i="12"/>
  <c r="Y426" i="12"/>
  <c r="AC426" i="12"/>
  <c r="AG426" i="12"/>
  <c r="H426" i="12"/>
  <c r="L426" i="12"/>
  <c r="P426" i="12"/>
  <c r="T426" i="12"/>
  <c r="X426" i="12"/>
  <c r="AB426" i="12"/>
  <c r="AF426" i="12"/>
  <c r="G426" i="12"/>
  <c r="K426" i="12"/>
  <c r="O426" i="12"/>
  <c r="S426" i="12"/>
  <c r="W426" i="12"/>
  <c r="AA426" i="12"/>
  <c r="AE426" i="12"/>
  <c r="J422" i="12"/>
  <c r="N422" i="12"/>
  <c r="R422" i="12"/>
  <c r="V422" i="12"/>
  <c r="Z422" i="12"/>
  <c r="AD422" i="12"/>
  <c r="AH422" i="12"/>
  <c r="I422" i="12"/>
  <c r="M422" i="12"/>
  <c r="Q422" i="12"/>
  <c r="U422" i="12"/>
  <c r="Y422" i="12"/>
  <c r="AC422" i="12"/>
  <c r="AG422" i="12"/>
  <c r="H422" i="12"/>
  <c r="L422" i="12"/>
  <c r="P422" i="12"/>
  <c r="T422" i="12"/>
  <c r="X422" i="12"/>
  <c r="AB422" i="12"/>
  <c r="AF422" i="12"/>
  <c r="G422" i="12"/>
  <c r="K422" i="12"/>
  <c r="O422" i="12"/>
  <c r="S422" i="12"/>
  <c r="W422" i="12"/>
  <c r="AA422" i="12"/>
  <c r="AE422" i="12"/>
  <c r="J418" i="12"/>
  <c r="N418" i="12"/>
  <c r="R418" i="12"/>
  <c r="V418" i="12"/>
  <c r="Z418" i="12"/>
  <c r="AD418" i="12"/>
  <c r="AH418" i="12"/>
  <c r="I418" i="12"/>
  <c r="M418" i="12"/>
  <c r="Q418" i="12"/>
  <c r="U418" i="12"/>
  <c r="Y418" i="12"/>
  <c r="AC418" i="12"/>
  <c r="AG418" i="12"/>
  <c r="H418" i="12"/>
  <c r="L418" i="12"/>
  <c r="P418" i="12"/>
  <c r="T418" i="12"/>
  <c r="X418" i="12"/>
  <c r="AB418" i="12"/>
  <c r="AF418" i="12"/>
  <c r="G418" i="12"/>
  <c r="K418" i="12"/>
  <c r="O418" i="12"/>
  <c r="S418" i="12"/>
  <c r="W418" i="12"/>
  <c r="AA418" i="12"/>
  <c r="AE418" i="12"/>
  <c r="J414" i="12"/>
  <c r="N414" i="12"/>
  <c r="R414" i="12"/>
  <c r="V414" i="12"/>
  <c r="Z414" i="12"/>
  <c r="AD414" i="12"/>
  <c r="AH414" i="12"/>
  <c r="I414" i="12"/>
  <c r="M414" i="12"/>
  <c r="Q414" i="12"/>
  <c r="U414" i="12"/>
  <c r="Y414" i="12"/>
  <c r="AC414" i="12"/>
  <c r="AG414" i="12"/>
  <c r="H414" i="12"/>
  <c r="L414" i="12"/>
  <c r="P414" i="12"/>
  <c r="T414" i="12"/>
  <c r="X414" i="12"/>
  <c r="AB414" i="12"/>
  <c r="AF414" i="12"/>
  <c r="G414" i="12"/>
  <c r="K414" i="12"/>
  <c r="O414" i="12"/>
  <c r="S414" i="12"/>
  <c r="W414" i="12"/>
  <c r="AA414" i="12"/>
  <c r="AE414" i="12"/>
  <c r="G410" i="12"/>
  <c r="K410" i="12"/>
  <c r="O410" i="12"/>
  <c r="S410" i="12"/>
  <c r="W410" i="12"/>
  <c r="AA410" i="12"/>
  <c r="AE410" i="12"/>
  <c r="I410" i="12"/>
  <c r="N410" i="12"/>
  <c r="T410" i="12"/>
  <c r="Y410" i="12"/>
  <c r="AD410" i="12"/>
  <c r="H410" i="12"/>
  <c r="M410" i="12"/>
  <c r="R410" i="12"/>
  <c r="X410" i="12"/>
  <c r="AC410" i="12"/>
  <c r="AH410" i="12"/>
  <c r="L410" i="12"/>
  <c r="Q410" i="12"/>
  <c r="V410" i="12"/>
  <c r="AB410" i="12"/>
  <c r="AG410" i="12"/>
  <c r="J410" i="12"/>
  <c r="P410" i="12"/>
  <c r="U410" i="12"/>
  <c r="Z410" i="12"/>
  <c r="AF410" i="12"/>
  <c r="G406" i="12"/>
  <c r="K406" i="12"/>
  <c r="O406" i="12"/>
  <c r="S406" i="12"/>
  <c r="W406" i="12"/>
  <c r="AA406" i="12"/>
  <c r="AE406" i="12"/>
  <c r="I406" i="12"/>
  <c r="M406" i="12"/>
  <c r="Q406" i="12"/>
  <c r="U406" i="12"/>
  <c r="J406" i="12"/>
  <c r="R406" i="12"/>
  <c r="Y406" i="12"/>
  <c r="AD406" i="12"/>
  <c r="H406" i="12"/>
  <c r="P406" i="12"/>
  <c r="X406" i="12"/>
  <c r="AC406" i="12"/>
  <c r="AH406" i="12"/>
  <c r="N406" i="12"/>
  <c r="V406" i="12"/>
  <c r="AB406" i="12"/>
  <c r="AG406" i="12"/>
  <c r="L406" i="12"/>
  <c r="T406" i="12"/>
  <c r="Z406" i="12"/>
  <c r="AF406" i="12"/>
  <c r="G402" i="12"/>
  <c r="K402" i="12"/>
  <c r="O402" i="12"/>
  <c r="S402" i="12"/>
  <c r="W402" i="12"/>
  <c r="AA402" i="12"/>
  <c r="AE402" i="12"/>
  <c r="I402" i="12"/>
  <c r="M402" i="12"/>
  <c r="Q402" i="12"/>
  <c r="U402" i="12"/>
  <c r="Y402" i="12"/>
  <c r="AC402" i="12"/>
  <c r="AG402" i="12"/>
  <c r="J402" i="12"/>
  <c r="R402" i="12"/>
  <c r="Z402" i="12"/>
  <c r="AH402" i="12"/>
  <c r="H402" i="12"/>
  <c r="P402" i="12"/>
  <c r="X402" i="12"/>
  <c r="AF402" i="12"/>
  <c r="N402" i="12"/>
  <c r="V402" i="12"/>
  <c r="AD402" i="12"/>
  <c r="L402" i="12"/>
  <c r="T402" i="12"/>
  <c r="AB402" i="12"/>
  <c r="G398" i="12"/>
  <c r="K398" i="12"/>
  <c r="O398" i="12"/>
  <c r="S398" i="12"/>
  <c r="W398" i="12"/>
  <c r="AA398" i="12"/>
  <c r="AE398" i="12"/>
  <c r="I398" i="12"/>
  <c r="M398" i="12"/>
  <c r="Q398" i="12"/>
  <c r="U398" i="12"/>
  <c r="Y398" i="12"/>
  <c r="AC398" i="12"/>
  <c r="AG398" i="12"/>
  <c r="J398" i="12"/>
  <c r="R398" i="12"/>
  <c r="Z398" i="12"/>
  <c r="AH398" i="12"/>
  <c r="H398" i="12"/>
  <c r="P398" i="12"/>
  <c r="X398" i="12"/>
  <c r="AF398" i="12"/>
  <c r="N398" i="12"/>
  <c r="V398" i="12"/>
  <c r="AD398" i="12"/>
  <c r="L398" i="12"/>
  <c r="T398" i="12"/>
  <c r="AB398" i="12"/>
  <c r="H394" i="12"/>
  <c r="L394" i="12"/>
  <c r="P394" i="12"/>
  <c r="T394" i="12"/>
  <c r="X394" i="12"/>
  <c r="AB394" i="12"/>
  <c r="AF394" i="12"/>
  <c r="G394" i="12"/>
  <c r="K394" i="12"/>
  <c r="O394" i="12"/>
  <c r="S394" i="12"/>
  <c r="W394" i="12"/>
  <c r="AA394" i="12"/>
  <c r="AE394" i="12"/>
  <c r="J394" i="12"/>
  <c r="N394" i="12"/>
  <c r="R394" i="12"/>
  <c r="V394" i="12"/>
  <c r="Z394" i="12"/>
  <c r="AD394" i="12"/>
  <c r="AH394" i="12"/>
  <c r="I394" i="12"/>
  <c r="M394" i="12"/>
  <c r="Q394" i="12"/>
  <c r="U394" i="12"/>
  <c r="Y394" i="12"/>
  <c r="AC394" i="12"/>
  <c r="AG394" i="12"/>
  <c r="H390" i="12"/>
  <c r="L390" i="12"/>
  <c r="P390" i="12"/>
  <c r="T390" i="12"/>
  <c r="X390" i="12"/>
  <c r="AB390" i="12"/>
  <c r="AF390" i="12"/>
  <c r="G390" i="12"/>
  <c r="K390" i="12"/>
  <c r="O390" i="12"/>
  <c r="S390" i="12"/>
  <c r="W390" i="12"/>
  <c r="AA390" i="12"/>
  <c r="AE390" i="12"/>
  <c r="J390" i="12"/>
  <c r="N390" i="12"/>
  <c r="R390" i="12"/>
  <c r="V390" i="12"/>
  <c r="Z390" i="12"/>
  <c r="AD390" i="12"/>
  <c r="AH390" i="12"/>
  <c r="I390" i="12"/>
  <c r="M390" i="12"/>
  <c r="Q390" i="12"/>
  <c r="U390" i="12"/>
  <c r="Y390" i="12"/>
  <c r="AC390" i="12"/>
  <c r="AG390" i="12"/>
  <c r="H386" i="12"/>
  <c r="L386" i="12"/>
  <c r="P386" i="12"/>
  <c r="T386" i="12"/>
  <c r="X386" i="12"/>
  <c r="AB386" i="12"/>
  <c r="AF386" i="12"/>
  <c r="G386" i="12"/>
  <c r="K386" i="12"/>
  <c r="O386" i="12"/>
  <c r="S386" i="12"/>
  <c r="W386" i="12"/>
  <c r="AA386" i="12"/>
  <c r="AE386" i="12"/>
  <c r="J386" i="12"/>
  <c r="N386" i="12"/>
  <c r="R386" i="12"/>
  <c r="V386" i="12"/>
  <c r="Z386" i="12"/>
  <c r="AD386" i="12"/>
  <c r="AH386" i="12"/>
  <c r="I386" i="12"/>
  <c r="M386" i="12"/>
  <c r="Q386" i="12"/>
  <c r="U386" i="12"/>
  <c r="Y386" i="12"/>
  <c r="AC386" i="12"/>
  <c r="AG386" i="12"/>
  <c r="H382" i="12"/>
  <c r="L382" i="12"/>
  <c r="P382" i="12"/>
  <c r="T382" i="12"/>
  <c r="X382" i="12"/>
  <c r="AB382" i="12"/>
  <c r="AF382" i="12"/>
  <c r="G382" i="12"/>
  <c r="K382" i="12"/>
  <c r="O382" i="12"/>
  <c r="S382" i="12"/>
  <c r="W382" i="12"/>
  <c r="AA382" i="12"/>
  <c r="AE382" i="12"/>
  <c r="J382" i="12"/>
  <c r="N382" i="12"/>
  <c r="R382" i="12"/>
  <c r="V382" i="12"/>
  <c r="Z382" i="12"/>
  <c r="AD382" i="12"/>
  <c r="AH382" i="12"/>
  <c r="I382" i="12"/>
  <c r="M382" i="12"/>
  <c r="Q382" i="12"/>
  <c r="U382" i="12"/>
  <c r="Y382" i="12"/>
  <c r="AC382" i="12"/>
  <c r="AG382" i="12"/>
  <c r="H378" i="12"/>
  <c r="L378" i="12"/>
  <c r="P378" i="12"/>
  <c r="T378" i="12"/>
  <c r="X378" i="12"/>
  <c r="AB378" i="12"/>
  <c r="AF378" i="12"/>
  <c r="G378" i="12"/>
  <c r="K378" i="12"/>
  <c r="O378" i="12"/>
  <c r="S378" i="12"/>
  <c r="W378" i="12"/>
  <c r="AA378" i="12"/>
  <c r="AE378" i="12"/>
  <c r="J378" i="12"/>
  <c r="N378" i="12"/>
  <c r="R378" i="12"/>
  <c r="V378" i="12"/>
  <c r="Z378" i="12"/>
  <c r="AD378" i="12"/>
  <c r="AH378" i="12"/>
  <c r="I378" i="12"/>
  <c r="M378" i="12"/>
  <c r="Q378" i="12"/>
  <c r="U378" i="12"/>
  <c r="Y378" i="12"/>
  <c r="AC378" i="12"/>
  <c r="AG378" i="12"/>
  <c r="H374" i="12"/>
  <c r="L374" i="12"/>
  <c r="P374" i="12"/>
  <c r="T374" i="12"/>
  <c r="X374" i="12"/>
  <c r="AB374" i="12"/>
  <c r="AF374" i="12"/>
  <c r="G374" i="12"/>
  <c r="K374" i="12"/>
  <c r="O374" i="12"/>
  <c r="S374" i="12"/>
  <c r="W374" i="12"/>
  <c r="AA374" i="12"/>
  <c r="AE374" i="12"/>
  <c r="J374" i="12"/>
  <c r="N374" i="12"/>
  <c r="R374" i="12"/>
  <c r="V374" i="12"/>
  <c r="Z374" i="12"/>
  <c r="AD374" i="12"/>
  <c r="AH374" i="12"/>
  <c r="I374" i="12"/>
  <c r="M374" i="12"/>
  <c r="Q374" i="12"/>
  <c r="U374" i="12"/>
  <c r="Y374" i="12"/>
  <c r="AC374" i="12"/>
  <c r="AG374" i="12"/>
  <c r="H370" i="12"/>
  <c r="L370" i="12"/>
  <c r="P370" i="12"/>
  <c r="T370" i="12"/>
  <c r="X370" i="12"/>
  <c r="AB370" i="12"/>
  <c r="AF370" i="12"/>
  <c r="G370" i="12"/>
  <c r="K370" i="12"/>
  <c r="O370" i="12"/>
  <c r="S370" i="12"/>
  <c r="W370" i="12"/>
  <c r="AA370" i="12"/>
  <c r="AE370" i="12"/>
  <c r="J370" i="12"/>
  <c r="N370" i="12"/>
  <c r="R370" i="12"/>
  <c r="V370" i="12"/>
  <c r="Z370" i="12"/>
  <c r="AD370" i="12"/>
  <c r="AH370" i="12"/>
  <c r="I370" i="12"/>
  <c r="M370" i="12"/>
  <c r="Q370" i="12"/>
  <c r="U370" i="12"/>
  <c r="Y370" i="12"/>
  <c r="AC370" i="12"/>
  <c r="AG370" i="12"/>
  <c r="H366" i="12"/>
  <c r="L366" i="12"/>
  <c r="P366" i="12"/>
  <c r="T366" i="12"/>
  <c r="X366" i="12"/>
  <c r="AB366" i="12"/>
  <c r="AF366" i="12"/>
  <c r="I366" i="12"/>
  <c r="N366" i="12"/>
  <c r="S366" i="12"/>
  <c r="Y366" i="12"/>
  <c r="AD366" i="12"/>
  <c r="G366" i="12"/>
  <c r="M366" i="12"/>
  <c r="R366" i="12"/>
  <c r="W366" i="12"/>
  <c r="AC366" i="12"/>
  <c r="AH366" i="12"/>
  <c r="K366" i="12"/>
  <c r="Q366" i="12"/>
  <c r="V366" i="12"/>
  <c r="AA366" i="12"/>
  <c r="AG366" i="12"/>
  <c r="J366" i="12"/>
  <c r="O366" i="12"/>
  <c r="U366" i="12"/>
  <c r="Z366" i="12"/>
  <c r="AE366" i="12"/>
  <c r="H362" i="12"/>
  <c r="L362" i="12"/>
  <c r="P362" i="12"/>
  <c r="T362" i="12"/>
  <c r="X362" i="12"/>
  <c r="AB362" i="12"/>
  <c r="AF362" i="12"/>
  <c r="I362" i="12"/>
  <c r="N362" i="12"/>
  <c r="S362" i="12"/>
  <c r="Y362" i="12"/>
  <c r="AD362" i="12"/>
  <c r="G362" i="12"/>
  <c r="M362" i="12"/>
  <c r="R362" i="12"/>
  <c r="W362" i="12"/>
  <c r="AC362" i="12"/>
  <c r="AH362" i="12"/>
  <c r="K362" i="12"/>
  <c r="Q362" i="12"/>
  <c r="V362" i="12"/>
  <c r="AA362" i="12"/>
  <c r="AG362" i="12"/>
  <c r="J362" i="12"/>
  <c r="O362" i="12"/>
  <c r="U362" i="12"/>
  <c r="Z362" i="12"/>
  <c r="AE362" i="12"/>
  <c r="H358" i="12"/>
  <c r="L358" i="12"/>
  <c r="P358" i="12"/>
  <c r="T358" i="12"/>
  <c r="X358" i="12"/>
  <c r="AB358" i="12"/>
  <c r="AF358" i="12"/>
  <c r="J358" i="12"/>
  <c r="N358" i="12"/>
  <c r="R358" i="12"/>
  <c r="V358" i="12"/>
  <c r="Z358" i="12"/>
  <c r="AD358" i="12"/>
  <c r="AH358" i="12"/>
  <c r="I358" i="12"/>
  <c r="Q358" i="12"/>
  <c r="Y358" i="12"/>
  <c r="AG358" i="12"/>
  <c r="G358" i="12"/>
  <c r="O358" i="12"/>
  <c r="W358" i="12"/>
  <c r="AE358" i="12"/>
  <c r="M358" i="12"/>
  <c r="U358" i="12"/>
  <c r="AC358" i="12"/>
  <c r="K358" i="12"/>
  <c r="S358" i="12"/>
  <c r="AA358" i="12"/>
  <c r="H354" i="12"/>
  <c r="L354" i="12"/>
  <c r="P354" i="12"/>
  <c r="T354" i="12"/>
  <c r="X354" i="12"/>
  <c r="AB354" i="12"/>
  <c r="AF354" i="12"/>
  <c r="J354" i="12"/>
  <c r="N354" i="12"/>
  <c r="R354" i="12"/>
  <c r="V354" i="12"/>
  <c r="Z354" i="12"/>
  <c r="AD354" i="12"/>
  <c r="AH354" i="12"/>
  <c r="I354" i="12"/>
  <c r="Q354" i="12"/>
  <c r="Y354" i="12"/>
  <c r="AG354" i="12"/>
  <c r="G354" i="12"/>
  <c r="O354" i="12"/>
  <c r="W354" i="12"/>
  <c r="AE354" i="12"/>
  <c r="M354" i="12"/>
  <c r="U354" i="12"/>
  <c r="AC354" i="12"/>
  <c r="K354" i="12"/>
  <c r="S354" i="12"/>
  <c r="AA354" i="12"/>
  <c r="I350" i="12"/>
  <c r="M350" i="12"/>
  <c r="Q350" i="12"/>
  <c r="U350" i="12"/>
  <c r="Y350" i="12"/>
  <c r="AC350" i="12"/>
  <c r="AG350" i="12"/>
  <c r="H350" i="12"/>
  <c r="L350" i="12"/>
  <c r="P350" i="12"/>
  <c r="T350" i="12"/>
  <c r="X350" i="12"/>
  <c r="AB350" i="12"/>
  <c r="AF350" i="12"/>
  <c r="G350" i="12"/>
  <c r="K350" i="12"/>
  <c r="O350" i="12"/>
  <c r="S350" i="12"/>
  <c r="W350" i="12"/>
  <c r="AA350" i="12"/>
  <c r="AE350" i="12"/>
  <c r="J350" i="12"/>
  <c r="N350" i="12"/>
  <c r="R350" i="12"/>
  <c r="V350" i="12"/>
  <c r="Z350" i="12"/>
  <c r="AD350" i="12"/>
  <c r="AH350" i="12"/>
  <c r="I346" i="12"/>
  <c r="M346" i="12"/>
  <c r="Q346" i="12"/>
  <c r="U346" i="12"/>
  <c r="Y346" i="12"/>
  <c r="AC346" i="12"/>
  <c r="AG346" i="12"/>
  <c r="H346" i="12"/>
  <c r="L346" i="12"/>
  <c r="P346" i="12"/>
  <c r="T346" i="12"/>
  <c r="X346" i="12"/>
  <c r="AB346" i="12"/>
  <c r="AF346" i="12"/>
  <c r="G346" i="12"/>
  <c r="K346" i="12"/>
  <c r="O346" i="12"/>
  <c r="S346" i="12"/>
  <c r="W346" i="12"/>
  <c r="AA346" i="12"/>
  <c r="AE346" i="12"/>
  <c r="J346" i="12"/>
  <c r="N346" i="12"/>
  <c r="R346" i="12"/>
  <c r="V346" i="12"/>
  <c r="Z346" i="12"/>
  <c r="AD346" i="12"/>
  <c r="AH346" i="12"/>
  <c r="I342" i="12"/>
  <c r="M342" i="12"/>
  <c r="Q342" i="12"/>
  <c r="U342" i="12"/>
  <c r="Y342" i="12"/>
  <c r="AC342" i="12"/>
  <c r="AG342" i="12"/>
  <c r="H342" i="12"/>
  <c r="L342" i="12"/>
  <c r="P342" i="12"/>
  <c r="T342" i="12"/>
  <c r="X342" i="12"/>
  <c r="AB342" i="12"/>
  <c r="AF342" i="12"/>
  <c r="G342" i="12"/>
  <c r="K342" i="12"/>
  <c r="O342" i="12"/>
  <c r="S342" i="12"/>
  <c r="W342" i="12"/>
  <c r="AA342" i="12"/>
  <c r="AE342" i="12"/>
  <c r="J342" i="12"/>
  <c r="N342" i="12"/>
  <c r="R342" i="12"/>
  <c r="V342" i="12"/>
  <c r="Z342" i="12"/>
  <c r="AD342" i="12"/>
  <c r="AH342" i="12"/>
  <c r="I338" i="12"/>
  <c r="M338" i="12"/>
  <c r="Q338" i="12"/>
  <c r="U338" i="12"/>
  <c r="Y338" i="12"/>
  <c r="AC338" i="12"/>
  <c r="AG338" i="12"/>
  <c r="H338" i="12"/>
  <c r="L338" i="12"/>
  <c r="P338" i="12"/>
  <c r="T338" i="12"/>
  <c r="X338" i="12"/>
  <c r="AB338" i="12"/>
  <c r="AF338" i="12"/>
  <c r="G338" i="12"/>
  <c r="K338" i="12"/>
  <c r="O338" i="12"/>
  <c r="S338" i="12"/>
  <c r="W338" i="12"/>
  <c r="AA338" i="12"/>
  <c r="AE338" i="12"/>
  <c r="J338" i="12"/>
  <c r="N338" i="12"/>
  <c r="R338" i="12"/>
  <c r="V338" i="12"/>
  <c r="Z338" i="12"/>
  <c r="AD338" i="12"/>
  <c r="AH338" i="12"/>
  <c r="J334" i="12"/>
  <c r="N334" i="12"/>
  <c r="R334" i="12"/>
  <c r="V334" i="12"/>
  <c r="Z334" i="12"/>
  <c r="AD334" i="12"/>
  <c r="AH334" i="12"/>
  <c r="H334" i="12"/>
  <c r="M334" i="12"/>
  <c r="S334" i="12"/>
  <c r="X334" i="12"/>
  <c r="AC334" i="12"/>
  <c r="G334" i="12"/>
  <c r="L334" i="12"/>
  <c r="Q334" i="12"/>
  <c r="W334" i="12"/>
  <c r="AB334" i="12"/>
  <c r="AG334" i="12"/>
  <c r="K334" i="12"/>
  <c r="P334" i="12"/>
  <c r="U334" i="12"/>
  <c r="AA334" i="12"/>
  <c r="AF334" i="12"/>
  <c r="I334" i="12"/>
  <c r="O334" i="12"/>
  <c r="T334" i="12"/>
  <c r="Y334" i="12"/>
  <c r="AE334" i="12"/>
  <c r="J330" i="12"/>
  <c r="N330" i="12"/>
  <c r="R330" i="12"/>
  <c r="V330" i="12"/>
  <c r="Z330" i="12"/>
  <c r="AD330" i="12"/>
  <c r="AH330" i="12"/>
  <c r="H330" i="12"/>
  <c r="M330" i="12"/>
  <c r="S330" i="12"/>
  <c r="X330" i="12"/>
  <c r="AC330" i="12"/>
  <c r="G330" i="12"/>
  <c r="L330" i="12"/>
  <c r="Q330" i="12"/>
  <c r="W330" i="12"/>
  <c r="AB330" i="12"/>
  <c r="AG330" i="12"/>
  <c r="K330" i="12"/>
  <c r="P330" i="12"/>
  <c r="U330" i="12"/>
  <c r="AA330" i="12"/>
  <c r="AF330" i="12"/>
  <c r="I330" i="12"/>
  <c r="O330" i="12"/>
  <c r="T330" i="12"/>
  <c r="Y330" i="12"/>
  <c r="AE330" i="12"/>
  <c r="J326" i="12"/>
  <c r="N326" i="12"/>
  <c r="R326" i="12"/>
  <c r="V326" i="12"/>
  <c r="Z326" i="12"/>
  <c r="AD326" i="12"/>
  <c r="AH326" i="12"/>
  <c r="H326" i="12"/>
  <c r="M326" i="12"/>
  <c r="S326" i="12"/>
  <c r="X326" i="12"/>
  <c r="AC326" i="12"/>
  <c r="G326" i="12"/>
  <c r="L326" i="12"/>
  <c r="Q326" i="12"/>
  <c r="W326" i="12"/>
  <c r="AB326" i="12"/>
  <c r="AG326" i="12"/>
  <c r="K326" i="12"/>
  <c r="P326" i="12"/>
  <c r="U326" i="12"/>
  <c r="AA326" i="12"/>
  <c r="AF326" i="12"/>
  <c r="I326" i="12"/>
  <c r="O326" i="12"/>
  <c r="T326" i="12"/>
  <c r="Y326" i="12"/>
  <c r="AE326" i="12"/>
  <c r="G322" i="12"/>
  <c r="K322" i="12"/>
  <c r="O322" i="12"/>
  <c r="S322" i="12"/>
  <c r="W322" i="12"/>
  <c r="J322" i="12"/>
  <c r="N322" i="12"/>
  <c r="R322" i="12"/>
  <c r="V322" i="12"/>
  <c r="Z322" i="12"/>
  <c r="AD322" i="12"/>
  <c r="AH322" i="12"/>
  <c r="H322" i="12"/>
  <c r="L322" i="12"/>
  <c r="P322" i="12"/>
  <c r="M322" i="12"/>
  <c r="X322" i="12"/>
  <c r="AC322" i="12"/>
  <c r="I322" i="12"/>
  <c r="U322" i="12"/>
  <c r="AB322" i="12"/>
  <c r="AG322" i="12"/>
  <c r="T322" i="12"/>
  <c r="AA322" i="12"/>
  <c r="AF322" i="12"/>
  <c r="Q322" i="12"/>
  <c r="Y322" i="12"/>
  <c r="AE322" i="12"/>
  <c r="G318" i="12"/>
  <c r="K318" i="12"/>
  <c r="O318" i="12"/>
  <c r="S318" i="12"/>
  <c r="W318" i="12"/>
  <c r="AA318" i="12"/>
  <c r="AE318" i="12"/>
  <c r="J318" i="12"/>
  <c r="N318" i="12"/>
  <c r="R318" i="12"/>
  <c r="V318" i="12"/>
  <c r="Z318" i="12"/>
  <c r="AD318" i="12"/>
  <c r="AH318" i="12"/>
  <c r="I318" i="12"/>
  <c r="M318" i="12"/>
  <c r="Q318" i="12"/>
  <c r="U318" i="12"/>
  <c r="Y318" i="12"/>
  <c r="AC318" i="12"/>
  <c r="AG318" i="12"/>
  <c r="H318" i="12"/>
  <c r="L318" i="12"/>
  <c r="P318" i="12"/>
  <c r="T318" i="12"/>
  <c r="X318" i="12"/>
  <c r="AB318" i="12"/>
  <c r="AF318" i="12"/>
  <c r="G314" i="12"/>
  <c r="K314" i="12"/>
  <c r="O314" i="12"/>
  <c r="S314" i="12"/>
  <c r="W314" i="12"/>
  <c r="AA314" i="12"/>
  <c r="AE314" i="12"/>
  <c r="J314" i="12"/>
  <c r="N314" i="12"/>
  <c r="R314" i="12"/>
  <c r="V314" i="12"/>
  <c r="Z314" i="12"/>
  <c r="AD314" i="12"/>
  <c r="AH314" i="12"/>
  <c r="I314" i="12"/>
  <c r="M314" i="12"/>
  <c r="Q314" i="12"/>
  <c r="U314" i="12"/>
  <c r="Y314" i="12"/>
  <c r="AC314" i="12"/>
  <c r="AG314" i="12"/>
  <c r="H314" i="12"/>
  <c r="L314" i="12"/>
  <c r="P314" i="12"/>
  <c r="T314" i="12"/>
  <c r="X314" i="12"/>
  <c r="AB314" i="12"/>
  <c r="AF314" i="12"/>
  <c r="G310" i="12"/>
  <c r="K310" i="12"/>
  <c r="O310" i="12"/>
  <c r="S310" i="12"/>
  <c r="W310" i="12"/>
  <c r="AA310" i="12"/>
  <c r="AE310" i="12"/>
  <c r="J310" i="12"/>
  <c r="N310" i="12"/>
  <c r="R310" i="12"/>
  <c r="V310" i="12"/>
  <c r="Z310" i="12"/>
  <c r="AD310" i="12"/>
  <c r="AH310" i="12"/>
  <c r="I310" i="12"/>
  <c r="M310" i="12"/>
  <c r="Q310" i="12"/>
  <c r="U310" i="12"/>
  <c r="Y310" i="12"/>
  <c r="AC310" i="12"/>
  <c r="AG310" i="12"/>
  <c r="H310" i="12"/>
  <c r="L310" i="12"/>
  <c r="P310" i="12"/>
  <c r="T310" i="12"/>
  <c r="X310" i="12"/>
  <c r="AB310" i="12"/>
  <c r="AF310" i="12"/>
  <c r="G306" i="12"/>
  <c r="K306" i="12"/>
  <c r="O306" i="12"/>
  <c r="S306" i="12"/>
  <c r="W306" i="12"/>
  <c r="AA306" i="12"/>
  <c r="AE306" i="12"/>
  <c r="J306" i="12"/>
  <c r="N306" i="12"/>
  <c r="R306" i="12"/>
  <c r="V306" i="12"/>
  <c r="Z306" i="12"/>
  <c r="AD306" i="12"/>
  <c r="AH306" i="12"/>
  <c r="I306" i="12"/>
  <c r="M306" i="12"/>
  <c r="Q306" i="12"/>
  <c r="U306" i="12"/>
  <c r="Y306" i="12"/>
  <c r="AC306" i="12"/>
  <c r="AG306" i="12"/>
  <c r="H306" i="12"/>
  <c r="L306" i="12"/>
  <c r="P306" i="12"/>
  <c r="T306" i="12"/>
  <c r="X306" i="12"/>
  <c r="AB306" i="12"/>
  <c r="AF306" i="12"/>
  <c r="J302" i="12"/>
  <c r="N302" i="12"/>
  <c r="R302" i="12"/>
  <c r="V302" i="12"/>
  <c r="G302" i="12"/>
  <c r="L302" i="12"/>
  <c r="Q302" i="12"/>
  <c r="W302" i="12"/>
  <c r="AA302" i="12"/>
  <c r="AE302" i="12"/>
  <c r="K302" i="12"/>
  <c r="P302" i="12"/>
  <c r="U302" i="12"/>
  <c r="Z302" i="12"/>
  <c r="AD302" i="12"/>
  <c r="AH302" i="12"/>
  <c r="I302" i="12"/>
  <c r="O302" i="12"/>
  <c r="T302" i="12"/>
  <c r="Y302" i="12"/>
  <c r="AC302" i="12"/>
  <c r="AG302" i="12"/>
  <c r="H302" i="12"/>
  <c r="M302" i="12"/>
  <c r="S302" i="12"/>
  <c r="X302" i="12"/>
  <c r="AB302" i="12"/>
  <c r="AF302" i="12"/>
  <c r="J298" i="12"/>
  <c r="N298" i="12"/>
  <c r="R298" i="12"/>
  <c r="V298" i="12"/>
  <c r="Z298" i="12"/>
  <c r="AD298" i="12"/>
  <c r="AH298" i="12"/>
  <c r="I298" i="12"/>
  <c r="M298" i="12"/>
  <c r="Q298" i="12"/>
  <c r="H298" i="12"/>
  <c r="P298" i="12"/>
  <c r="W298" i="12"/>
  <c r="AB298" i="12"/>
  <c r="AG298" i="12"/>
  <c r="G298" i="12"/>
  <c r="O298" i="12"/>
  <c r="U298" i="12"/>
  <c r="AA298" i="12"/>
  <c r="AF298" i="12"/>
  <c r="L298" i="12"/>
  <c r="T298" i="12"/>
  <c r="Y298" i="12"/>
  <c r="AE298" i="12"/>
  <c r="K298" i="12"/>
  <c r="S298" i="12"/>
  <c r="X298" i="12"/>
  <c r="AC298" i="12"/>
  <c r="J294" i="12"/>
  <c r="N294" i="12"/>
  <c r="R294" i="12"/>
  <c r="V294" i="12"/>
  <c r="Z294" i="12"/>
  <c r="AD294" i="12"/>
  <c r="AH294" i="12"/>
  <c r="I294" i="12"/>
  <c r="M294" i="12"/>
  <c r="Q294" i="12"/>
  <c r="U294" i="12"/>
  <c r="Y294" i="12"/>
  <c r="AC294" i="12"/>
  <c r="AG294" i="12"/>
  <c r="H294" i="12"/>
  <c r="L294" i="12"/>
  <c r="P294" i="12"/>
  <c r="T294" i="12"/>
  <c r="X294" i="12"/>
  <c r="AB294" i="12"/>
  <c r="AF294" i="12"/>
  <c r="G294" i="12"/>
  <c r="K294" i="12"/>
  <c r="O294" i="12"/>
  <c r="S294" i="12"/>
  <c r="W294" i="12"/>
  <c r="AA294" i="12"/>
  <c r="AE294" i="12"/>
  <c r="J290" i="12"/>
  <c r="N290" i="12"/>
  <c r="R290" i="12"/>
  <c r="V290" i="12"/>
  <c r="Z290" i="12"/>
  <c r="AD290" i="12"/>
  <c r="AH290" i="12"/>
  <c r="I290" i="12"/>
  <c r="M290" i="12"/>
  <c r="Q290" i="12"/>
  <c r="U290" i="12"/>
  <c r="Y290" i="12"/>
  <c r="AC290" i="12"/>
  <c r="AG290" i="12"/>
  <c r="H290" i="12"/>
  <c r="L290" i="12"/>
  <c r="P290" i="12"/>
  <c r="T290" i="12"/>
  <c r="X290" i="12"/>
  <c r="AB290" i="12"/>
  <c r="AF290" i="12"/>
  <c r="G290" i="12"/>
  <c r="K290" i="12"/>
  <c r="O290" i="12"/>
  <c r="S290" i="12"/>
  <c r="W290" i="12"/>
  <c r="AA290" i="12"/>
  <c r="AE290" i="12"/>
  <c r="J286" i="12"/>
  <c r="N286" i="12"/>
  <c r="R286" i="12"/>
  <c r="V286" i="12"/>
  <c r="Z286" i="12"/>
  <c r="AD286" i="12"/>
  <c r="AH286" i="12"/>
  <c r="I286" i="12"/>
  <c r="M286" i="12"/>
  <c r="Q286" i="12"/>
  <c r="U286" i="12"/>
  <c r="Y286" i="12"/>
  <c r="AC286" i="12"/>
  <c r="AG286" i="12"/>
  <c r="H286" i="12"/>
  <c r="L286" i="12"/>
  <c r="P286" i="12"/>
  <c r="T286" i="12"/>
  <c r="X286" i="12"/>
  <c r="AB286" i="12"/>
  <c r="AF286" i="12"/>
  <c r="G286" i="12"/>
  <c r="K286" i="12"/>
  <c r="O286" i="12"/>
  <c r="S286" i="12"/>
  <c r="W286" i="12"/>
  <c r="AA286" i="12"/>
  <c r="AE286" i="12"/>
  <c r="J282" i="12"/>
  <c r="N282" i="12"/>
  <c r="R282" i="12"/>
  <c r="V282" i="12"/>
  <c r="Z282" i="12"/>
  <c r="AD282" i="12"/>
  <c r="AH282" i="12"/>
  <c r="I282" i="12"/>
  <c r="M282" i="12"/>
  <c r="Q282" i="12"/>
  <c r="U282" i="12"/>
  <c r="Y282" i="12"/>
  <c r="AC282" i="12"/>
  <c r="AG282" i="12"/>
  <c r="H282" i="12"/>
  <c r="L282" i="12"/>
  <c r="P282" i="12"/>
  <c r="T282" i="12"/>
  <c r="X282" i="12"/>
  <c r="AB282" i="12"/>
  <c r="AF282" i="12"/>
  <c r="G282" i="12"/>
  <c r="K282" i="12"/>
  <c r="O282" i="12"/>
  <c r="S282" i="12"/>
  <c r="W282" i="12"/>
  <c r="AA282" i="12"/>
  <c r="AE282" i="12"/>
  <c r="J278" i="12"/>
  <c r="N278" i="12"/>
  <c r="R278" i="12"/>
  <c r="V278" i="12"/>
  <c r="Z278" i="12"/>
  <c r="AD278" i="12"/>
  <c r="AH278" i="12"/>
  <c r="I278" i="12"/>
  <c r="M278" i="12"/>
  <c r="Q278" i="12"/>
  <c r="U278" i="12"/>
  <c r="Y278" i="12"/>
  <c r="AC278" i="12"/>
  <c r="AG278" i="12"/>
  <c r="H278" i="12"/>
  <c r="L278" i="12"/>
  <c r="P278" i="12"/>
  <c r="T278" i="12"/>
  <c r="X278" i="12"/>
  <c r="AB278" i="12"/>
  <c r="AF278" i="12"/>
  <c r="G278" i="12"/>
  <c r="K278" i="12"/>
  <c r="O278" i="12"/>
  <c r="S278" i="12"/>
  <c r="W278" i="12"/>
  <c r="AA278" i="12"/>
  <c r="AE278" i="12"/>
  <c r="J274" i="12"/>
  <c r="N274" i="12"/>
  <c r="R274" i="12"/>
  <c r="V274" i="12"/>
  <c r="Z274" i="12"/>
  <c r="AD274" i="12"/>
  <c r="AH274" i="12"/>
  <c r="I274" i="12"/>
  <c r="M274" i="12"/>
  <c r="Q274" i="12"/>
  <c r="U274" i="12"/>
  <c r="Y274" i="12"/>
  <c r="AC274" i="12"/>
  <c r="AG274" i="12"/>
  <c r="H274" i="12"/>
  <c r="L274" i="12"/>
  <c r="P274" i="12"/>
  <c r="T274" i="12"/>
  <c r="X274" i="12"/>
  <c r="AB274" i="12"/>
  <c r="AF274" i="12"/>
  <c r="G274" i="12"/>
  <c r="K274" i="12"/>
  <c r="O274" i="12"/>
  <c r="S274" i="12"/>
  <c r="W274" i="12"/>
  <c r="AA274" i="12"/>
  <c r="AE274" i="12"/>
  <c r="J270" i="12"/>
  <c r="N270" i="12"/>
  <c r="R270" i="12"/>
  <c r="V270" i="12"/>
  <c r="Z270" i="12"/>
  <c r="AD270" i="12"/>
  <c r="AH270" i="12"/>
  <c r="I270" i="12"/>
  <c r="M270" i="12"/>
  <c r="Q270" i="12"/>
  <c r="U270" i="12"/>
  <c r="Y270" i="12"/>
  <c r="AC270" i="12"/>
  <c r="AG270" i="12"/>
  <c r="H270" i="12"/>
  <c r="L270" i="12"/>
  <c r="P270" i="12"/>
  <c r="T270" i="12"/>
  <c r="X270" i="12"/>
  <c r="AB270" i="12"/>
  <c r="AF270" i="12"/>
  <c r="G270" i="12"/>
  <c r="K270" i="12"/>
  <c r="O270" i="12"/>
  <c r="S270" i="12"/>
  <c r="W270" i="12"/>
  <c r="AA270" i="12"/>
  <c r="AE270" i="12"/>
  <c r="J266" i="12"/>
  <c r="N266" i="12"/>
  <c r="R266" i="12"/>
  <c r="V266" i="12"/>
  <c r="Z266" i="12"/>
  <c r="AD266" i="12"/>
  <c r="AH266" i="12"/>
  <c r="I266" i="12"/>
  <c r="M266" i="12"/>
  <c r="Q266" i="12"/>
  <c r="U266" i="12"/>
  <c r="Y266" i="12"/>
  <c r="AC266" i="12"/>
  <c r="AG266" i="12"/>
  <c r="H266" i="12"/>
  <c r="L266" i="12"/>
  <c r="P266" i="12"/>
  <c r="T266" i="12"/>
  <c r="X266" i="12"/>
  <c r="AB266" i="12"/>
  <c r="AF266" i="12"/>
  <c r="G266" i="12"/>
  <c r="K266" i="12"/>
  <c r="O266" i="12"/>
  <c r="S266" i="12"/>
  <c r="W266" i="12"/>
  <c r="AA266" i="12"/>
  <c r="AE266" i="12"/>
  <c r="H262" i="12"/>
  <c r="L262" i="12"/>
  <c r="P262" i="12"/>
  <c r="T262" i="12"/>
  <c r="X262" i="12"/>
  <c r="AB262" i="12"/>
  <c r="AF262" i="12"/>
  <c r="J262" i="12"/>
  <c r="N262" i="12"/>
  <c r="R262" i="12"/>
  <c r="V262" i="12"/>
  <c r="Z262" i="12"/>
  <c r="AD262" i="12"/>
  <c r="AH262" i="12"/>
  <c r="G262" i="12"/>
  <c r="O262" i="12"/>
  <c r="W262" i="12"/>
  <c r="AE262" i="12"/>
  <c r="M262" i="12"/>
  <c r="U262" i="12"/>
  <c r="AC262" i="12"/>
  <c r="K262" i="12"/>
  <c r="S262" i="12"/>
  <c r="AA262" i="12"/>
  <c r="I262" i="12"/>
  <c r="Q262" i="12"/>
  <c r="Y262" i="12"/>
  <c r="AG262" i="12"/>
  <c r="H258" i="12"/>
  <c r="L258" i="12"/>
  <c r="P258" i="12"/>
  <c r="T258" i="12"/>
  <c r="X258" i="12"/>
  <c r="AB258" i="12"/>
  <c r="AF258" i="12"/>
  <c r="J258" i="12"/>
  <c r="N258" i="12"/>
  <c r="R258" i="12"/>
  <c r="V258" i="12"/>
  <c r="Z258" i="12"/>
  <c r="AD258" i="12"/>
  <c r="AH258" i="12"/>
  <c r="G258" i="12"/>
  <c r="O258" i="12"/>
  <c r="W258" i="12"/>
  <c r="AE258" i="12"/>
  <c r="M258" i="12"/>
  <c r="U258" i="12"/>
  <c r="AC258" i="12"/>
  <c r="K258" i="12"/>
  <c r="S258" i="12"/>
  <c r="AA258" i="12"/>
  <c r="I258" i="12"/>
  <c r="Q258" i="12"/>
  <c r="Y258" i="12"/>
  <c r="AG258" i="12"/>
  <c r="H254" i="12"/>
  <c r="L254" i="12"/>
  <c r="P254" i="12"/>
  <c r="T254" i="12"/>
  <c r="X254" i="12"/>
  <c r="AB254" i="12"/>
  <c r="AF254" i="12"/>
  <c r="J254" i="12"/>
  <c r="N254" i="12"/>
  <c r="R254" i="12"/>
  <c r="V254" i="12"/>
  <c r="Z254" i="12"/>
  <c r="AD254" i="12"/>
  <c r="AH254" i="12"/>
  <c r="G254" i="12"/>
  <c r="O254" i="12"/>
  <c r="W254" i="12"/>
  <c r="AE254" i="12"/>
  <c r="M254" i="12"/>
  <c r="U254" i="12"/>
  <c r="AC254" i="12"/>
  <c r="K254" i="12"/>
  <c r="S254" i="12"/>
  <c r="AA254" i="12"/>
  <c r="I254" i="12"/>
  <c r="Q254" i="12"/>
  <c r="Y254" i="12"/>
  <c r="AG254" i="12"/>
  <c r="H250" i="12"/>
  <c r="L250" i="12"/>
  <c r="P250" i="12"/>
  <c r="T250" i="12"/>
  <c r="X250" i="12"/>
  <c r="AB250" i="12"/>
  <c r="AF250" i="12"/>
  <c r="J250" i="12"/>
  <c r="N250" i="12"/>
  <c r="R250" i="12"/>
  <c r="V250" i="12"/>
  <c r="Z250" i="12"/>
  <c r="AD250" i="12"/>
  <c r="AH250" i="12"/>
  <c r="G250" i="12"/>
  <c r="O250" i="12"/>
  <c r="W250" i="12"/>
  <c r="AE250" i="12"/>
  <c r="M250" i="12"/>
  <c r="U250" i="12"/>
  <c r="AC250" i="12"/>
  <c r="K250" i="12"/>
  <c r="S250" i="12"/>
  <c r="AA250" i="12"/>
  <c r="I250" i="12"/>
  <c r="Q250" i="12"/>
  <c r="Y250" i="12"/>
  <c r="AG250" i="12"/>
  <c r="H246" i="12"/>
  <c r="L246" i="12"/>
  <c r="P246" i="12"/>
  <c r="T246" i="12"/>
  <c r="X246" i="12"/>
  <c r="AB246" i="12"/>
  <c r="AF246" i="12"/>
  <c r="J246" i="12"/>
  <c r="N246" i="12"/>
  <c r="R246" i="12"/>
  <c r="V246" i="12"/>
  <c r="Z246" i="12"/>
  <c r="AD246" i="12"/>
  <c r="AH246" i="12"/>
  <c r="G246" i="12"/>
  <c r="O246" i="12"/>
  <c r="W246" i="12"/>
  <c r="AE246" i="12"/>
  <c r="M246" i="12"/>
  <c r="U246" i="12"/>
  <c r="AC246" i="12"/>
  <c r="K246" i="12"/>
  <c r="S246" i="12"/>
  <c r="AA246" i="12"/>
  <c r="I246" i="12"/>
  <c r="Q246" i="12"/>
  <c r="Y246" i="12"/>
  <c r="AG246" i="12"/>
  <c r="H242" i="12"/>
  <c r="L242" i="12"/>
  <c r="P242" i="12"/>
  <c r="T242" i="12"/>
  <c r="X242" i="12"/>
  <c r="AB242" i="12"/>
  <c r="AF242" i="12"/>
  <c r="J242" i="12"/>
  <c r="N242" i="12"/>
  <c r="R242" i="12"/>
  <c r="V242" i="12"/>
  <c r="Z242" i="12"/>
  <c r="AD242" i="12"/>
  <c r="AH242" i="12"/>
  <c r="G242" i="12"/>
  <c r="O242" i="12"/>
  <c r="W242" i="12"/>
  <c r="AE242" i="12"/>
  <c r="M242" i="12"/>
  <c r="U242" i="12"/>
  <c r="AC242" i="12"/>
  <c r="K242" i="12"/>
  <c r="S242" i="12"/>
  <c r="AA242" i="12"/>
  <c r="I242" i="12"/>
  <c r="Q242" i="12"/>
  <c r="Y242" i="12"/>
  <c r="AG242" i="12"/>
  <c r="H238" i="12"/>
  <c r="L238" i="12"/>
  <c r="P238" i="12"/>
  <c r="T238" i="12"/>
  <c r="X238" i="12"/>
  <c r="AB238" i="12"/>
  <c r="AF238" i="12"/>
  <c r="J238" i="12"/>
  <c r="N238" i="12"/>
  <c r="R238" i="12"/>
  <c r="V238" i="12"/>
  <c r="Z238" i="12"/>
  <c r="AD238" i="12"/>
  <c r="AH238" i="12"/>
  <c r="G238" i="12"/>
  <c r="O238" i="12"/>
  <c r="W238" i="12"/>
  <c r="AE238" i="12"/>
  <c r="M238" i="12"/>
  <c r="U238" i="12"/>
  <c r="AC238" i="12"/>
  <c r="K238" i="12"/>
  <c r="S238" i="12"/>
  <c r="AA238" i="12"/>
  <c r="I238" i="12"/>
  <c r="Q238" i="12"/>
  <c r="Y238" i="12"/>
  <c r="AG238" i="12"/>
  <c r="H234" i="12"/>
  <c r="L234" i="12"/>
  <c r="P234" i="12"/>
  <c r="T234" i="12"/>
  <c r="X234" i="12"/>
  <c r="AB234" i="12"/>
  <c r="AF234" i="12"/>
  <c r="J234" i="12"/>
  <c r="N234" i="12"/>
  <c r="R234" i="12"/>
  <c r="V234" i="12"/>
  <c r="Z234" i="12"/>
  <c r="AD234" i="12"/>
  <c r="AH234" i="12"/>
  <c r="G234" i="12"/>
  <c r="O234" i="12"/>
  <c r="W234" i="12"/>
  <c r="AE234" i="12"/>
  <c r="M234" i="12"/>
  <c r="U234" i="12"/>
  <c r="AC234" i="12"/>
  <c r="K234" i="12"/>
  <c r="S234" i="12"/>
  <c r="AA234" i="12"/>
  <c r="I234" i="12"/>
  <c r="Q234" i="12"/>
  <c r="Y234" i="12"/>
  <c r="AG234" i="12"/>
  <c r="H230" i="12"/>
  <c r="L230" i="12"/>
  <c r="P230" i="12"/>
  <c r="T230" i="12"/>
  <c r="X230" i="12"/>
  <c r="AB230" i="12"/>
  <c r="AF230" i="12"/>
  <c r="G230" i="12"/>
  <c r="K230" i="12"/>
  <c r="O230" i="12"/>
  <c r="S230" i="12"/>
  <c r="W230" i="12"/>
  <c r="AA230" i="12"/>
  <c r="AE230" i="12"/>
  <c r="J230" i="12"/>
  <c r="N230" i="12"/>
  <c r="R230" i="12"/>
  <c r="V230" i="12"/>
  <c r="Z230" i="12"/>
  <c r="AD230" i="12"/>
  <c r="AH230" i="12"/>
  <c r="I230" i="12"/>
  <c r="M230" i="12"/>
  <c r="Q230" i="12"/>
  <c r="U230" i="12"/>
  <c r="Y230" i="12"/>
  <c r="AC230" i="12"/>
  <c r="AG230" i="12"/>
  <c r="H226" i="12"/>
  <c r="L226" i="12"/>
  <c r="P226" i="12"/>
  <c r="T226" i="12"/>
  <c r="X226" i="12"/>
  <c r="AB226" i="12"/>
  <c r="AF226" i="12"/>
  <c r="G226" i="12"/>
  <c r="K226" i="12"/>
  <c r="O226" i="12"/>
  <c r="S226" i="12"/>
  <c r="W226" i="12"/>
  <c r="AA226" i="12"/>
  <c r="AE226" i="12"/>
  <c r="J226" i="12"/>
  <c r="N226" i="12"/>
  <c r="R226" i="12"/>
  <c r="V226" i="12"/>
  <c r="Z226" i="12"/>
  <c r="AD226" i="12"/>
  <c r="AH226" i="12"/>
  <c r="I226" i="12"/>
  <c r="M226" i="12"/>
  <c r="Q226" i="12"/>
  <c r="U226" i="12"/>
  <c r="Y226" i="12"/>
  <c r="AC226" i="12"/>
  <c r="AG226" i="12"/>
  <c r="H222" i="12"/>
  <c r="L222" i="12"/>
  <c r="P222" i="12"/>
  <c r="J222" i="12"/>
  <c r="N222" i="12"/>
  <c r="G222" i="12"/>
  <c r="O222" i="12"/>
  <c r="T222" i="12"/>
  <c r="X222" i="12"/>
  <c r="AB222" i="12"/>
  <c r="AF222" i="12"/>
  <c r="M222" i="12"/>
  <c r="S222" i="12"/>
  <c r="W222" i="12"/>
  <c r="AA222" i="12"/>
  <c r="AE222" i="12"/>
  <c r="K222" i="12"/>
  <c r="R222" i="12"/>
  <c r="V222" i="12"/>
  <c r="Z222" i="12"/>
  <c r="AD222" i="12"/>
  <c r="AH222" i="12"/>
  <c r="I222" i="12"/>
  <c r="Q222" i="12"/>
  <c r="U222" i="12"/>
  <c r="Y222" i="12"/>
  <c r="AC222" i="12"/>
  <c r="AG222" i="12"/>
  <c r="H218" i="12"/>
  <c r="L218" i="12"/>
  <c r="P218" i="12"/>
  <c r="T218" i="12"/>
  <c r="X218" i="12"/>
  <c r="AB218" i="12"/>
  <c r="AF218" i="12"/>
  <c r="J218" i="12"/>
  <c r="N218" i="12"/>
  <c r="R218" i="12"/>
  <c r="V218" i="12"/>
  <c r="Z218" i="12"/>
  <c r="AD218" i="12"/>
  <c r="AH218" i="12"/>
  <c r="G218" i="12"/>
  <c r="O218" i="12"/>
  <c r="W218" i="12"/>
  <c r="AE218" i="12"/>
  <c r="M218" i="12"/>
  <c r="U218" i="12"/>
  <c r="AC218" i="12"/>
  <c r="K218" i="12"/>
  <c r="S218" i="12"/>
  <c r="AA218" i="12"/>
  <c r="I218" i="12"/>
  <c r="Q218" i="12"/>
  <c r="Y218" i="12"/>
  <c r="AG218" i="12"/>
  <c r="H214" i="12"/>
  <c r="L214" i="12"/>
  <c r="P214" i="12"/>
  <c r="T214" i="12"/>
  <c r="X214" i="12"/>
  <c r="AB214" i="12"/>
  <c r="AF214" i="12"/>
  <c r="J214" i="12"/>
  <c r="N214" i="12"/>
  <c r="R214" i="12"/>
  <c r="V214" i="12"/>
  <c r="Z214" i="12"/>
  <c r="AD214" i="12"/>
  <c r="AH214" i="12"/>
  <c r="G214" i="12"/>
  <c r="O214" i="12"/>
  <c r="W214" i="12"/>
  <c r="AE214" i="12"/>
  <c r="M214" i="12"/>
  <c r="U214" i="12"/>
  <c r="AC214" i="12"/>
  <c r="K214" i="12"/>
  <c r="S214" i="12"/>
  <c r="AA214" i="12"/>
  <c r="I214" i="12"/>
  <c r="Q214" i="12"/>
  <c r="Y214" i="12"/>
  <c r="AG214" i="12"/>
  <c r="H210" i="12"/>
  <c r="L210" i="12"/>
  <c r="P210" i="12"/>
  <c r="T210" i="12"/>
  <c r="X210" i="12"/>
  <c r="AB210" i="12"/>
  <c r="AF210" i="12"/>
  <c r="G210" i="12"/>
  <c r="K210" i="12"/>
  <c r="O210" i="12"/>
  <c r="S210" i="12"/>
  <c r="W210" i="12"/>
  <c r="AA210" i="12"/>
  <c r="AE210" i="12"/>
  <c r="J210" i="12"/>
  <c r="N210" i="12"/>
  <c r="R210" i="12"/>
  <c r="V210" i="12"/>
  <c r="Z210" i="12"/>
  <c r="AD210" i="12"/>
  <c r="AH210" i="12"/>
  <c r="I210" i="12"/>
  <c r="M210" i="12"/>
  <c r="Q210" i="12"/>
  <c r="U210" i="12"/>
  <c r="Y210" i="12"/>
  <c r="AC210" i="12"/>
  <c r="AG210" i="12"/>
  <c r="H206" i="12"/>
  <c r="L206" i="12"/>
  <c r="P206" i="12"/>
  <c r="T206" i="12"/>
  <c r="X206" i="12"/>
  <c r="AB206" i="12"/>
  <c r="AF206" i="12"/>
  <c r="G206" i="12"/>
  <c r="K206" i="12"/>
  <c r="O206" i="12"/>
  <c r="S206" i="12"/>
  <c r="W206" i="12"/>
  <c r="AA206" i="12"/>
  <c r="AE206" i="12"/>
  <c r="J206" i="12"/>
  <c r="N206" i="12"/>
  <c r="R206" i="12"/>
  <c r="V206" i="12"/>
  <c r="Z206" i="12"/>
  <c r="AD206" i="12"/>
  <c r="AH206" i="12"/>
  <c r="I206" i="12"/>
  <c r="M206" i="12"/>
  <c r="Q206" i="12"/>
  <c r="U206" i="12"/>
  <c r="Y206" i="12"/>
  <c r="AC206" i="12"/>
  <c r="AG206" i="12"/>
  <c r="H202" i="12"/>
  <c r="L202" i="12"/>
  <c r="P202" i="12"/>
  <c r="T202" i="12"/>
  <c r="X202" i="12"/>
  <c r="AB202" i="12"/>
  <c r="AF202" i="12"/>
  <c r="G202" i="12"/>
  <c r="K202" i="12"/>
  <c r="O202" i="12"/>
  <c r="S202" i="12"/>
  <c r="W202" i="12"/>
  <c r="AA202" i="12"/>
  <c r="AE202" i="12"/>
  <c r="J202" i="12"/>
  <c r="N202" i="12"/>
  <c r="R202" i="12"/>
  <c r="V202" i="12"/>
  <c r="Z202" i="12"/>
  <c r="AD202" i="12"/>
  <c r="AH202" i="12"/>
  <c r="I202" i="12"/>
  <c r="M202" i="12"/>
  <c r="Q202" i="12"/>
  <c r="U202" i="12"/>
  <c r="Y202" i="12"/>
  <c r="AC202" i="12"/>
  <c r="AG202" i="12"/>
  <c r="H198" i="12"/>
  <c r="L198" i="12"/>
  <c r="P198" i="12"/>
  <c r="T198" i="12"/>
  <c r="X198" i="12"/>
  <c r="AB198" i="12"/>
  <c r="AF198" i="12"/>
  <c r="G198" i="12"/>
  <c r="K198" i="12"/>
  <c r="O198" i="12"/>
  <c r="S198" i="12"/>
  <c r="W198" i="12"/>
  <c r="AA198" i="12"/>
  <c r="AE198" i="12"/>
  <c r="J198" i="12"/>
  <c r="N198" i="12"/>
  <c r="R198" i="12"/>
  <c r="V198" i="12"/>
  <c r="Z198" i="12"/>
  <c r="AD198" i="12"/>
  <c r="AH198" i="12"/>
  <c r="I198" i="12"/>
  <c r="M198" i="12"/>
  <c r="Q198" i="12"/>
  <c r="U198" i="12"/>
  <c r="Y198" i="12"/>
  <c r="AC198" i="12"/>
  <c r="AG198" i="12"/>
  <c r="H194" i="12"/>
  <c r="L194" i="12"/>
  <c r="P194" i="12"/>
  <c r="T194" i="12"/>
  <c r="X194" i="12"/>
  <c r="AB194" i="12"/>
  <c r="AF194" i="12"/>
  <c r="G194" i="12"/>
  <c r="K194" i="12"/>
  <c r="O194" i="12"/>
  <c r="S194" i="12"/>
  <c r="W194" i="12"/>
  <c r="AA194" i="12"/>
  <c r="AE194" i="12"/>
  <c r="J194" i="12"/>
  <c r="N194" i="12"/>
  <c r="R194" i="12"/>
  <c r="V194" i="12"/>
  <c r="Z194" i="12"/>
  <c r="AD194" i="12"/>
  <c r="AH194" i="12"/>
  <c r="I194" i="12"/>
  <c r="M194" i="12"/>
  <c r="Q194" i="12"/>
  <c r="U194" i="12"/>
  <c r="Y194" i="12"/>
  <c r="AC194" i="12"/>
  <c r="AG194" i="12"/>
  <c r="H190" i="12"/>
  <c r="L190" i="12"/>
  <c r="P190" i="12"/>
  <c r="T190" i="12"/>
  <c r="X190" i="12"/>
  <c r="AB190" i="12"/>
  <c r="AF190" i="12"/>
  <c r="G190" i="12"/>
  <c r="K190" i="12"/>
  <c r="O190" i="12"/>
  <c r="S190" i="12"/>
  <c r="W190" i="12"/>
  <c r="AA190" i="12"/>
  <c r="AE190" i="12"/>
  <c r="J190" i="12"/>
  <c r="N190" i="12"/>
  <c r="R190" i="12"/>
  <c r="V190" i="12"/>
  <c r="Z190" i="12"/>
  <c r="AD190" i="12"/>
  <c r="AH190" i="12"/>
  <c r="I190" i="12"/>
  <c r="M190" i="12"/>
  <c r="Q190" i="12"/>
  <c r="U190" i="12"/>
  <c r="Y190" i="12"/>
  <c r="AC190" i="12"/>
  <c r="AG190" i="12"/>
  <c r="H186" i="12"/>
  <c r="L186" i="12"/>
  <c r="P186" i="12"/>
  <c r="T186" i="12"/>
  <c r="X186" i="12"/>
  <c r="AB186" i="12"/>
  <c r="AF186" i="12"/>
  <c r="G186" i="12"/>
  <c r="K186" i="12"/>
  <c r="O186" i="12"/>
  <c r="S186" i="12"/>
  <c r="W186" i="12"/>
  <c r="AA186" i="12"/>
  <c r="AE186" i="12"/>
  <c r="J186" i="12"/>
  <c r="N186" i="12"/>
  <c r="R186" i="12"/>
  <c r="V186" i="12"/>
  <c r="Z186" i="12"/>
  <c r="AD186" i="12"/>
  <c r="AH186" i="12"/>
  <c r="I186" i="12"/>
  <c r="M186" i="12"/>
  <c r="Q186" i="12"/>
  <c r="U186" i="12"/>
  <c r="Y186" i="12"/>
  <c r="AC186" i="12"/>
  <c r="AG186" i="12"/>
  <c r="H182" i="12"/>
  <c r="L182" i="12"/>
  <c r="P182" i="12"/>
  <c r="T182" i="12"/>
  <c r="X182" i="12"/>
  <c r="AB182" i="12"/>
  <c r="AF182" i="12"/>
  <c r="G182" i="12"/>
  <c r="K182" i="12"/>
  <c r="O182" i="12"/>
  <c r="S182" i="12"/>
  <c r="W182" i="12"/>
  <c r="AA182" i="12"/>
  <c r="AE182" i="12"/>
  <c r="J182" i="12"/>
  <c r="N182" i="12"/>
  <c r="R182" i="12"/>
  <c r="V182" i="12"/>
  <c r="Z182" i="12"/>
  <c r="AD182" i="12"/>
  <c r="AH182" i="12"/>
  <c r="I182" i="12"/>
  <c r="M182" i="12"/>
  <c r="Q182" i="12"/>
  <c r="U182" i="12"/>
  <c r="Y182" i="12"/>
  <c r="AC182" i="12"/>
  <c r="AG182" i="12"/>
  <c r="H178" i="12"/>
  <c r="L178" i="12"/>
  <c r="P178" i="12"/>
  <c r="T178" i="12"/>
  <c r="X178" i="12"/>
  <c r="AB178" i="12"/>
  <c r="AF178" i="12"/>
  <c r="G178" i="12"/>
  <c r="K178" i="12"/>
  <c r="O178" i="12"/>
  <c r="S178" i="12"/>
  <c r="W178" i="12"/>
  <c r="AA178" i="12"/>
  <c r="AE178" i="12"/>
  <c r="J178" i="12"/>
  <c r="N178" i="12"/>
  <c r="R178" i="12"/>
  <c r="V178" i="12"/>
  <c r="Z178" i="12"/>
  <c r="AD178" i="12"/>
  <c r="AH178" i="12"/>
  <c r="I178" i="12"/>
  <c r="M178" i="12"/>
  <c r="Q178" i="12"/>
  <c r="U178" i="12"/>
  <c r="Y178" i="12"/>
  <c r="AC178" i="12"/>
  <c r="AG178" i="12"/>
  <c r="H174" i="12"/>
  <c r="L174" i="12"/>
  <c r="P174" i="12"/>
  <c r="T174" i="12"/>
  <c r="X174" i="12"/>
  <c r="AB174" i="12"/>
  <c r="AF174" i="12"/>
  <c r="G174" i="12"/>
  <c r="K174" i="12"/>
  <c r="O174" i="12"/>
  <c r="S174" i="12"/>
  <c r="W174" i="12"/>
  <c r="AA174" i="12"/>
  <c r="AE174" i="12"/>
  <c r="J174" i="12"/>
  <c r="N174" i="12"/>
  <c r="R174" i="12"/>
  <c r="V174" i="12"/>
  <c r="Z174" i="12"/>
  <c r="AD174" i="12"/>
  <c r="AH174" i="12"/>
  <c r="I174" i="12"/>
  <c r="M174" i="12"/>
  <c r="Q174" i="12"/>
  <c r="U174" i="12"/>
  <c r="Y174" i="12"/>
  <c r="AC174" i="12"/>
  <c r="AG174" i="12"/>
  <c r="H170" i="12"/>
  <c r="L170" i="12"/>
  <c r="P170" i="12"/>
  <c r="T170" i="12"/>
  <c r="X170" i="12"/>
  <c r="AB170" i="12"/>
  <c r="AF170" i="12"/>
  <c r="G170" i="12"/>
  <c r="K170" i="12"/>
  <c r="O170" i="12"/>
  <c r="S170" i="12"/>
  <c r="W170" i="12"/>
  <c r="AA170" i="12"/>
  <c r="AE170" i="12"/>
  <c r="J170" i="12"/>
  <c r="N170" i="12"/>
  <c r="R170" i="12"/>
  <c r="V170" i="12"/>
  <c r="Z170" i="12"/>
  <c r="AD170" i="12"/>
  <c r="AH170" i="12"/>
  <c r="I170" i="12"/>
  <c r="M170" i="12"/>
  <c r="Q170" i="12"/>
  <c r="U170" i="12"/>
  <c r="Y170" i="12"/>
  <c r="AC170" i="12"/>
  <c r="AG170" i="12"/>
  <c r="H166" i="12"/>
  <c r="L166" i="12"/>
  <c r="P166" i="12"/>
  <c r="T166" i="12"/>
  <c r="X166" i="12"/>
  <c r="AB166" i="12"/>
  <c r="AF166" i="12"/>
  <c r="G166" i="12"/>
  <c r="K166" i="12"/>
  <c r="O166" i="12"/>
  <c r="S166" i="12"/>
  <c r="W166" i="12"/>
  <c r="AA166" i="12"/>
  <c r="AE166" i="12"/>
  <c r="J166" i="12"/>
  <c r="N166" i="12"/>
  <c r="R166" i="12"/>
  <c r="V166" i="12"/>
  <c r="Z166" i="12"/>
  <c r="AD166" i="12"/>
  <c r="AH166" i="12"/>
  <c r="I166" i="12"/>
  <c r="M166" i="12"/>
  <c r="Q166" i="12"/>
  <c r="U166" i="12"/>
  <c r="Y166" i="12"/>
  <c r="AC166" i="12"/>
  <c r="AG166" i="12"/>
  <c r="H162" i="12"/>
  <c r="L162" i="12"/>
  <c r="P162" i="12"/>
  <c r="T162" i="12"/>
  <c r="X162" i="12"/>
  <c r="AB162" i="12"/>
  <c r="AF162" i="12"/>
  <c r="G162" i="12"/>
  <c r="K162" i="12"/>
  <c r="O162" i="12"/>
  <c r="S162" i="12"/>
  <c r="W162" i="12"/>
  <c r="AA162" i="12"/>
  <c r="AE162" i="12"/>
  <c r="J162" i="12"/>
  <c r="N162" i="12"/>
  <c r="R162" i="12"/>
  <c r="V162" i="12"/>
  <c r="Z162" i="12"/>
  <c r="AD162" i="12"/>
  <c r="AH162" i="12"/>
  <c r="I162" i="12"/>
  <c r="M162" i="12"/>
  <c r="Q162" i="12"/>
  <c r="U162" i="12"/>
  <c r="Y162" i="12"/>
  <c r="AC162" i="12"/>
  <c r="AG162" i="12"/>
  <c r="H158" i="12"/>
  <c r="L158" i="12"/>
  <c r="P158" i="12"/>
  <c r="T158" i="12"/>
  <c r="X158" i="12"/>
  <c r="AB158" i="12"/>
  <c r="AF158" i="12"/>
  <c r="G158" i="12"/>
  <c r="K158" i="12"/>
  <c r="O158" i="12"/>
  <c r="S158" i="12"/>
  <c r="W158" i="12"/>
  <c r="AA158" i="12"/>
  <c r="AE158" i="12"/>
  <c r="J158" i="12"/>
  <c r="N158" i="12"/>
  <c r="R158" i="12"/>
  <c r="V158" i="12"/>
  <c r="Z158" i="12"/>
  <c r="AD158" i="12"/>
  <c r="AH158" i="12"/>
  <c r="I158" i="12"/>
  <c r="M158" i="12"/>
  <c r="Q158" i="12"/>
  <c r="U158" i="12"/>
  <c r="Y158" i="12"/>
  <c r="AC158" i="12"/>
  <c r="AG158" i="12"/>
  <c r="H154" i="12"/>
  <c r="L154" i="12"/>
  <c r="P154" i="12"/>
  <c r="T154" i="12"/>
  <c r="X154" i="12"/>
  <c r="AB154" i="12"/>
  <c r="AF154" i="12"/>
  <c r="G154" i="12"/>
  <c r="K154" i="12"/>
  <c r="O154" i="12"/>
  <c r="S154" i="12"/>
  <c r="W154" i="12"/>
  <c r="AA154" i="12"/>
  <c r="AE154" i="12"/>
  <c r="J154" i="12"/>
  <c r="N154" i="12"/>
  <c r="R154" i="12"/>
  <c r="V154" i="12"/>
  <c r="Z154" i="12"/>
  <c r="AD154" i="12"/>
  <c r="AH154" i="12"/>
  <c r="I154" i="12"/>
  <c r="M154" i="12"/>
  <c r="Q154" i="12"/>
  <c r="U154" i="12"/>
  <c r="Y154" i="12"/>
  <c r="AC154" i="12"/>
  <c r="AG154" i="12"/>
  <c r="H150" i="12"/>
  <c r="L150" i="12"/>
  <c r="P150" i="12"/>
  <c r="T150" i="12"/>
  <c r="X150" i="12"/>
  <c r="AB150" i="12"/>
  <c r="AF150" i="12"/>
  <c r="G150" i="12"/>
  <c r="K150" i="12"/>
  <c r="O150" i="12"/>
  <c r="S150" i="12"/>
  <c r="W150" i="12"/>
  <c r="AA150" i="12"/>
  <c r="AE150" i="12"/>
  <c r="J150" i="12"/>
  <c r="N150" i="12"/>
  <c r="R150" i="12"/>
  <c r="V150" i="12"/>
  <c r="Z150" i="12"/>
  <c r="AD150" i="12"/>
  <c r="AH150" i="12"/>
  <c r="I150" i="12"/>
  <c r="M150" i="12"/>
  <c r="Q150" i="12"/>
  <c r="U150" i="12"/>
  <c r="Y150" i="12"/>
  <c r="AC150" i="12"/>
  <c r="AG150" i="12"/>
  <c r="H146" i="12"/>
  <c r="L146" i="12"/>
  <c r="P146" i="12"/>
  <c r="T146" i="12"/>
  <c r="X146" i="12"/>
  <c r="AB146" i="12"/>
  <c r="AF146" i="12"/>
  <c r="G146" i="12"/>
  <c r="K146" i="12"/>
  <c r="O146" i="12"/>
  <c r="S146" i="12"/>
  <c r="W146" i="12"/>
  <c r="AA146" i="12"/>
  <c r="AE146" i="12"/>
  <c r="J146" i="12"/>
  <c r="N146" i="12"/>
  <c r="R146" i="12"/>
  <c r="V146" i="12"/>
  <c r="Z146" i="12"/>
  <c r="AD146" i="12"/>
  <c r="AH146" i="12"/>
  <c r="I146" i="12"/>
  <c r="M146" i="12"/>
  <c r="Q146" i="12"/>
  <c r="U146" i="12"/>
  <c r="Y146" i="12"/>
  <c r="AC146" i="12"/>
  <c r="AG146" i="12"/>
  <c r="H142" i="12"/>
  <c r="L142" i="12"/>
  <c r="P142" i="12"/>
  <c r="T142" i="12"/>
  <c r="X142" i="12"/>
  <c r="AB142" i="12"/>
  <c r="AF142" i="12"/>
  <c r="G142" i="12"/>
  <c r="K142" i="12"/>
  <c r="O142" i="12"/>
  <c r="S142" i="12"/>
  <c r="W142" i="12"/>
  <c r="AA142" i="12"/>
  <c r="AE142" i="12"/>
  <c r="J142" i="12"/>
  <c r="N142" i="12"/>
  <c r="R142" i="12"/>
  <c r="V142" i="12"/>
  <c r="Z142" i="12"/>
  <c r="AD142" i="12"/>
  <c r="AH142" i="12"/>
  <c r="I142" i="12"/>
  <c r="M142" i="12"/>
  <c r="Q142" i="12"/>
  <c r="U142" i="12"/>
  <c r="Y142" i="12"/>
  <c r="AC142" i="12"/>
  <c r="AG142" i="12"/>
  <c r="H138" i="12"/>
  <c r="L138" i="12"/>
  <c r="P138" i="12"/>
  <c r="T138" i="12"/>
  <c r="X138" i="12"/>
  <c r="AB138" i="12"/>
  <c r="AF138" i="12"/>
  <c r="G138" i="12"/>
  <c r="K138" i="12"/>
  <c r="O138" i="12"/>
  <c r="S138" i="12"/>
  <c r="W138" i="12"/>
  <c r="AA138" i="12"/>
  <c r="AE138" i="12"/>
  <c r="J138" i="12"/>
  <c r="N138" i="12"/>
  <c r="R138" i="12"/>
  <c r="V138" i="12"/>
  <c r="Z138" i="12"/>
  <c r="AD138" i="12"/>
  <c r="AH138" i="12"/>
  <c r="I138" i="12"/>
  <c r="M138" i="12"/>
  <c r="Q138" i="12"/>
  <c r="U138" i="12"/>
  <c r="Y138" i="12"/>
  <c r="AC138" i="12"/>
  <c r="AG138" i="12"/>
  <c r="H134" i="12"/>
  <c r="L134" i="12"/>
  <c r="P134" i="12"/>
  <c r="T134" i="12"/>
  <c r="X134" i="12"/>
  <c r="AB134" i="12"/>
  <c r="AF134" i="12"/>
  <c r="G134" i="12"/>
  <c r="K134" i="12"/>
  <c r="O134" i="12"/>
  <c r="S134" i="12"/>
  <c r="W134" i="12"/>
  <c r="AA134" i="12"/>
  <c r="AE134" i="12"/>
  <c r="J134" i="12"/>
  <c r="N134" i="12"/>
  <c r="R134" i="12"/>
  <c r="V134" i="12"/>
  <c r="Z134" i="12"/>
  <c r="AD134" i="12"/>
  <c r="AH134" i="12"/>
  <c r="I134" i="12"/>
  <c r="M134" i="12"/>
  <c r="Q134" i="12"/>
  <c r="U134" i="12"/>
  <c r="Y134" i="12"/>
  <c r="AC134" i="12"/>
  <c r="AG134" i="12"/>
  <c r="H130" i="12"/>
  <c r="L130" i="12"/>
  <c r="P130" i="12"/>
  <c r="T130" i="12"/>
  <c r="X130" i="12"/>
  <c r="AB130" i="12"/>
  <c r="AF130" i="12"/>
  <c r="G130" i="12"/>
  <c r="K130" i="12"/>
  <c r="O130" i="12"/>
  <c r="S130" i="12"/>
  <c r="W130" i="12"/>
  <c r="AA130" i="12"/>
  <c r="AE130" i="12"/>
  <c r="J130" i="12"/>
  <c r="N130" i="12"/>
  <c r="R130" i="12"/>
  <c r="V130" i="12"/>
  <c r="Z130" i="12"/>
  <c r="AD130" i="12"/>
  <c r="AH130" i="12"/>
  <c r="I130" i="12"/>
  <c r="M130" i="12"/>
  <c r="Q130" i="12"/>
  <c r="U130" i="12"/>
  <c r="Y130" i="12"/>
  <c r="AC130" i="12"/>
  <c r="AG130" i="12"/>
  <c r="H126" i="12"/>
  <c r="L126" i="12"/>
  <c r="P126" i="12"/>
  <c r="T126" i="12"/>
  <c r="X126" i="12"/>
  <c r="AB126" i="12"/>
  <c r="AF126" i="12"/>
  <c r="G126" i="12"/>
  <c r="K126" i="12"/>
  <c r="O126" i="12"/>
  <c r="S126" i="12"/>
  <c r="W126" i="12"/>
  <c r="AA126" i="12"/>
  <c r="AE126" i="12"/>
  <c r="J126" i="12"/>
  <c r="N126" i="12"/>
  <c r="R126" i="12"/>
  <c r="V126" i="12"/>
  <c r="Z126" i="12"/>
  <c r="AD126" i="12"/>
  <c r="AH126" i="12"/>
  <c r="I126" i="12"/>
  <c r="M126" i="12"/>
  <c r="Q126" i="12"/>
  <c r="U126" i="12"/>
  <c r="Y126" i="12"/>
  <c r="AC126" i="12"/>
  <c r="AG126" i="12"/>
  <c r="H122" i="12"/>
  <c r="L122" i="12"/>
  <c r="P122" i="12"/>
  <c r="T122" i="12"/>
  <c r="X122" i="12"/>
  <c r="AB122" i="12"/>
  <c r="AF122" i="12"/>
  <c r="G122" i="12"/>
  <c r="K122" i="12"/>
  <c r="O122" i="12"/>
  <c r="S122" i="12"/>
  <c r="W122" i="12"/>
  <c r="AA122" i="12"/>
  <c r="AE122" i="12"/>
  <c r="J122" i="12"/>
  <c r="N122" i="12"/>
  <c r="R122" i="12"/>
  <c r="V122" i="12"/>
  <c r="Z122" i="12"/>
  <c r="AD122" i="12"/>
  <c r="AH122" i="12"/>
  <c r="I122" i="12"/>
  <c r="M122" i="12"/>
  <c r="Q122" i="12"/>
  <c r="U122" i="12"/>
  <c r="Y122" i="12"/>
  <c r="AC122" i="12"/>
  <c r="AG122" i="12"/>
  <c r="H118" i="12"/>
  <c r="L118" i="12"/>
  <c r="P118" i="12"/>
  <c r="T118" i="12"/>
  <c r="X118" i="12"/>
  <c r="AB118" i="12"/>
  <c r="AF118" i="12"/>
  <c r="G118" i="12"/>
  <c r="K118" i="12"/>
  <c r="O118" i="12"/>
  <c r="S118" i="12"/>
  <c r="W118" i="12"/>
  <c r="AA118" i="12"/>
  <c r="AE118" i="12"/>
  <c r="J118" i="12"/>
  <c r="N118" i="12"/>
  <c r="R118" i="12"/>
  <c r="V118" i="12"/>
  <c r="Z118" i="12"/>
  <c r="AD118" i="12"/>
  <c r="AH118" i="12"/>
  <c r="I118" i="12"/>
  <c r="M118" i="12"/>
  <c r="Q118" i="12"/>
  <c r="U118" i="12"/>
  <c r="Y118" i="12"/>
  <c r="AC118" i="12"/>
  <c r="AG118" i="12"/>
  <c r="G26" i="12"/>
  <c r="K26" i="12"/>
  <c r="O26" i="12"/>
  <c r="S26" i="12"/>
  <c r="W26" i="12"/>
  <c r="AA26" i="12"/>
  <c r="AE26" i="12"/>
  <c r="I26" i="12"/>
  <c r="M26" i="12"/>
  <c r="Q26" i="12"/>
  <c r="U26" i="12"/>
  <c r="Y26" i="12"/>
  <c r="AC26" i="12"/>
  <c r="AG26" i="12"/>
  <c r="G22" i="12"/>
  <c r="K22" i="12"/>
  <c r="O22" i="12"/>
  <c r="S22" i="12"/>
  <c r="W22" i="12"/>
  <c r="AA22" i="12"/>
  <c r="AE22" i="12"/>
  <c r="I22" i="12"/>
  <c r="M22" i="12"/>
  <c r="Q22" i="12"/>
  <c r="U22" i="12"/>
  <c r="Y22" i="12"/>
  <c r="AC22" i="12"/>
  <c r="AG22" i="12"/>
  <c r="G18" i="12"/>
  <c r="K18" i="12"/>
  <c r="O18" i="12"/>
  <c r="S18" i="12"/>
  <c r="W18" i="12"/>
  <c r="AA18" i="12"/>
  <c r="AE18" i="12"/>
  <c r="I18" i="12"/>
  <c r="M18" i="12"/>
  <c r="Q18" i="12"/>
  <c r="U18" i="12"/>
  <c r="Y18" i="12"/>
  <c r="AC18" i="12"/>
  <c r="AG18" i="12"/>
  <c r="G14" i="12"/>
  <c r="K14" i="12"/>
  <c r="O14" i="12"/>
  <c r="S14" i="12"/>
  <c r="W14" i="12"/>
  <c r="AA14" i="12"/>
  <c r="AE14" i="12"/>
  <c r="I14" i="12"/>
  <c r="M14" i="12"/>
  <c r="Q14" i="12"/>
  <c r="U14" i="12"/>
  <c r="Y14" i="12"/>
  <c r="AC14" i="12"/>
  <c r="AG14" i="12"/>
  <c r="G10" i="12"/>
  <c r="K10" i="12"/>
  <c r="O10" i="12"/>
  <c r="S10" i="12"/>
  <c r="W10" i="12"/>
  <c r="AA10" i="12"/>
  <c r="AE10" i="12"/>
  <c r="I10" i="12"/>
  <c r="M10" i="12"/>
  <c r="Q10" i="12"/>
  <c r="U10" i="12"/>
  <c r="Y10" i="12"/>
  <c r="AC10" i="12"/>
  <c r="AG10" i="12"/>
  <c r="G6" i="12"/>
  <c r="K6" i="12"/>
  <c r="O6" i="12"/>
  <c r="S6" i="12"/>
  <c r="W6" i="12"/>
  <c r="AA6" i="12"/>
  <c r="AE6" i="12"/>
  <c r="I6" i="12"/>
  <c r="M6" i="12"/>
  <c r="Q6" i="12"/>
  <c r="U6" i="12"/>
  <c r="Y6" i="12"/>
  <c r="AC6" i="12"/>
  <c r="AG6" i="12"/>
  <c r="W130" i="2"/>
  <c r="AH114" i="12"/>
  <c r="AD114" i="12"/>
  <c r="Z114" i="12"/>
  <c r="V114" i="12"/>
  <c r="R114" i="12"/>
  <c r="N114" i="12"/>
  <c r="J114" i="12"/>
  <c r="AH113" i="12"/>
  <c r="AD113" i="12"/>
  <c r="Z113" i="12"/>
  <c r="V113" i="12"/>
  <c r="R113" i="12"/>
  <c r="N113" i="12"/>
  <c r="J113" i="12"/>
  <c r="AH112" i="12"/>
  <c r="AD112" i="12"/>
  <c r="Z112" i="12"/>
  <c r="V112" i="12"/>
  <c r="R112" i="12"/>
  <c r="N112" i="12"/>
  <c r="J112" i="12"/>
  <c r="AH111" i="12"/>
  <c r="AD111" i="12"/>
  <c r="Z111" i="12"/>
  <c r="V111" i="12"/>
  <c r="R111" i="12"/>
  <c r="N111" i="12"/>
  <c r="J111" i="12"/>
  <c r="AH110" i="12"/>
  <c r="AD110" i="12"/>
  <c r="Z110" i="12"/>
  <c r="V110" i="12"/>
  <c r="R110" i="12"/>
  <c r="N110" i="12"/>
  <c r="J110" i="12"/>
  <c r="AH109" i="12"/>
  <c r="AD109" i="12"/>
  <c r="Z109" i="12"/>
  <c r="V109" i="12"/>
  <c r="R109" i="12"/>
  <c r="N109" i="12"/>
  <c r="J109" i="12"/>
  <c r="AH108" i="12"/>
  <c r="AD108" i="12"/>
  <c r="Z108" i="12"/>
  <c r="V108" i="12"/>
  <c r="R108" i="12"/>
  <c r="N108" i="12"/>
  <c r="J108" i="12"/>
  <c r="AH107" i="12"/>
  <c r="AD107" i="12"/>
  <c r="Z107" i="12"/>
  <c r="V107" i="12"/>
  <c r="R107" i="12"/>
  <c r="N107" i="12"/>
  <c r="J107" i="12"/>
  <c r="AH106" i="12"/>
  <c r="AD106" i="12"/>
  <c r="Z106" i="12"/>
  <c r="V106" i="12"/>
  <c r="R106" i="12"/>
  <c r="N106" i="12"/>
  <c r="J106" i="12"/>
  <c r="AH105" i="12"/>
  <c r="AD105" i="12"/>
  <c r="Z105" i="12"/>
  <c r="V105" i="12"/>
  <c r="R105" i="12"/>
  <c r="N105" i="12"/>
  <c r="J105" i="12"/>
  <c r="AH104" i="12"/>
  <c r="AD104" i="12"/>
  <c r="Z104" i="12"/>
  <c r="V104" i="12"/>
  <c r="R104" i="12"/>
  <c r="N104" i="12"/>
  <c r="J104" i="12"/>
  <c r="AH103" i="12"/>
  <c r="AD103" i="12"/>
  <c r="Z103" i="12"/>
  <c r="V103" i="12"/>
  <c r="R103" i="12"/>
  <c r="N103" i="12"/>
  <c r="J103" i="12"/>
  <c r="AH102" i="12"/>
  <c r="AD102" i="12"/>
  <c r="Z102" i="12"/>
  <c r="V102" i="12"/>
  <c r="R102" i="12"/>
  <c r="N102" i="12"/>
  <c r="J102" i="12"/>
  <c r="AH101" i="12"/>
  <c r="AD101" i="12"/>
  <c r="Z101" i="12"/>
  <c r="V101" i="12"/>
  <c r="R101" i="12"/>
  <c r="N101" i="12"/>
  <c r="J101" i="12"/>
  <c r="AH100" i="12"/>
  <c r="AD100" i="12"/>
  <c r="Z100" i="12"/>
  <c r="V100" i="12"/>
  <c r="R100" i="12"/>
  <c r="N100" i="12"/>
  <c r="J100" i="12"/>
  <c r="AH99" i="12"/>
  <c r="AD99" i="12"/>
  <c r="Z99" i="12"/>
  <c r="V99" i="12"/>
  <c r="R99" i="12"/>
  <c r="N99" i="12"/>
  <c r="J99" i="12"/>
  <c r="AH98" i="12"/>
  <c r="AD98" i="12"/>
  <c r="Z98" i="12"/>
  <c r="V98" i="12"/>
  <c r="R98" i="12"/>
  <c r="N98" i="12"/>
  <c r="J98" i="12"/>
  <c r="AH97" i="12"/>
  <c r="AD97" i="12"/>
  <c r="Z97" i="12"/>
  <c r="V97" i="12"/>
  <c r="R97" i="12"/>
  <c r="N97" i="12"/>
  <c r="J97" i="12"/>
  <c r="AH96" i="12"/>
  <c r="AD96" i="12"/>
  <c r="Z96" i="12"/>
  <c r="V96" i="12"/>
  <c r="R96" i="12"/>
  <c r="N96" i="12"/>
  <c r="J96" i="12"/>
  <c r="AH95" i="12"/>
  <c r="AD95" i="12"/>
  <c r="Z95" i="12"/>
  <c r="V95" i="12"/>
  <c r="R95" i="12"/>
  <c r="N95" i="12"/>
  <c r="J95" i="12"/>
  <c r="AH94" i="12"/>
  <c r="AD94" i="12"/>
  <c r="Z94" i="12"/>
  <c r="V94" i="12"/>
  <c r="R94" i="12"/>
  <c r="N94" i="12"/>
  <c r="J94" i="12"/>
  <c r="AH93" i="12"/>
  <c r="AD93" i="12"/>
  <c r="Z93" i="12"/>
  <c r="V93" i="12"/>
  <c r="R93" i="12"/>
  <c r="N93" i="12"/>
  <c r="J93" i="12"/>
  <c r="AH92" i="12"/>
  <c r="AD92" i="12"/>
  <c r="Z92" i="12"/>
  <c r="V92" i="12"/>
  <c r="R92" i="12"/>
  <c r="N92" i="12"/>
  <c r="J92" i="12"/>
  <c r="AH91" i="12"/>
  <c r="AD91" i="12"/>
  <c r="Z91" i="12"/>
  <c r="V91" i="12"/>
  <c r="R91" i="12"/>
  <c r="N91" i="12"/>
  <c r="J91" i="12"/>
  <c r="AH90" i="12"/>
  <c r="AD90" i="12"/>
  <c r="Z90" i="12"/>
  <c r="V90" i="12"/>
  <c r="R90" i="12"/>
  <c r="N90" i="12"/>
  <c r="J90" i="12"/>
  <c r="AH89" i="12"/>
  <c r="AD89" i="12"/>
  <c r="Z89" i="12"/>
  <c r="V89" i="12"/>
  <c r="R89" i="12"/>
  <c r="N89" i="12"/>
  <c r="J89" i="12"/>
  <c r="AH88" i="12"/>
  <c r="AD88" i="12"/>
  <c r="Z88" i="12"/>
  <c r="V88" i="12"/>
  <c r="R88" i="12"/>
  <c r="N88" i="12"/>
  <c r="J88" i="12"/>
  <c r="AH87" i="12"/>
  <c r="AD87" i="12"/>
  <c r="Z87" i="12"/>
  <c r="V87" i="12"/>
  <c r="R87" i="12"/>
  <c r="N87" i="12"/>
  <c r="J87" i="12"/>
  <c r="AH86" i="12"/>
  <c r="AD86" i="12"/>
  <c r="Z86" i="12"/>
  <c r="V86" i="12"/>
  <c r="R86" i="12"/>
  <c r="N86" i="12"/>
  <c r="J86" i="12"/>
  <c r="AH85" i="12"/>
  <c r="AD85" i="12"/>
  <c r="Z85" i="12"/>
  <c r="V85" i="12"/>
  <c r="R85" i="12"/>
  <c r="N85" i="12"/>
  <c r="J85" i="12"/>
  <c r="AH84" i="12"/>
  <c r="AD84" i="12"/>
  <c r="Z84" i="12"/>
  <c r="V84" i="12"/>
  <c r="R84" i="12"/>
  <c r="N84" i="12"/>
  <c r="J84" i="12"/>
  <c r="AH83" i="12"/>
  <c r="AD83" i="12"/>
  <c r="Z83" i="12"/>
  <c r="V83" i="12"/>
  <c r="R83" i="12"/>
  <c r="N83" i="12"/>
  <c r="J83" i="12"/>
  <c r="AH82" i="12"/>
  <c r="AD82" i="12"/>
  <c r="Z82" i="12"/>
  <c r="V82" i="12"/>
  <c r="R82" i="12"/>
  <c r="N82" i="12"/>
  <c r="J82" i="12"/>
  <c r="AH81" i="12"/>
  <c r="AD81" i="12"/>
  <c r="Z81" i="12"/>
  <c r="V81" i="12"/>
  <c r="R81" i="12"/>
  <c r="N81" i="12"/>
  <c r="J81" i="12"/>
  <c r="AH80" i="12"/>
  <c r="AD80" i="12"/>
  <c r="Z80" i="12"/>
  <c r="V80" i="12"/>
  <c r="R80" i="12"/>
  <c r="N80" i="12"/>
  <c r="J80" i="12"/>
  <c r="AH79" i="12"/>
  <c r="AD79" i="12"/>
  <c r="Z79" i="12"/>
  <c r="V79" i="12"/>
  <c r="R79" i="12"/>
  <c r="N79" i="12"/>
  <c r="J79" i="12"/>
  <c r="AH78" i="12"/>
  <c r="AD78" i="12"/>
  <c r="Z78" i="12"/>
  <c r="V78" i="12"/>
  <c r="R78" i="12"/>
  <c r="N78" i="12"/>
  <c r="J78" i="12"/>
  <c r="AH77" i="12"/>
  <c r="AD77" i="12"/>
  <c r="Z77" i="12"/>
  <c r="V77" i="12"/>
  <c r="R77" i="12"/>
  <c r="N77" i="12"/>
  <c r="J77" i="12"/>
  <c r="AH76" i="12"/>
  <c r="AD76" i="12"/>
  <c r="Z76" i="12"/>
  <c r="V76" i="12"/>
  <c r="R76" i="12"/>
  <c r="N76" i="12"/>
  <c r="J76" i="12"/>
  <c r="AH75" i="12"/>
  <c r="AD75" i="12"/>
  <c r="Z75" i="12"/>
  <c r="V75" i="12"/>
  <c r="R75" i="12"/>
  <c r="N75" i="12"/>
  <c r="J75" i="12"/>
  <c r="AH74" i="12"/>
  <c r="AD74" i="12"/>
  <c r="Z74" i="12"/>
  <c r="V74" i="12"/>
  <c r="R74" i="12"/>
  <c r="N74" i="12"/>
  <c r="J74" i="12"/>
  <c r="AH73" i="12"/>
  <c r="AD73" i="12"/>
  <c r="Z73" i="12"/>
  <c r="V73" i="12"/>
  <c r="R73" i="12"/>
  <c r="N73" i="12"/>
  <c r="J73" i="12"/>
  <c r="AH72" i="12"/>
  <c r="AD72" i="12"/>
  <c r="Z72" i="12"/>
  <c r="V72" i="12"/>
  <c r="R72" i="12"/>
  <c r="N72" i="12"/>
  <c r="J72" i="12"/>
  <c r="AH71" i="12"/>
  <c r="AD71" i="12"/>
  <c r="Z71" i="12"/>
  <c r="V71" i="12"/>
  <c r="R71" i="12"/>
  <c r="N71" i="12"/>
  <c r="J71" i="12"/>
  <c r="AH70" i="12"/>
  <c r="AD70" i="12"/>
  <c r="Z70" i="12"/>
  <c r="V70" i="12"/>
  <c r="R70" i="12"/>
  <c r="N70" i="12"/>
  <c r="J70" i="12"/>
  <c r="AH69" i="12"/>
  <c r="AD69" i="12"/>
  <c r="Z69" i="12"/>
  <c r="V69" i="12"/>
  <c r="R69" i="12"/>
  <c r="N69" i="12"/>
  <c r="J69" i="12"/>
  <c r="AH68" i="12"/>
  <c r="AD68" i="12"/>
  <c r="Z68" i="12"/>
  <c r="V68" i="12"/>
  <c r="R68" i="12"/>
  <c r="N68" i="12"/>
  <c r="J68" i="12"/>
  <c r="AH67" i="12"/>
  <c r="AD67" i="12"/>
  <c r="Z67" i="12"/>
  <c r="V67" i="12"/>
  <c r="R67" i="12"/>
  <c r="N67" i="12"/>
  <c r="J67" i="12"/>
  <c r="AH66" i="12"/>
  <c r="AD66" i="12"/>
  <c r="Z66" i="12"/>
  <c r="V66" i="12"/>
  <c r="R66" i="12"/>
  <c r="N66" i="12"/>
  <c r="J66" i="12"/>
  <c r="AH65" i="12"/>
  <c r="AD65" i="12"/>
  <c r="Z65" i="12"/>
  <c r="V65" i="12"/>
  <c r="R65" i="12"/>
  <c r="N65" i="12"/>
  <c r="J65" i="12"/>
  <c r="AH64" i="12"/>
  <c r="AD64" i="12"/>
  <c r="Z64" i="12"/>
  <c r="V64" i="12"/>
  <c r="R64" i="12"/>
  <c r="N64" i="12"/>
  <c r="J64" i="12"/>
  <c r="AH63" i="12"/>
  <c r="AD63" i="12"/>
  <c r="Z63" i="12"/>
  <c r="V63" i="12"/>
  <c r="R63" i="12"/>
  <c r="N63" i="12"/>
  <c r="J63" i="12"/>
  <c r="AH62" i="12"/>
  <c r="AD62" i="12"/>
  <c r="Z62" i="12"/>
  <c r="V62" i="12"/>
  <c r="R62" i="12"/>
  <c r="N62" i="12"/>
  <c r="J62" i="12"/>
  <c r="AH61" i="12"/>
  <c r="AD61" i="12"/>
  <c r="Z61" i="12"/>
  <c r="V61" i="12"/>
  <c r="R61" i="12"/>
  <c r="N61" i="12"/>
  <c r="J61" i="12"/>
  <c r="AH60" i="12"/>
  <c r="AD60" i="12"/>
  <c r="Z60" i="12"/>
  <c r="V60" i="12"/>
  <c r="R60" i="12"/>
  <c r="N60" i="12"/>
  <c r="J60" i="12"/>
  <c r="AH59" i="12"/>
  <c r="AD59" i="12"/>
  <c r="Z59" i="12"/>
  <c r="V59" i="12"/>
  <c r="R59" i="12"/>
  <c r="N59" i="12"/>
  <c r="J59" i="12"/>
  <c r="AH58" i="12"/>
  <c r="AD58" i="12"/>
  <c r="Z58" i="12"/>
  <c r="V58" i="12"/>
  <c r="R58" i="12"/>
  <c r="N58" i="12"/>
  <c r="J58" i="12"/>
  <c r="AH57" i="12"/>
  <c r="AD57" i="12"/>
  <c r="Z57" i="12"/>
  <c r="V57" i="12"/>
  <c r="R57" i="12"/>
  <c r="N57" i="12"/>
  <c r="J57" i="12"/>
  <c r="AH56" i="12"/>
  <c r="AD56" i="12"/>
  <c r="Z56" i="12"/>
  <c r="V56" i="12"/>
  <c r="R56" i="12"/>
  <c r="N56" i="12"/>
  <c r="J56" i="12"/>
  <c r="AH55" i="12"/>
  <c r="AD55" i="12"/>
  <c r="Z55" i="12"/>
  <c r="V55" i="12"/>
  <c r="R55" i="12"/>
  <c r="N55" i="12"/>
  <c r="J55" i="12"/>
  <c r="AH54" i="12"/>
  <c r="AD54" i="12"/>
  <c r="Z54" i="12"/>
  <c r="V54" i="12"/>
  <c r="R54" i="12"/>
  <c r="N54" i="12"/>
  <c r="J54" i="12"/>
  <c r="AH53" i="12"/>
  <c r="AD53" i="12"/>
  <c r="Z53" i="12"/>
  <c r="V53" i="12"/>
  <c r="R53" i="12"/>
  <c r="N53" i="12"/>
  <c r="J53" i="12"/>
  <c r="AH52" i="12"/>
  <c r="AD52" i="12"/>
  <c r="Z52" i="12"/>
  <c r="V52" i="12"/>
  <c r="R52" i="12"/>
  <c r="N52" i="12"/>
  <c r="J52" i="12"/>
  <c r="AH51" i="12"/>
  <c r="AD51" i="12"/>
  <c r="Z51" i="12"/>
  <c r="V51" i="12"/>
  <c r="R51" i="12"/>
  <c r="N51" i="12"/>
  <c r="J51" i="12"/>
  <c r="AH50" i="12"/>
  <c r="AD50" i="12"/>
  <c r="Z50" i="12"/>
  <c r="V50" i="12"/>
  <c r="R50" i="12"/>
  <c r="N50" i="12"/>
  <c r="J50" i="12"/>
  <c r="AH49" i="12"/>
  <c r="AD49" i="12"/>
  <c r="Z49" i="12"/>
  <c r="V49" i="12"/>
  <c r="R49" i="12"/>
  <c r="N49" i="12"/>
  <c r="J49" i="12"/>
  <c r="AH48" i="12"/>
  <c r="AD48" i="12"/>
  <c r="Z48" i="12"/>
  <c r="V48" i="12"/>
  <c r="R48" i="12"/>
  <c r="N48" i="12"/>
  <c r="J48" i="12"/>
  <c r="AH47" i="12"/>
  <c r="AD47" i="12"/>
  <c r="Z47" i="12"/>
  <c r="V47" i="12"/>
  <c r="R47" i="12"/>
  <c r="N47" i="12"/>
  <c r="J47" i="12"/>
  <c r="AH46" i="12"/>
  <c r="AD46" i="12"/>
  <c r="Z46" i="12"/>
  <c r="V46" i="12"/>
  <c r="R46" i="12"/>
  <c r="N46" i="12"/>
  <c r="J46" i="12"/>
  <c r="AH45" i="12"/>
  <c r="AD45" i="12"/>
  <c r="Z45" i="12"/>
  <c r="V45" i="12"/>
  <c r="R45" i="12"/>
  <c r="N45" i="12"/>
  <c r="J45" i="12"/>
  <c r="AH44" i="12"/>
  <c r="AD44" i="12"/>
  <c r="Z44" i="12"/>
  <c r="V44" i="12"/>
  <c r="R44" i="12"/>
  <c r="N44" i="12"/>
  <c r="J44" i="12"/>
  <c r="AH43" i="12"/>
  <c r="AD43" i="12"/>
  <c r="Z43" i="12"/>
  <c r="V43" i="12"/>
  <c r="R43" i="12"/>
  <c r="N43" i="12"/>
  <c r="J43" i="12"/>
  <c r="AH42" i="12"/>
  <c r="AD42" i="12"/>
  <c r="Z42" i="12"/>
  <c r="V42" i="12"/>
  <c r="R42" i="12"/>
  <c r="N42" i="12"/>
  <c r="J42" i="12"/>
  <c r="AH41" i="12"/>
  <c r="AD41" i="12"/>
  <c r="Z41" i="12"/>
  <c r="V41" i="12"/>
  <c r="R41" i="12"/>
  <c r="N41" i="12"/>
  <c r="J41" i="12"/>
  <c r="AH40" i="12"/>
  <c r="AD40" i="12"/>
  <c r="Z40" i="12"/>
  <c r="V40" i="12"/>
  <c r="R40" i="12"/>
  <c r="N40" i="12"/>
  <c r="J40" i="12"/>
  <c r="AH39" i="12"/>
  <c r="AD39" i="12"/>
  <c r="Z39" i="12"/>
  <c r="V39" i="12"/>
  <c r="R39" i="12"/>
  <c r="N39" i="12"/>
  <c r="J39" i="12"/>
  <c r="AH38" i="12"/>
  <c r="AD38" i="12"/>
  <c r="Z38" i="12"/>
  <c r="V38" i="12"/>
  <c r="R38" i="12"/>
  <c r="N38" i="12"/>
  <c r="J38" i="12"/>
  <c r="AH37" i="12"/>
  <c r="AD37" i="12"/>
  <c r="Z37" i="12"/>
  <c r="V37" i="12"/>
  <c r="R37" i="12"/>
  <c r="N37" i="12"/>
  <c r="J37" i="12"/>
  <c r="AH36" i="12"/>
  <c r="AD36" i="12"/>
  <c r="Z36" i="12"/>
  <c r="V36" i="12"/>
  <c r="R36" i="12"/>
  <c r="N36" i="12"/>
  <c r="J36" i="12"/>
  <c r="AH35" i="12"/>
  <c r="AD35" i="12"/>
  <c r="Z35" i="12"/>
  <c r="V35" i="12"/>
  <c r="R35" i="12"/>
  <c r="N35" i="12"/>
  <c r="J35" i="12"/>
  <c r="AH34" i="12"/>
  <c r="AD34" i="12"/>
  <c r="Z34" i="12"/>
  <c r="V34" i="12"/>
  <c r="R34" i="12"/>
  <c r="N34" i="12"/>
  <c r="J34" i="12"/>
  <c r="AH33" i="12"/>
  <c r="AD33" i="12"/>
  <c r="Z33" i="12"/>
  <c r="V33" i="12"/>
  <c r="R33" i="12"/>
  <c r="N33" i="12"/>
  <c r="J33" i="12"/>
  <c r="AH32" i="12"/>
  <c r="AD32" i="12"/>
  <c r="Z32" i="12"/>
  <c r="V32" i="12"/>
  <c r="R32" i="12"/>
  <c r="N32" i="12"/>
  <c r="J32" i="12"/>
  <c r="AH31" i="12"/>
  <c r="AD31" i="12"/>
  <c r="Z31" i="12"/>
  <c r="V31" i="12"/>
  <c r="R31" i="12"/>
  <c r="N31" i="12"/>
  <c r="J31" i="12"/>
  <c r="AH30" i="12"/>
  <c r="AD30" i="12"/>
  <c r="Z30" i="12"/>
  <c r="V30" i="12"/>
  <c r="R30" i="12"/>
  <c r="N30" i="12"/>
  <c r="J30" i="12"/>
  <c r="AH29" i="12"/>
  <c r="AD29" i="12"/>
  <c r="Z29" i="12"/>
  <c r="V29" i="12"/>
  <c r="N29" i="12"/>
  <c r="AH28" i="12"/>
  <c r="Z28" i="12"/>
  <c r="R28" i="12"/>
  <c r="J28" i="12"/>
  <c r="AD27" i="12"/>
  <c r="V27" i="12"/>
  <c r="AH26" i="12"/>
  <c r="Z26" i="12"/>
  <c r="R26" i="12"/>
  <c r="J26" i="12"/>
  <c r="AD25" i="12"/>
  <c r="V25" i="12"/>
  <c r="N25" i="12"/>
  <c r="AH24" i="12"/>
  <c r="Z24" i="12"/>
  <c r="R24" i="12"/>
  <c r="J24" i="12"/>
  <c r="AD23" i="12"/>
  <c r="V23" i="12"/>
  <c r="AH22" i="12"/>
  <c r="Z22" i="12"/>
  <c r="R22" i="12"/>
  <c r="J22" i="12"/>
  <c r="AD21" i="12"/>
  <c r="V21" i="12"/>
  <c r="N21" i="12"/>
  <c r="AH20" i="12"/>
  <c r="Z20" i="12"/>
  <c r="R20" i="12"/>
  <c r="J20" i="12"/>
  <c r="AD19" i="12"/>
  <c r="V19" i="12"/>
  <c r="AH18" i="12"/>
  <c r="Z18" i="12"/>
  <c r="R18" i="12"/>
  <c r="J18" i="12"/>
  <c r="AD17" i="12"/>
  <c r="V17" i="12"/>
  <c r="N17" i="12"/>
  <c r="AH16" i="12"/>
  <c r="Z16" i="12"/>
  <c r="R16" i="12"/>
  <c r="J16" i="12"/>
  <c r="AD15" i="12"/>
  <c r="V15" i="12"/>
  <c r="AH14" i="12"/>
  <c r="Z14" i="12"/>
  <c r="R14" i="12"/>
  <c r="J14" i="12"/>
  <c r="AD13" i="12"/>
  <c r="V13" i="12"/>
  <c r="N13" i="12"/>
  <c r="AH12" i="12"/>
  <c r="Z12" i="12"/>
  <c r="R12" i="12"/>
  <c r="J12" i="12"/>
  <c r="AD11" i="12"/>
  <c r="V11" i="12"/>
  <c r="AH10" i="12"/>
  <c r="Z10" i="12"/>
  <c r="R10" i="12"/>
  <c r="J10" i="12"/>
  <c r="AD9" i="12"/>
  <c r="V9" i="12"/>
  <c r="N9" i="12"/>
  <c r="AH8" i="12"/>
  <c r="Z8" i="12"/>
  <c r="R8" i="12"/>
  <c r="J8" i="12"/>
  <c r="AD7" i="12"/>
  <c r="V7" i="12"/>
  <c r="AH6" i="12"/>
  <c r="Z6" i="12"/>
  <c r="R6" i="12"/>
  <c r="J6" i="12"/>
  <c r="AD5" i="12"/>
  <c r="V5" i="12"/>
  <c r="N5" i="12"/>
  <c r="AH4" i="12"/>
  <c r="Z4" i="12"/>
  <c r="R4" i="12"/>
  <c r="J4" i="12"/>
  <c r="AD3" i="12"/>
  <c r="V3" i="12"/>
  <c r="I623" i="12"/>
  <c r="M623" i="12"/>
  <c r="Q623" i="12"/>
  <c r="U623" i="12"/>
  <c r="Y623" i="12"/>
  <c r="AC623" i="12"/>
  <c r="AG623" i="12"/>
  <c r="H623" i="12"/>
  <c r="L623" i="12"/>
  <c r="P623" i="12"/>
  <c r="T623" i="12"/>
  <c r="X623" i="12"/>
  <c r="AB623" i="12"/>
  <c r="AF623" i="12"/>
  <c r="G623" i="12"/>
  <c r="K623" i="12"/>
  <c r="O623" i="12"/>
  <c r="S623" i="12"/>
  <c r="W623" i="12"/>
  <c r="AA623" i="12"/>
  <c r="AE623" i="12"/>
  <c r="J623" i="12"/>
  <c r="N623" i="12"/>
  <c r="R623" i="12"/>
  <c r="V623" i="12"/>
  <c r="Z623" i="12"/>
  <c r="AD623" i="12"/>
  <c r="AH623" i="12"/>
  <c r="I619" i="12"/>
  <c r="M619" i="12"/>
  <c r="Q619" i="12"/>
  <c r="U619" i="12"/>
  <c r="Y619" i="12"/>
  <c r="AC619" i="12"/>
  <c r="AG619" i="12"/>
  <c r="H619" i="12"/>
  <c r="L619" i="12"/>
  <c r="P619" i="12"/>
  <c r="T619" i="12"/>
  <c r="X619" i="12"/>
  <c r="AB619" i="12"/>
  <c r="AF619" i="12"/>
  <c r="G619" i="12"/>
  <c r="K619" i="12"/>
  <c r="O619" i="12"/>
  <c r="S619" i="12"/>
  <c r="W619" i="12"/>
  <c r="AA619" i="12"/>
  <c r="AE619" i="12"/>
  <c r="J619" i="12"/>
  <c r="N619" i="12"/>
  <c r="R619" i="12"/>
  <c r="V619" i="12"/>
  <c r="Z619" i="12"/>
  <c r="AD619" i="12"/>
  <c r="AH619" i="12"/>
  <c r="I615" i="12"/>
  <c r="M615" i="12"/>
  <c r="Q615" i="12"/>
  <c r="U615" i="12"/>
  <c r="Y615" i="12"/>
  <c r="AC615" i="12"/>
  <c r="AG615" i="12"/>
  <c r="H615" i="12"/>
  <c r="L615" i="12"/>
  <c r="P615" i="12"/>
  <c r="T615" i="12"/>
  <c r="X615" i="12"/>
  <c r="AB615" i="12"/>
  <c r="AF615" i="12"/>
  <c r="G615" i="12"/>
  <c r="K615" i="12"/>
  <c r="O615" i="12"/>
  <c r="S615" i="12"/>
  <c r="W615" i="12"/>
  <c r="AA615" i="12"/>
  <c r="AE615" i="12"/>
  <c r="J615" i="12"/>
  <c r="N615" i="12"/>
  <c r="R615" i="12"/>
  <c r="V615" i="12"/>
  <c r="Z615" i="12"/>
  <c r="AD615" i="12"/>
  <c r="AH615" i="12"/>
  <c r="I611" i="12"/>
  <c r="M611" i="12"/>
  <c r="Q611" i="12"/>
  <c r="U611" i="12"/>
  <c r="Y611" i="12"/>
  <c r="AC611" i="12"/>
  <c r="AG611" i="12"/>
  <c r="H611" i="12"/>
  <c r="L611" i="12"/>
  <c r="P611" i="12"/>
  <c r="T611" i="12"/>
  <c r="X611" i="12"/>
  <c r="AB611" i="12"/>
  <c r="AF611" i="12"/>
  <c r="G611" i="12"/>
  <c r="K611" i="12"/>
  <c r="O611" i="12"/>
  <c r="S611" i="12"/>
  <c r="W611" i="12"/>
  <c r="AA611" i="12"/>
  <c r="AE611" i="12"/>
  <c r="J611" i="12"/>
  <c r="N611" i="12"/>
  <c r="R611" i="12"/>
  <c r="V611" i="12"/>
  <c r="Z611" i="12"/>
  <c r="AD611" i="12"/>
  <c r="AH611" i="12"/>
  <c r="I607" i="12"/>
  <c r="M607" i="12"/>
  <c r="Q607" i="12"/>
  <c r="U607" i="12"/>
  <c r="Y607" i="12"/>
  <c r="AC607" i="12"/>
  <c r="AG607" i="12"/>
  <c r="H607" i="12"/>
  <c r="L607" i="12"/>
  <c r="P607" i="12"/>
  <c r="T607" i="12"/>
  <c r="X607" i="12"/>
  <c r="AB607" i="12"/>
  <c r="AF607" i="12"/>
  <c r="G607" i="12"/>
  <c r="K607" i="12"/>
  <c r="O607" i="12"/>
  <c r="S607" i="12"/>
  <c r="W607" i="12"/>
  <c r="AA607" i="12"/>
  <c r="AE607" i="12"/>
  <c r="J607" i="12"/>
  <c r="N607" i="12"/>
  <c r="R607" i="12"/>
  <c r="V607" i="12"/>
  <c r="Z607" i="12"/>
  <c r="AD607" i="12"/>
  <c r="AH607" i="12"/>
  <c r="I603" i="12"/>
  <c r="M603" i="12"/>
  <c r="Q603" i="12"/>
  <c r="U603" i="12"/>
  <c r="Y603" i="12"/>
  <c r="AC603" i="12"/>
  <c r="AG603" i="12"/>
  <c r="H603" i="12"/>
  <c r="L603" i="12"/>
  <c r="P603" i="12"/>
  <c r="T603" i="12"/>
  <c r="X603" i="12"/>
  <c r="AB603" i="12"/>
  <c r="AF603" i="12"/>
  <c r="G603" i="12"/>
  <c r="K603" i="12"/>
  <c r="O603" i="12"/>
  <c r="S603" i="12"/>
  <c r="W603" i="12"/>
  <c r="AA603" i="12"/>
  <c r="AE603" i="12"/>
  <c r="J603" i="12"/>
  <c r="N603" i="12"/>
  <c r="R603" i="12"/>
  <c r="V603" i="12"/>
  <c r="Z603" i="12"/>
  <c r="AD603" i="12"/>
  <c r="AH603" i="12"/>
  <c r="I599" i="12"/>
  <c r="M599" i="12"/>
  <c r="Q599" i="12"/>
  <c r="U599" i="12"/>
  <c r="Y599" i="12"/>
  <c r="AC599" i="12"/>
  <c r="AG599" i="12"/>
  <c r="H599" i="12"/>
  <c r="L599" i="12"/>
  <c r="P599" i="12"/>
  <c r="T599" i="12"/>
  <c r="X599" i="12"/>
  <c r="AB599" i="12"/>
  <c r="AF599" i="12"/>
  <c r="G599" i="12"/>
  <c r="K599" i="12"/>
  <c r="O599" i="12"/>
  <c r="S599" i="12"/>
  <c r="W599" i="12"/>
  <c r="AA599" i="12"/>
  <c r="AE599" i="12"/>
  <c r="J599" i="12"/>
  <c r="N599" i="12"/>
  <c r="R599" i="12"/>
  <c r="V599" i="12"/>
  <c r="Z599" i="12"/>
  <c r="AD599" i="12"/>
  <c r="AH599" i="12"/>
  <c r="I595" i="12"/>
  <c r="M595" i="12"/>
  <c r="Q595" i="12"/>
  <c r="U595" i="12"/>
  <c r="Y595" i="12"/>
  <c r="AC595" i="12"/>
  <c r="AG595" i="12"/>
  <c r="H595" i="12"/>
  <c r="L595" i="12"/>
  <c r="P595" i="12"/>
  <c r="T595" i="12"/>
  <c r="X595" i="12"/>
  <c r="AB595" i="12"/>
  <c r="AF595" i="12"/>
  <c r="G595" i="12"/>
  <c r="K595" i="12"/>
  <c r="O595" i="12"/>
  <c r="S595" i="12"/>
  <c r="W595" i="12"/>
  <c r="AA595" i="12"/>
  <c r="AE595" i="12"/>
  <c r="J595" i="12"/>
  <c r="N595" i="12"/>
  <c r="R595" i="12"/>
  <c r="V595" i="12"/>
  <c r="Z595" i="12"/>
  <c r="AD595" i="12"/>
  <c r="AH595" i="12"/>
  <c r="I591" i="12"/>
  <c r="M591" i="12"/>
  <c r="Q591" i="12"/>
  <c r="U591" i="12"/>
  <c r="Y591" i="12"/>
  <c r="AC591" i="12"/>
  <c r="AG591" i="12"/>
  <c r="H591" i="12"/>
  <c r="L591" i="12"/>
  <c r="P591" i="12"/>
  <c r="T591" i="12"/>
  <c r="X591" i="12"/>
  <c r="AB591" i="12"/>
  <c r="AF591" i="12"/>
  <c r="G591" i="12"/>
  <c r="K591" i="12"/>
  <c r="O591" i="12"/>
  <c r="S591" i="12"/>
  <c r="W591" i="12"/>
  <c r="AA591" i="12"/>
  <c r="AE591" i="12"/>
  <c r="J591" i="12"/>
  <c r="N591" i="12"/>
  <c r="R591" i="12"/>
  <c r="V591" i="12"/>
  <c r="Z591" i="12"/>
  <c r="AD591" i="12"/>
  <c r="AH591" i="12"/>
  <c r="I587" i="12"/>
  <c r="M587" i="12"/>
  <c r="Q587" i="12"/>
  <c r="U587" i="12"/>
  <c r="Y587" i="12"/>
  <c r="AC587" i="12"/>
  <c r="AG587" i="12"/>
  <c r="H587" i="12"/>
  <c r="L587" i="12"/>
  <c r="P587" i="12"/>
  <c r="T587" i="12"/>
  <c r="X587" i="12"/>
  <c r="AB587" i="12"/>
  <c r="AF587" i="12"/>
  <c r="G587" i="12"/>
  <c r="K587" i="12"/>
  <c r="O587" i="12"/>
  <c r="S587" i="12"/>
  <c r="W587" i="12"/>
  <c r="AA587" i="12"/>
  <c r="AE587" i="12"/>
  <c r="J587" i="12"/>
  <c r="N587" i="12"/>
  <c r="R587" i="12"/>
  <c r="V587" i="12"/>
  <c r="Z587" i="12"/>
  <c r="AD587" i="12"/>
  <c r="AH587" i="12"/>
  <c r="I583" i="12"/>
  <c r="M583" i="12"/>
  <c r="Q583" i="12"/>
  <c r="U583" i="12"/>
  <c r="Y583" i="12"/>
  <c r="AC583" i="12"/>
  <c r="AG583" i="12"/>
  <c r="H583" i="12"/>
  <c r="L583" i="12"/>
  <c r="P583" i="12"/>
  <c r="T583" i="12"/>
  <c r="X583" i="12"/>
  <c r="AB583" i="12"/>
  <c r="AF583" i="12"/>
  <c r="G583" i="12"/>
  <c r="K583" i="12"/>
  <c r="O583" i="12"/>
  <c r="S583" i="12"/>
  <c r="W583" i="12"/>
  <c r="AA583" i="12"/>
  <c r="AE583" i="12"/>
  <c r="J583" i="12"/>
  <c r="N583" i="12"/>
  <c r="R583" i="12"/>
  <c r="V583" i="12"/>
  <c r="Z583" i="12"/>
  <c r="AD583" i="12"/>
  <c r="AH583" i="12"/>
  <c r="I579" i="12"/>
  <c r="M579" i="12"/>
  <c r="Q579" i="12"/>
  <c r="U579" i="12"/>
  <c r="Y579" i="12"/>
  <c r="AC579" i="12"/>
  <c r="AG579" i="12"/>
  <c r="H579" i="12"/>
  <c r="L579" i="12"/>
  <c r="P579" i="12"/>
  <c r="T579" i="12"/>
  <c r="X579" i="12"/>
  <c r="AB579" i="12"/>
  <c r="AF579" i="12"/>
  <c r="G579" i="12"/>
  <c r="K579" i="12"/>
  <c r="O579" i="12"/>
  <c r="S579" i="12"/>
  <c r="W579" i="12"/>
  <c r="AA579" i="12"/>
  <c r="AE579" i="12"/>
  <c r="J579" i="12"/>
  <c r="N579" i="12"/>
  <c r="R579" i="12"/>
  <c r="V579" i="12"/>
  <c r="Z579" i="12"/>
  <c r="AD579" i="12"/>
  <c r="AH579" i="12"/>
  <c r="I575" i="12"/>
  <c r="M575" i="12"/>
  <c r="Q575" i="12"/>
  <c r="U575" i="12"/>
  <c r="Y575" i="12"/>
  <c r="AC575" i="12"/>
  <c r="AG575" i="12"/>
  <c r="H575" i="12"/>
  <c r="L575" i="12"/>
  <c r="P575" i="12"/>
  <c r="T575" i="12"/>
  <c r="X575" i="12"/>
  <c r="AB575" i="12"/>
  <c r="AF575" i="12"/>
  <c r="G575" i="12"/>
  <c r="K575" i="12"/>
  <c r="O575" i="12"/>
  <c r="S575" i="12"/>
  <c r="W575" i="12"/>
  <c r="AA575" i="12"/>
  <c r="AE575" i="12"/>
  <c r="J575" i="12"/>
  <c r="N575" i="12"/>
  <c r="R575" i="12"/>
  <c r="V575" i="12"/>
  <c r="Z575" i="12"/>
  <c r="AD575" i="12"/>
  <c r="AH575" i="12"/>
  <c r="I571" i="12"/>
  <c r="M571" i="12"/>
  <c r="Q571" i="12"/>
  <c r="U571" i="12"/>
  <c r="Y571" i="12"/>
  <c r="AC571" i="12"/>
  <c r="AG571" i="12"/>
  <c r="G571" i="12"/>
  <c r="L571" i="12"/>
  <c r="R571" i="12"/>
  <c r="W571" i="12"/>
  <c r="AB571" i="12"/>
  <c r="AH571" i="12"/>
  <c r="K571" i="12"/>
  <c r="P571" i="12"/>
  <c r="V571" i="12"/>
  <c r="AA571" i="12"/>
  <c r="AF571" i="12"/>
  <c r="J571" i="12"/>
  <c r="O571" i="12"/>
  <c r="T571" i="12"/>
  <c r="Z571" i="12"/>
  <c r="AE571" i="12"/>
  <c r="H571" i="12"/>
  <c r="N571" i="12"/>
  <c r="S571" i="12"/>
  <c r="X571" i="12"/>
  <c r="AD571" i="12"/>
  <c r="I567" i="12"/>
  <c r="M567" i="12"/>
  <c r="Q567" i="12"/>
  <c r="U567" i="12"/>
  <c r="Y567" i="12"/>
  <c r="AC567" i="12"/>
  <c r="AG567" i="12"/>
  <c r="G567" i="12"/>
  <c r="L567" i="12"/>
  <c r="R567" i="12"/>
  <c r="W567" i="12"/>
  <c r="AB567" i="12"/>
  <c r="AH567" i="12"/>
  <c r="K567" i="12"/>
  <c r="P567" i="12"/>
  <c r="V567" i="12"/>
  <c r="AA567" i="12"/>
  <c r="AF567" i="12"/>
  <c r="J567" i="12"/>
  <c r="O567" i="12"/>
  <c r="T567" i="12"/>
  <c r="Z567" i="12"/>
  <c r="AE567" i="12"/>
  <c r="H567" i="12"/>
  <c r="N567" i="12"/>
  <c r="S567" i="12"/>
  <c r="X567" i="12"/>
  <c r="AD567" i="12"/>
  <c r="I563" i="12"/>
  <c r="M563" i="12"/>
  <c r="Q563" i="12"/>
  <c r="U563" i="12"/>
  <c r="Y563" i="12"/>
  <c r="AC563" i="12"/>
  <c r="AG563" i="12"/>
  <c r="G563" i="12"/>
  <c r="L563" i="12"/>
  <c r="R563" i="12"/>
  <c r="W563" i="12"/>
  <c r="AB563" i="12"/>
  <c r="AH563" i="12"/>
  <c r="K563" i="12"/>
  <c r="P563" i="12"/>
  <c r="V563" i="12"/>
  <c r="AA563" i="12"/>
  <c r="AF563" i="12"/>
  <c r="J563" i="12"/>
  <c r="O563" i="12"/>
  <c r="T563" i="12"/>
  <c r="Z563" i="12"/>
  <c r="AE563" i="12"/>
  <c r="H563" i="12"/>
  <c r="N563" i="12"/>
  <c r="S563" i="12"/>
  <c r="X563" i="12"/>
  <c r="AD563" i="12"/>
  <c r="I559" i="12"/>
  <c r="M559" i="12"/>
  <c r="Q559" i="12"/>
  <c r="U559" i="12"/>
  <c r="Y559" i="12"/>
  <c r="AC559" i="12"/>
  <c r="AG559" i="12"/>
  <c r="G559" i="12"/>
  <c r="L559" i="12"/>
  <c r="R559" i="12"/>
  <c r="W559" i="12"/>
  <c r="AB559" i="12"/>
  <c r="AH559" i="12"/>
  <c r="K559" i="12"/>
  <c r="P559" i="12"/>
  <c r="V559" i="12"/>
  <c r="AA559" i="12"/>
  <c r="AF559" i="12"/>
  <c r="J559" i="12"/>
  <c r="O559" i="12"/>
  <c r="T559" i="12"/>
  <c r="Z559" i="12"/>
  <c r="AE559" i="12"/>
  <c r="H559" i="12"/>
  <c r="N559" i="12"/>
  <c r="S559" i="12"/>
  <c r="X559" i="12"/>
  <c r="AD559" i="12"/>
  <c r="I555" i="12"/>
  <c r="M555" i="12"/>
  <c r="Q555" i="12"/>
  <c r="U555" i="12"/>
  <c r="Y555" i="12"/>
  <c r="AC555" i="12"/>
  <c r="AG555" i="12"/>
  <c r="G555" i="12"/>
  <c r="L555" i="12"/>
  <c r="R555" i="12"/>
  <c r="W555" i="12"/>
  <c r="AB555" i="12"/>
  <c r="AH555" i="12"/>
  <c r="K555" i="12"/>
  <c r="P555" i="12"/>
  <c r="V555" i="12"/>
  <c r="AA555" i="12"/>
  <c r="AF555" i="12"/>
  <c r="J555" i="12"/>
  <c r="O555" i="12"/>
  <c r="T555" i="12"/>
  <c r="Z555" i="12"/>
  <c r="AE555" i="12"/>
  <c r="H555" i="12"/>
  <c r="N555" i="12"/>
  <c r="S555" i="12"/>
  <c r="X555" i="12"/>
  <c r="AD555" i="12"/>
  <c r="I551" i="12"/>
  <c r="M551" i="12"/>
  <c r="Q551" i="12"/>
  <c r="U551" i="12"/>
  <c r="Y551" i="12"/>
  <c r="AC551" i="12"/>
  <c r="AG551" i="12"/>
  <c r="G551" i="12"/>
  <c r="L551" i="12"/>
  <c r="R551" i="12"/>
  <c r="W551" i="12"/>
  <c r="AB551" i="12"/>
  <c r="AH551" i="12"/>
  <c r="K551" i="12"/>
  <c r="P551" i="12"/>
  <c r="V551" i="12"/>
  <c r="AA551" i="12"/>
  <c r="AF551" i="12"/>
  <c r="J551" i="12"/>
  <c r="O551" i="12"/>
  <c r="T551" i="12"/>
  <c r="Z551" i="12"/>
  <c r="AE551" i="12"/>
  <c r="H551" i="12"/>
  <c r="N551" i="12"/>
  <c r="S551" i="12"/>
  <c r="X551" i="12"/>
  <c r="AD551" i="12"/>
  <c r="I547" i="12"/>
  <c r="M547" i="12"/>
  <c r="Q547" i="12"/>
  <c r="U547" i="12"/>
  <c r="Y547" i="12"/>
  <c r="AC547" i="12"/>
  <c r="AG547" i="12"/>
  <c r="G547" i="12"/>
  <c r="L547" i="12"/>
  <c r="R547" i="12"/>
  <c r="W547" i="12"/>
  <c r="AB547" i="12"/>
  <c r="AH547" i="12"/>
  <c r="K547" i="12"/>
  <c r="P547" i="12"/>
  <c r="V547" i="12"/>
  <c r="AA547" i="12"/>
  <c r="AF547" i="12"/>
  <c r="J547" i="12"/>
  <c r="O547" i="12"/>
  <c r="T547" i="12"/>
  <c r="Z547" i="12"/>
  <c r="AE547" i="12"/>
  <c r="H547" i="12"/>
  <c r="N547" i="12"/>
  <c r="S547" i="12"/>
  <c r="X547" i="12"/>
  <c r="AD547" i="12"/>
  <c r="I543" i="12"/>
  <c r="M543" i="12"/>
  <c r="Q543" i="12"/>
  <c r="U543" i="12"/>
  <c r="Y543" i="12"/>
  <c r="AC543" i="12"/>
  <c r="AG543" i="12"/>
  <c r="G543" i="12"/>
  <c r="L543" i="12"/>
  <c r="R543" i="12"/>
  <c r="W543" i="12"/>
  <c r="AB543" i="12"/>
  <c r="AH543" i="12"/>
  <c r="K543" i="12"/>
  <c r="P543" i="12"/>
  <c r="V543" i="12"/>
  <c r="AA543" i="12"/>
  <c r="AF543" i="12"/>
  <c r="J543" i="12"/>
  <c r="O543" i="12"/>
  <c r="T543" i="12"/>
  <c r="Z543" i="12"/>
  <c r="AE543" i="12"/>
  <c r="H543" i="12"/>
  <c r="N543" i="12"/>
  <c r="S543" i="12"/>
  <c r="X543" i="12"/>
  <c r="AD543" i="12"/>
  <c r="I539" i="12"/>
  <c r="M539" i="12"/>
  <c r="Q539" i="12"/>
  <c r="U539" i="12"/>
  <c r="Y539" i="12"/>
  <c r="AC539" i="12"/>
  <c r="AG539" i="12"/>
  <c r="G539" i="12"/>
  <c r="L539" i="12"/>
  <c r="R539" i="12"/>
  <c r="W539" i="12"/>
  <c r="AB539" i="12"/>
  <c r="AH539" i="12"/>
  <c r="K539" i="12"/>
  <c r="P539" i="12"/>
  <c r="V539" i="12"/>
  <c r="AA539" i="12"/>
  <c r="AF539" i="12"/>
  <c r="J539" i="12"/>
  <c r="O539" i="12"/>
  <c r="T539" i="12"/>
  <c r="Z539" i="12"/>
  <c r="AE539" i="12"/>
  <c r="H539" i="12"/>
  <c r="N539" i="12"/>
  <c r="S539" i="12"/>
  <c r="X539" i="12"/>
  <c r="AD539" i="12"/>
  <c r="J535" i="12"/>
  <c r="N535" i="12"/>
  <c r="R535" i="12"/>
  <c r="V535" i="12"/>
  <c r="Z535" i="12"/>
  <c r="AD535" i="12"/>
  <c r="AH535" i="12"/>
  <c r="I535" i="12"/>
  <c r="M535" i="12"/>
  <c r="Q535" i="12"/>
  <c r="U535" i="12"/>
  <c r="Y535" i="12"/>
  <c r="AC535" i="12"/>
  <c r="AG535" i="12"/>
  <c r="H535" i="12"/>
  <c r="L535" i="12"/>
  <c r="P535" i="12"/>
  <c r="T535" i="12"/>
  <c r="X535" i="12"/>
  <c r="AB535" i="12"/>
  <c r="AF535" i="12"/>
  <c r="G535" i="12"/>
  <c r="K535" i="12"/>
  <c r="O535" i="12"/>
  <c r="S535" i="12"/>
  <c r="W535" i="12"/>
  <c r="AA535" i="12"/>
  <c r="AE535" i="12"/>
  <c r="J531" i="12"/>
  <c r="N531" i="12"/>
  <c r="R531" i="12"/>
  <c r="V531" i="12"/>
  <c r="Z531" i="12"/>
  <c r="AD531" i="12"/>
  <c r="AH531" i="12"/>
  <c r="I531" i="12"/>
  <c r="M531" i="12"/>
  <c r="Q531" i="12"/>
  <c r="U531" i="12"/>
  <c r="Y531" i="12"/>
  <c r="AC531" i="12"/>
  <c r="AG531" i="12"/>
  <c r="H531" i="12"/>
  <c r="L531" i="12"/>
  <c r="P531" i="12"/>
  <c r="T531" i="12"/>
  <c r="X531" i="12"/>
  <c r="AB531" i="12"/>
  <c r="AF531" i="12"/>
  <c r="G531" i="12"/>
  <c r="K531" i="12"/>
  <c r="O531" i="12"/>
  <c r="S531" i="12"/>
  <c r="W531" i="12"/>
  <c r="AA531" i="12"/>
  <c r="AE531" i="12"/>
  <c r="J527" i="12"/>
  <c r="N527" i="12"/>
  <c r="R527" i="12"/>
  <c r="V527" i="12"/>
  <c r="Z527" i="12"/>
  <c r="AD527" i="12"/>
  <c r="AH527" i="12"/>
  <c r="I527" i="12"/>
  <c r="M527" i="12"/>
  <c r="Q527" i="12"/>
  <c r="U527" i="12"/>
  <c r="Y527" i="12"/>
  <c r="AC527" i="12"/>
  <c r="AG527" i="12"/>
  <c r="H527" i="12"/>
  <c r="L527" i="12"/>
  <c r="P527" i="12"/>
  <c r="T527" i="12"/>
  <c r="X527" i="12"/>
  <c r="AB527" i="12"/>
  <c r="AF527" i="12"/>
  <c r="G527" i="12"/>
  <c r="K527" i="12"/>
  <c r="O527" i="12"/>
  <c r="S527" i="12"/>
  <c r="W527" i="12"/>
  <c r="AA527" i="12"/>
  <c r="AE527" i="12"/>
  <c r="J523" i="12"/>
  <c r="N523" i="12"/>
  <c r="R523" i="12"/>
  <c r="V523" i="12"/>
  <c r="Z523" i="12"/>
  <c r="AD523" i="12"/>
  <c r="AH523" i="12"/>
  <c r="I523" i="12"/>
  <c r="M523" i="12"/>
  <c r="Q523" i="12"/>
  <c r="U523" i="12"/>
  <c r="Y523" i="12"/>
  <c r="AC523" i="12"/>
  <c r="AG523" i="12"/>
  <c r="H523" i="12"/>
  <c r="L523" i="12"/>
  <c r="P523" i="12"/>
  <c r="T523" i="12"/>
  <c r="X523" i="12"/>
  <c r="AB523" i="12"/>
  <c r="AF523" i="12"/>
  <c r="G523" i="12"/>
  <c r="K523" i="12"/>
  <c r="O523" i="12"/>
  <c r="S523" i="12"/>
  <c r="W523" i="12"/>
  <c r="AA523" i="12"/>
  <c r="AE523" i="12"/>
  <c r="J519" i="12"/>
  <c r="N519" i="12"/>
  <c r="R519" i="12"/>
  <c r="V519" i="12"/>
  <c r="Z519" i="12"/>
  <c r="AD519" i="12"/>
  <c r="AH519" i="12"/>
  <c r="I519" i="12"/>
  <c r="M519" i="12"/>
  <c r="Q519" i="12"/>
  <c r="U519" i="12"/>
  <c r="Y519" i="12"/>
  <c r="AC519" i="12"/>
  <c r="AG519" i="12"/>
  <c r="H519" i="12"/>
  <c r="L519" i="12"/>
  <c r="P519" i="12"/>
  <c r="T519" i="12"/>
  <c r="X519" i="12"/>
  <c r="AB519" i="12"/>
  <c r="AF519" i="12"/>
  <c r="G519" i="12"/>
  <c r="K519" i="12"/>
  <c r="O519" i="12"/>
  <c r="S519" i="12"/>
  <c r="W519" i="12"/>
  <c r="AA519" i="12"/>
  <c r="AE519" i="12"/>
  <c r="J515" i="12"/>
  <c r="N515" i="12"/>
  <c r="R515" i="12"/>
  <c r="V515" i="12"/>
  <c r="Z515" i="12"/>
  <c r="AD515" i="12"/>
  <c r="AH515" i="12"/>
  <c r="I515" i="12"/>
  <c r="M515" i="12"/>
  <c r="Q515" i="12"/>
  <c r="U515" i="12"/>
  <c r="Y515" i="12"/>
  <c r="AC515" i="12"/>
  <c r="AG515" i="12"/>
  <c r="H515" i="12"/>
  <c r="L515" i="12"/>
  <c r="P515" i="12"/>
  <c r="T515" i="12"/>
  <c r="X515" i="12"/>
  <c r="AB515" i="12"/>
  <c r="AF515" i="12"/>
  <c r="G515" i="12"/>
  <c r="K515" i="12"/>
  <c r="O515" i="12"/>
  <c r="S515" i="12"/>
  <c r="W515" i="12"/>
  <c r="AA515" i="12"/>
  <c r="AE515" i="12"/>
  <c r="J511" i="12"/>
  <c r="N511" i="12"/>
  <c r="R511" i="12"/>
  <c r="V511" i="12"/>
  <c r="Z511" i="12"/>
  <c r="AD511" i="12"/>
  <c r="AH511" i="12"/>
  <c r="I511" i="12"/>
  <c r="M511" i="12"/>
  <c r="Q511" i="12"/>
  <c r="U511" i="12"/>
  <c r="Y511" i="12"/>
  <c r="AC511" i="12"/>
  <c r="AG511" i="12"/>
  <c r="H511" i="12"/>
  <c r="L511" i="12"/>
  <c r="P511" i="12"/>
  <c r="T511" i="12"/>
  <c r="X511" i="12"/>
  <c r="AB511" i="12"/>
  <c r="AF511" i="12"/>
  <c r="G511" i="12"/>
  <c r="K511" i="12"/>
  <c r="O511" i="12"/>
  <c r="S511" i="12"/>
  <c r="W511" i="12"/>
  <c r="AA511" i="12"/>
  <c r="AE511" i="12"/>
  <c r="J507" i="12"/>
  <c r="N507" i="12"/>
  <c r="R507" i="12"/>
  <c r="V507" i="12"/>
  <c r="Z507" i="12"/>
  <c r="AD507" i="12"/>
  <c r="AH507" i="12"/>
  <c r="I507" i="12"/>
  <c r="M507" i="12"/>
  <c r="Q507" i="12"/>
  <c r="U507" i="12"/>
  <c r="Y507" i="12"/>
  <c r="AC507" i="12"/>
  <c r="AG507" i="12"/>
  <c r="H507" i="12"/>
  <c r="L507" i="12"/>
  <c r="P507" i="12"/>
  <c r="T507" i="12"/>
  <c r="X507" i="12"/>
  <c r="AB507" i="12"/>
  <c r="AF507" i="12"/>
  <c r="G507" i="12"/>
  <c r="K507" i="12"/>
  <c r="O507" i="12"/>
  <c r="S507" i="12"/>
  <c r="W507" i="12"/>
  <c r="AA507" i="12"/>
  <c r="AE507" i="12"/>
  <c r="J503" i="12"/>
  <c r="N503" i="12"/>
  <c r="R503" i="12"/>
  <c r="V503" i="12"/>
  <c r="Z503" i="12"/>
  <c r="AD503" i="12"/>
  <c r="AH503" i="12"/>
  <c r="I503" i="12"/>
  <c r="M503" i="12"/>
  <c r="Q503" i="12"/>
  <c r="U503" i="12"/>
  <c r="Y503" i="12"/>
  <c r="AC503" i="12"/>
  <c r="AG503" i="12"/>
  <c r="H503" i="12"/>
  <c r="L503" i="12"/>
  <c r="P503" i="12"/>
  <c r="T503" i="12"/>
  <c r="X503" i="12"/>
  <c r="AB503" i="12"/>
  <c r="AF503" i="12"/>
  <c r="G503" i="12"/>
  <c r="K503" i="12"/>
  <c r="O503" i="12"/>
  <c r="S503" i="12"/>
  <c r="W503" i="12"/>
  <c r="AA503" i="12"/>
  <c r="AE503" i="12"/>
  <c r="J499" i="12"/>
  <c r="N499" i="12"/>
  <c r="R499" i="12"/>
  <c r="V499" i="12"/>
  <c r="Z499" i="12"/>
  <c r="AD499" i="12"/>
  <c r="AH499" i="12"/>
  <c r="I499" i="12"/>
  <c r="M499" i="12"/>
  <c r="Q499" i="12"/>
  <c r="U499" i="12"/>
  <c r="Y499" i="12"/>
  <c r="AC499" i="12"/>
  <c r="AG499" i="12"/>
  <c r="H499" i="12"/>
  <c r="L499" i="12"/>
  <c r="P499" i="12"/>
  <c r="T499" i="12"/>
  <c r="X499" i="12"/>
  <c r="AB499" i="12"/>
  <c r="AF499" i="12"/>
  <c r="G499" i="12"/>
  <c r="K499" i="12"/>
  <c r="O499" i="12"/>
  <c r="S499" i="12"/>
  <c r="W499" i="12"/>
  <c r="AA499" i="12"/>
  <c r="AE499" i="12"/>
  <c r="J495" i="12"/>
  <c r="N495" i="12"/>
  <c r="R495" i="12"/>
  <c r="V495" i="12"/>
  <c r="Z495" i="12"/>
  <c r="AD495" i="12"/>
  <c r="AH495" i="12"/>
  <c r="I495" i="12"/>
  <c r="M495" i="12"/>
  <c r="Q495" i="12"/>
  <c r="U495" i="12"/>
  <c r="Y495" i="12"/>
  <c r="AC495" i="12"/>
  <c r="AG495" i="12"/>
  <c r="H495" i="12"/>
  <c r="L495" i="12"/>
  <c r="P495" i="12"/>
  <c r="T495" i="12"/>
  <c r="X495" i="12"/>
  <c r="AB495" i="12"/>
  <c r="AF495" i="12"/>
  <c r="G495" i="12"/>
  <c r="K495" i="12"/>
  <c r="O495" i="12"/>
  <c r="S495" i="12"/>
  <c r="W495" i="12"/>
  <c r="AA495" i="12"/>
  <c r="AE495" i="12"/>
  <c r="J491" i="12"/>
  <c r="N491" i="12"/>
  <c r="R491" i="12"/>
  <c r="V491" i="12"/>
  <c r="Z491" i="12"/>
  <c r="AD491" i="12"/>
  <c r="AH491" i="12"/>
  <c r="I491" i="12"/>
  <c r="M491" i="12"/>
  <c r="Q491" i="12"/>
  <c r="U491" i="12"/>
  <c r="Y491" i="12"/>
  <c r="AC491" i="12"/>
  <c r="AG491" i="12"/>
  <c r="H491" i="12"/>
  <c r="L491" i="12"/>
  <c r="P491" i="12"/>
  <c r="T491" i="12"/>
  <c r="X491" i="12"/>
  <c r="AB491" i="12"/>
  <c r="AF491" i="12"/>
  <c r="G491" i="12"/>
  <c r="K491" i="12"/>
  <c r="O491" i="12"/>
  <c r="S491" i="12"/>
  <c r="W491" i="12"/>
  <c r="AA491" i="12"/>
  <c r="AE491" i="12"/>
  <c r="J487" i="12"/>
  <c r="N487" i="12"/>
  <c r="R487" i="12"/>
  <c r="V487" i="12"/>
  <c r="Z487" i="12"/>
  <c r="AD487" i="12"/>
  <c r="AH487" i="12"/>
  <c r="I487" i="12"/>
  <c r="M487" i="12"/>
  <c r="Q487" i="12"/>
  <c r="U487" i="12"/>
  <c r="Y487" i="12"/>
  <c r="AC487" i="12"/>
  <c r="AG487" i="12"/>
  <c r="H487" i="12"/>
  <c r="L487" i="12"/>
  <c r="P487" i="12"/>
  <c r="T487" i="12"/>
  <c r="X487" i="12"/>
  <c r="AB487" i="12"/>
  <c r="AF487" i="12"/>
  <c r="G487" i="12"/>
  <c r="K487" i="12"/>
  <c r="O487" i="12"/>
  <c r="S487" i="12"/>
  <c r="W487" i="12"/>
  <c r="AA487" i="12"/>
  <c r="AE487" i="12"/>
  <c r="J483" i="12"/>
  <c r="N483" i="12"/>
  <c r="R483" i="12"/>
  <c r="V483" i="12"/>
  <c r="Z483" i="12"/>
  <c r="AD483" i="12"/>
  <c r="AH483" i="12"/>
  <c r="I483" i="12"/>
  <c r="M483" i="12"/>
  <c r="Q483" i="12"/>
  <c r="U483" i="12"/>
  <c r="Y483" i="12"/>
  <c r="AC483" i="12"/>
  <c r="AG483" i="12"/>
  <c r="H483" i="12"/>
  <c r="L483" i="12"/>
  <c r="P483" i="12"/>
  <c r="T483" i="12"/>
  <c r="X483" i="12"/>
  <c r="AB483" i="12"/>
  <c r="AF483" i="12"/>
  <c r="G483" i="12"/>
  <c r="K483" i="12"/>
  <c r="O483" i="12"/>
  <c r="S483" i="12"/>
  <c r="W483" i="12"/>
  <c r="AA483" i="12"/>
  <c r="AE483" i="12"/>
  <c r="J479" i="12"/>
  <c r="N479" i="12"/>
  <c r="R479" i="12"/>
  <c r="V479" i="12"/>
  <c r="Z479" i="12"/>
  <c r="AD479" i="12"/>
  <c r="AH479" i="12"/>
  <c r="I479" i="12"/>
  <c r="M479" i="12"/>
  <c r="Q479" i="12"/>
  <c r="U479" i="12"/>
  <c r="Y479" i="12"/>
  <c r="AC479" i="12"/>
  <c r="AG479" i="12"/>
  <c r="H479" i="12"/>
  <c r="L479" i="12"/>
  <c r="P479" i="12"/>
  <c r="T479" i="12"/>
  <c r="X479" i="12"/>
  <c r="AB479" i="12"/>
  <c r="AF479" i="12"/>
  <c r="G479" i="12"/>
  <c r="K479" i="12"/>
  <c r="O479" i="12"/>
  <c r="S479" i="12"/>
  <c r="W479" i="12"/>
  <c r="AA479" i="12"/>
  <c r="AE479" i="12"/>
  <c r="I475" i="12"/>
  <c r="G475" i="12"/>
  <c r="J475" i="12"/>
  <c r="N475" i="12"/>
  <c r="R475" i="12"/>
  <c r="V475" i="12"/>
  <c r="Z475" i="12"/>
  <c r="AD475" i="12"/>
  <c r="AH475" i="12"/>
  <c r="H475" i="12"/>
  <c r="M475" i="12"/>
  <c r="Q475" i="12"/>
  <c r="U475" i="12"/>
  <c r="Y475" i="12"/>
  <c r="AC475" i="12"/>
  <c r="AG475" i="12"/>
  <c r="L475" i="12"/>
  <c r="P475" i="12"/>
  <c r="T475" i="12"/>
  <c r="X475" i="12"/>
  <c r="AB475" i="12"/>
  <c r="AF475" i="12"/>
  <c r="K475" i="12"/>
  <c r="O475" i="12"/>
  <c r="S475" i="12"/>
  <c r="W475" i="12"/>
  <c r="AA475" i="12"/>
  <c r="AE475" i="12"/>
  <c r="I471" i="12"/>
  <c r="M471" i="12"/>
  <c r="Q471" i="12"/>
  <c r="U471" i="12"/>
  <c r="Y471" i="12"/>
  <c r="AC471" i="12"/>
  <c r="AG471" i="12"/>
  <c r="G471" i="12"/>
  <c r="K471" i="12"/>
  <c r="O471" i="12"/>
  <c r="S471" i="12"/>
  <c r="W471" i="12"/>
  <c r="AA471" i="12"/>
  <c r="AE471" i="12"/>
  <c r="J471" i="12"/>
  <c r="R471" i="12"/>
  <c r="Z471" i="12"/>
  <c r="AH471" i="12"/>
  <c r="H471" i="12"/>
  <c r="P471" i="12"/>
  <c r="X471" i="12"/>
  <c r="AF471" i="12"/>
  <c r="N471" i="12"/>
  <c r="V471" i="12"/>
  <c r="AD471" i="12"/>
  <c r="L471" i="12"/>
  <c r="T471" i="12"/>
  <c r="AB471" i="12"/>
  <c r="I467" i="12"/>
  <c r="M467" i="12"/>
  <c r="Q467" i="12"/>
  <c r="U467" i="12"/>
  <c r="Y467" i="12"/>
  <c r="AC467" i="12"/>
  <c r="AG467" i="12"/>
  <c r="G467" i="12"/>
  <c r="K467" i="12"/>
  <c r="O467" i="12"/>
  <c r="S467" i="12"/>
  <c r="W467" i="12"/>
  <c r="AA467" i="12"/>
  <c r="AE467" i="12"/>
  <c r="J467" i="12"/>
  <c r="R467" i="12"/>
  <c r="Z467" i="12"/>
  <c r="AH467" i="12"/>
  <c r="H467" i="12"/>
  <c r="P467" i="12"/>
  <c r="X467" i="12"/>
  <c r="AF467" i="12"/>
  <c r="N467" i="12"/>
  <c r="V467" i="12"/>
  <c r="AD467" i="12"/>
  <c r="L467" i="12"/>
  <c r="T467" i="12"/>
  <c r="AB467" i="12"/>
  <c r="I463" i="12"/>
  <c r="M463" i="12"/>
  <c r="Q463" i="12"/>
  <c r="U463" i="12"/>
  <c r="Y463" i="12"/>
  <c r="AC463" i="12"/>
  <c r="AG463" i="12"/>
  <c r="G463" i="12"/>
  <c r="K463" i="12"/>
  <c r="O463" i="12"/>
  <c r="S463" i="12"/>
  <c r="W463" i="12"/>
  <c r="AA463" i="12"/>
  <c r="AE463" i="12"/>
  <c r="J463" i="12"/>
  <c r="R463" i="12"/>
  <c r="Z463" i="12"/>
  <c r="AH463" i="12"/>
  <c r="H463" i="12"/>
  <c r="P463" i="12"/>
  <c r="X463" i="12"/>
  <c r="AF463" i="12"/>
  <c r="N463" i="12"/>
  <c r="V463" i="12"/>
  <c r="AD463" i="12"/>
  <c r="L463" i="12"/>
  <c r="T463" i="12"/>
  <c r="AB463" i="12"/>
  <c r="I459" i="12"/>
  <c r="M459" i="12"/>
  <c r="Q459" i="12"/>
  <c r="U459" i="12"/>
  <c r="Y459" i="12"/>
  <c r="AC459" i="12"/>
  <c r="AG459" i="12"/>
  <c r="G459" i="12"/>
  <c r="K459" i="12"/>
  <c r="O459" i="12"/>
  <c r="S459" i="12"/>
  <c r="W459" i="12"/>
  <c r="AA459" i="12"/>
  <c r="AE459" i="12"/>
  <c r="J459" i="12"/>
  <c r="R459" i="12"/>
  <c r="Z459" i="12"/>
  <c r="AH459" i="12"/>
  <c r="H459" i="12"/>
  <c r="P459" i="12"/>
  <c r="X459" i="12"/>
  <c r="AF459" i="12"/>
  <c r="N459" i="12"/>
  <c r="V459" i="12"/>
  <c r="AD459" i="12"/>
  <c r="L459" i="12"/>
  <c r="T459" i="12"/>
  <c r="AB459" i="12"/>
  <c r="J455" i="12"/>
  <c r="I455" i="12"/>
  <c r="M455" i="12"/>
  <c r="Q455" i="12"/>
  <c r="U455" i="12"/>
  <c r="Y455" i="12"/>
  <c r="AC455" i="12"/>
  <c r="AG455" i="12"/>
  <c r="H455" i="12"/>
  <c r="G455" i="12"/>
  <c r="K455" i="12"/>
  <c r="O455" i="12"/>
  <c r="S455" i="12"/>
  <c r="W455" i="12"/>
  <c r="AA455" i="12"/>
  <c r="AE455" i="12"/>
  <c r="R455" i="12"/>
  <c r="Z455" i="12"/>
  <c r="AH455" i="12"/>
  <c r="P455" i="12"/>
  <c r="X455" i="12"/>
  <c r="AF455" i="12"/>
  <c r="N455" i="12"/>
  <c r="V455" i="12"/>
  <c r="AD455" i="12"/>
  <c r="L455" i="12"/>
  <c r="T455" i="12"/>
  <c r="AB455" i="12"/>
  <c r="J451" i="12"/>
  <c r="N451" i="12"/>
  <c r="R451" i="12"/>
  <c r="V451" i="12"/>
  <c r="Z451" i="12"/>
  <c r="AD451" i="12"/>
  <c r="AH451" i="12"/>
  <c r="I451" i="12"/>
  <c r="M451" i="12"/>
  <c r="Q451" i="12"/>
  <c r="U451" i="12"/>
  <c r="Y451" i="12"/>
  <c r="AC451" i="12"/>
  <c r="AG451" i="12"/>
  <c r="H451" i="12"/>
  <c r="L451" i="12"/>
  <c r="P451" i="12"/>
  <c r="T451" i="12"/>
  <c r="X451" i="12"/>
  <c r="AB451" i="12"/>
  <c r="AF451" i="12"/>
  <c r="G451" i="12"/>
  <c r="K451" i="12"/>
  <c r="O451" i="12"/>
  <c r="S451" i="12"/>
  <c r="W451" i="12"/>
  <c r="AA451" i="12"/>
  <c r="AE451" i="12"/>
  <c r="J447" i="12"/>
  <c r="N447" i="12"/>
  <c r="R447" i="12"/>
  <c r="V447" i="12"/>
  <c r="Z447" i="12"/>
  <c r="AD447" i="12"/>
  <c r="AH447" i="12"/>
  <c r="I447" i="12"/>
  <c r="M447" i="12"/>
  <c r="Q447" i="12"/>
  <c r="U447" i="12"/>
  <c r="Y447" i="12"/>
  <c r="AC447" i="12"/>
  <c r="AG447" i="12"/>
  <c r="H447" i="12"/>
  <c r="L447" i="12"/>
  <c r="P447" i="12"/>
  <c r="T447" i="12"/>
  <c r="X447" i="12"/>
  <c r="AB447" i="12"/>
  <c r="AF447" i="12"/>
  <c r="G447" i="12"/>
  <c r="K447" i="12"/>
  <c r="O447" i="12"/>
  <c r="S447" i="12"/>
  <c r="W447" i="12"/>
  <c r="AA447" i="12"/>
  <c r="AE447" i="12"/>
  <c r="J443" i="12"/>
  <c r="N443" i="12"/>
  <c r="R443" i="12"/>
  <c r="V443" i="12"/>
  <c r="Z443" i="12"/>
  <c r="AD443" i="12"/>
  <c r="AH443" i="12"/>
  <c r="I443" i="12"/>
  <c r="M443" i="12"/>
  <c r="Q443" i="12"/>
  <c r="U443" i="12"/>
  <c r="Y443" i="12"/>
  <c r="AC443" i="12"/>
  <c r="AG443" i="12"/>
  <c r="H443" i="12"/>
  <c r="L443" i="12"/>
  <c r="P443" i="12"/>
  <c r="T443" i="12"/>
  <c r="X443" i="12"/>
  <c r="AB443" i="12"/>
  <c r="AF443" i="12"/>
  <c r="G443" i="12"/>
  <c r="K443" i="12"/>
  <c r="O443" i="12"/>
  <c r="S443" i="12"/>
  <c r="W443" i="12"/>
  <c r="AA443" i="12"/>
  <c r="AE443" i="12"/>
  <c r="J439" i="12"/>
  <c r="N439" i="12"/>
  <c r="R439" i="12"/>
  <c r="V439" i="12"/>
  <c r="Z439" i="12"/>
  <c r="AD439" i="12"/>
  <c r="AH439" i="12"/>
  <c r="I439" i="12"/>
  <c r="M439" i="12"/>
  <c r="Q439" i="12"/>
  <c r="U439" i="12"/>
  <c r="Y439" i="12"/>
  <c r="AC439" i="12"/>
  <c r="AG439" i="12"/>
  <c r="H439" i="12"/>
  <c r="L439" i="12"/>
  <c r="P439" i="12"/>
  <c r="T439" i="12"/>
  <c r="X439" i="12"/>
  <c r="AB439" i="12"/>
  <c r="AF439" i="12"/>
  <c r="G439" i="12"/>
  <c r="K439" i="12"/>
  <c r="O439" i="12"/>
  <c r="S439" i="12"/>
  <c r="W439" i="12"/>
  <c r="AA439" i="12"/>
  <c r="AE439" i="12"/>
  <c r="J435" i="12"/>
  <c r="N435" i="12"/>
  <c r="R435" i="12"/>
  <c r="V435" i="12"/>
  <c r="Z435" i="12"/>
  <c r="AD435" i="12"/>
  <c r="AH435" i="12"/>
  <c r="I435" i="12"/>
  <c r="M435" i="12"/>
  <c r="Q435" i="12"/>
  <c r="U435" i="12"/>
  <c r="Y435" i="12"/>
  <c r="AC435" i="12"/>
  <c r="AG435" i="12"/>
  <c r="H435" i="12"/>
  <c r="L435" i="12"/>
  <c r="P435" i="12"/>
  <c r="T435" i="12"/>
  <c r="X435" i="12"/>
  <c r="AB435" i="12"/>
  <c r="AF435" i="12"/>
  <c r="G435" i="12"/>
  <c r="K435" i="12"/>
  <c r="O435" i="12"/>
  <c r="S435" i="12"/>
  <c r="W435" i="12"/>
  <c r="AA435" i="12"/>
  <c r="AE435" i="12"/>
  <c r="J431" i="12"/>
  <c r="N431" i="12"/>
  <c r="R431" i="12"/>
  <c r="V431" i="12"/>
  <c r="Z431" i="12"/>
  <c r="AD431" i="12"/>
  <c r="AH431" i="12"/>
  <c r="I431" i="12"/>
  <c r="M431" i="12"/>
  <c r="Q431" i="12"/>
  <c r="U431" i="12"/>
  <c r="Y431" i="12"/>
  <c r="AC431" i="12"/>
  <c r="AG431" i="12"/>
  <c r="H431" i="12"/>
  <c r="L431" i="12"/>
  <c r="P431" i="12"/>
  <c r="T431" i="12"/>
  <c r="X431" i="12"/>
  <c r="AB431" i="12"/>
  <c r="AF431" i="12"/>
  <c r="G431" i="12"/>
  <c r="K431" i="12"/>
  <c r="O431" i="12"/>
  <c r="S431" i="12"/>
  <c r="W431" i="12"/>
  <c r="AA431" i="12"/>
  <c r="AE431" i="12"/>
  <c r="J427" i="12"/>
  <c r="N427" i="12"/>
  <c r="R427" i="12"/>
  <c r="V427" i="12"/>
  <c r="Z427" i="12"/>
  <c r="AD427" i="12"/>
  <c r="AH427" i="12"/>
  <c r="I427" i="12"/>
  <c r="M427" i="12"/>
  <c r="Q427" i="12"/>
  <c r="U427" i="12"/>
  <c r="Y427" i="12"/>
  <c r="AC427" i="12"/>
  <c r="AG427" i="12"/>
  <c r="H427" i="12"/>
  <c r="L427" i="12"/>
  <c r="P427" i="12"/>
  <c r="T427" i="12"/>
  <c r="X427" i="12"/>
  <c r="AB427" i="12"/>
  <c r="AF427" i="12"/>
  <c r="G427" i="12"/>
  <c r="K427" i="12"/>
  <c r="O427" i="12"/>
  <c r="S427" i="12"/>
  <c r="W427" i="12"/>
  <c r="AA427" i="12"/>
  <c r="AE427" i="12"/>
  <c r="J423" i="12"/>
  <c r="N423" i="12"/>
  <c r="R423" i="12"/>
  <c r="V423" i="12"/>
  <c r="Z423" i="12"/>
  <c r="AD423" i="12"/>
  <c r="AH423" i="12"/>
  <c r="I423" i="12"/>
  <c r="M423" i="12"/>
  <c r="Q423" i="12"/>
  <c r="U423" i="12"/>
  <c r="Y423" i="12"/>
  <c r="AC423" i="12"/>
  <c r="AG423" i="12"/>
  <c r="H423" i="12"/>
  <c r="L423" i="12"/>
  <c r="P423" i="12"/>
  <c r="T423" i="12"/>
  <c r="X423" i="12"/>
  <c r="AB423" i="12"/>
  <c r="AF423" i="12"/>
  <c r="G423" i="12"/>
  <c r="K423" i="12"/>
  <c r="O423" i="12"/>
  <c r="S423" i="12"/>
  <c r="W423" i="12"/>
  <c r="AA423" i="12"/>
  <c r="AE423" i="12"/>
  <c r="J419" i="12"/>
  <c r="N419" i="12"/>
  <c r="R419" i="12"/>
  <c r="V419" i="12"/>
  <c r="Z419" i="12"/>
  <c r="AD419" i="12"/>
  <c r="AH419" i="12"/>
  <c r="I419" i="12"/>
  <c r="M419" i="12"/>
  <c r="Q419" i="12"/>
  <c r="U419" i="12"/>
  <c r="Y419" i="12"/>
  <c r="AC419" i="12"/>
  <c r="AG419" i="12"/>
  <c r="H419" i="12"/>
  <c r="L419" i="12"/>
  <c r="P419" i="12"/>
  <c r="T419" i="12"/>
  <c r="X419" i="12"/>
  <c r="AB419" i="12"/>
  <c r="AF419" i="12"/>
  <c r="G419" i="12"/>
  <c r="K419" i="12"/>
  <c r="O419" i="12"/>
  <c r="S419" i="12"/>
  <c r="W419" i="12"/>
  <c r="AA419" i="12"/>
  <c r="AE419" i="12"/>
  <c r="J415" i="12"/>
  <c r="N415" i="12"/>
  <c r="R415" i="12"/>
  <c r="V415" i="12"/>
  <c r="Z415" i="12"/>
  <c r="AD415" i="12"/>
  <c r="AH415" i="12"/>
  <c r="I415" i="12"/>
  <c r="M415" i="12"/>
  <c r="Q415" i="12"/>
  <c r="U415" i="12"/>
  <c r="Y415" i="12"/>
  <c r="AC415" i="12"/>
  <c r="AG415" i="12"/>
  <c r="H415" i="12"/>
  <c r="L415" i="12"/>
  <c r="P415" i="12"/>
  <c r="T415" i="12"/>
  <c r="X415" i="12"/>
  <c r="AB415" i="12"/>
  <c r="AF415" i="12"/>
  <c r="G415" i="12"/>
  <c r="K415" i="12"/>
  <c r="O415" i="12"/>
  <c r="S415" i="12"/>
  <c r="W415" i="12"/>
  <c r="AA415" i="12"/>
  <c r="AE415" i="12"/>
  <c r="G411" i="12"/>
  <c r="K411" i="12"/>
  <c r="O411" i="12"/>
  <c r="H411" i="12"/>
  <c r="M411" i="12"/>
  <c r="R411" i="12"/>
  <c r="V411" i="12"/>
  <c r="Z411" i="12"/>
  <c r="AD411" i="12"/>
  <c r="AH411" i="12"/>
  <c r="L411" i="12"/>
  <c r="Q411" i="12"/>
  <c r="U411" i="12"/>
  <c r="Y411" i="12"/>
  <c r="AC411" i="12"/>
  <c r="AG411" i="12"/>
  <c r="J411" i="12"/>
  <c r="P411" i="12"/>
  <c r="T411" i="12"/>
  <c r="X411" i="12"/>
  <c r="AB411" i="12"/>
  <c r="AF411" i="12"/>
  <c r="I411" i="12"/>
  <c r="N411" i="12"/>
  <c r="S411" i="12"/>
  <c r="W411" i="12"/>
  <c r="AA411" i="12"/>
  <c r="AE411" i="12"/>
  <c r="G407" i="12"/>
  <c r="K407" i="12"/>
  <c r="O407" i="12"/>
  <c r="S407" i="12"/>
  <c r="W407" i="12"/>
  <c r="AA407" i="12"/>
  <c r="AE407" i="12"/>
  <c r="H407" i="12"/>
  <c r="M407" i="12"/>
  <c r="R407" i="12"/>
  <c r="X407" i="12"/>
  <c r="AC407" i="12"/>
  <c r="AH407" i="12"/>
  <c r="L407" i="12"/>
  <c r="Q407" i="12"/>
  <c r="V407" i="12"/>
  <c r="AB407" i="12"/>
  <c r="AG407" i="12"/>
  <c r="J407" i="12"/>
  <c r="P407" i="12"/>
  <c r="U407" i="12"/>
  <c r="Z407" i="12"/>
  <c r="AF407" i="12"/>
  <c r="I407" i="12"/>
  <c r="N407" i="12"/>
  <c r="T407" i="12"/>
  <c r="Y407" i="12"/>
  <c r="AD407" i="12"/>
  <c r="G403" i="12"/>
  <c r="K403" i="12"/>
  <c r="O403" i="12"/>
  <c r="S403" i="12"/>
  <c r="W403" i="12"/>
  <c r="AA403" i="12"/>
  <c r="AE403" i="12"/>
  <c r="I403" i="12"/>
  <c r="M403" i="12"/>
  <c r="Q403" i="12"/>
  <c r="U403" i="12"/>
  <c r="Y403" i="12"/>
  <c r="AC403" i="12"/>
  <c r="AG403" i="12"/>
  <c r="N403" i="12"/>
  <c r="V403" i="12"/>
  <c r="AD403" i="12"/>
  <c r="L403" i="12"/>
  <c r="T403" i="12"/>
  <c r="AB403" i="12"/>
  <c r="J403" i="12"/>
  <c r="R403" i="12"/>
  <c r="Z403" i="12"/>
  <c r="AH403" i="12"/>
  <c r="H403" i="12"/>
  <c r="P403" i="12"/>
  <c r="X403" i="12"/>
  <c r="AF403" i="12"/>
  <c r="G399" i="12"/>
  <c r="K399" i="12"/>
  <c r="O399" i="12"/>
  <c r="S399" i="12"/>
  <c r="W399" i="12"/>
  <c r="AA399" i="12"/>
  <c r="AE399" i="12"/>
  <c r="I399" i="12"/>
  <c r="M399" i="12"/>
  <c r="Q399" i="12"/>
  <c r="U399" i="12"/>
  <c r="Y399" i="12"/>
  <c r="AC399" i="12"/>
  <c r="AG399" i="12"/>
  <c r="N399" i="12"/>
  <c r="V399" i="12"/>
  <c r="AD399" i="12"/>
  <c r="L399" i="12"/>
  <c r="T399" i="12"/>
  <c r="AB399" i="12"/>
  <c r="J399" i="12"/>
  <c r="R399" i="12"/>
  <c r="Z399" i="12"/>
  <c r="AH399" i="12"/>
  <c r="H399" i="12"/>
  <c r="P399" i="12"/>
  <c r="X399" i="12"/>
  <c r="AF399" i="12"/>
  <c r="G395" i="12"/>
  <c r="K395" i="12"/>
  <c r="O395" i="12"/>
  <c r="S395" i="12"/>
  <c r="W395" i="12"/>
  <c r="AA395" i="12"/>
  <c r="AE395" i="12"/>
  <c r="I395" i="12"/>
  <c r="M395" i="12"/>
  <c r="Q395" i="12"/>
  <c r="U395" i="12"/>
  <c r="Y395" i="12"/>
  <c r="AC395" i="12"/>
  <c r="AG395" i="12"/>
  <c r="N395" i="12"/>
  <c r="V395" i="12"/>
  <c r="AD395" i="12"/>
  <c r="L395" i="12"/>
  <c r="T395" i="12"/>
  <c r="AB395" i="12"/>
  <c r="J395" i="12"/>
  <c r="R395" i="12"/>
  <c r="Z395" i="12"/>
  <c r="AH395" i="12"/>
  <c r="H395" i="12"/>
  <c r="P395" i="12"/>
  <c r="X395" i="12"/>
  <c r="AF395" i="12"/>
  <c r="H391" i="12"/>
  <c r="L391" i="12"/>
  <c r="P391" i="12"/>
  <c r="T391" i="12"/>
  <c r="X391" i="12"/>
  <c r="AB391" i="12"/>
  <c r="AF391" i="12"/>
  <c r="G391" i="12"/>
  <c r="K391" i="12"/>
  <c r="O391" i="12"/>
  <c r="S391" i="12"/>
  <c r="W391" i="12"/>
  <c r="AA391" i="12"/>
  <c r="AE391" i="12"/>
  <c r="J391" i="12"/>
  <c r="N391" i="12"/>
  <c r="R391" i="12"/>
  <c r="V391" i="12"/>
  <c r="Z391" i="12"/>
  <c r="AD391" i="12"/>
  <c r="AH391" i="12"/>
  <c r="I391" i="12"/>
  <c r="M391" i="12"/>
  <c r="Q391" i="12"/>
  <c r="U391" i="12"/>
  <c r="Y391" i="12"/>
  <c r="AC391" i="12"/>
  <c r="AG391" i="12"/>
  <c r="H387" i="12"/>
  <c r="L387" i="12"/>
  <c r="P387" i="12"/>
  <c r="T387" i="12"/>
  <c r="X387" i="12"/>
  <c r="AB387" i="12"/>
  <c r="AF387" i="12"/>
  <c r="G387" i="12"/>
  <c r="K387" i="12"/>
  <c r="O387" i="12"/>
  <c r="S387" i="12"/>
  <c r="W387" i="12"/>
  <c r="AA387" i="12"/>
  <c r="AE387" i="12"/>
  <c r="J387" i="12"/>
  <c r="N387" i="12"/>
  <c r="R387" i="12"/>
  <c r="V387" i="12"/>
  <c r="Z387" i="12"/>
  <c r="AD387" i="12"/>
  <c r="AH387" i="12"/>
  <c r="I387" i="12"/>
  <c r="M387" i="12"/>
  <c r="Q387" i="12"/>
  <c r="U387" i="12"/>
  <c r="Y387" i="12"/>
  <c r="AC387" i="12"/>
  <c r="AG387" i="12"/>
  <c r="H383" i="12"/>
  <c r="L383" i="12"/>
  <c r="P383" i="12"/>
  <c r="T383" i="12"/>
  <c r="X383" i="12"/>
  <c r="AB383" i="12"/>
  <c r="AF383" i="12"/>
  <c r="G383" i="12"/>
  <c r="K383" i="12"/>
  <c r="O383" i="12"/>
  <c r="S383" i="12"/>
  <c r="W383" i="12"/>
  <c r="AA383" i="12"/>
  <c r="AE383" i="12"/>
  <c r="J383" i="12"/>
  <c r="N383" i="12"/>
  <c r="R383" i="12"/>
  <c r="V383" i="12"/>
  <c r="Z383" i="12"/>
  <c r="AD383" i="12"/>
  <c r="AH383" i="12"/>
  <c r="I383" i="12"/>
  <c r="M383" i="12"/>
  <c r="Q383" i="12"/>
  <c r="U383" i="12"/>
  <c r="Y383" i="12"/>
  <c r="AC383" i="12"/>
  <c r="AG383" i="12"/>
  <c r="H379" i="12"/>
  <c r="L379" i="12"/>
  <c r="P379" i="12"/>
  <c r="T379" i="12"/>
  <c r="X379" i="12"/>
  <c r="AB379" i="12"/>
  <c r="AF379" i="12"/>
  <c r="G379" i="12"/>
  <c r="K379" i="12"/>
  <c r="O379" i="12"/>
  <c r="S379" i="12"/>
  <c r="W379" i="12"/>
  <c r="AA379" i="12"/>
  <c r="AE379" i="12"/>
  <c r="J379" i="12"/>
  <c r="N379" i="12"/>
  <c r="R379" i="12"/>
  <c r="V379" i="12"/>
  <c r="Z379" i="12"/>
  <c r="AD379" i="12"/>
  <c r="AH379" i="12"/>
  <c r="I379" i="12"/>
  <c r="M379" i="12"/>
  <c r="Q379" i="12"/>
  <c r="U379" i="12"/>
  <c r="Y379" i="12"/>
  <c r="AC379" i="12"/>
  <c r="AG379" i="12"/>
  <c r="H375" i="12"/>
  <c r="L375" i="12"/>
  <c r="P375" i="12"/>
  <c r="T375" i="12"/>
  <c r="X375" i="12"/>
  <c r="AB375" i="12"/>
  <c r="AF375" i="12"/>
  <c r="G375" i="12"/>
  <c r="K375" i="12"/>
  <c r="O375" i="12"/>
  <c r="S375" i="12"/>
  <c r="W375" i="12"/>
  <c r="AA375" i="12"/>
  <c r="AE375" i="12"/>
  <c r="J375" i="12"/>
  <c r="N375" i="12"/>
  <c r="R375" i="12"/>
  <c r="V375" i="12"/>
  <c r="Z375" i="12"/>
  <c r="AD375" i="12"/>
  <c r="AH375" i="12"/>
  <c r="I375" i="12"/>
  <c r="M375" i="12"/>
  <c r="Q375" i="12"/>
  <c r="U375" i="12"/>
  <c r="Y375" i="12"/>
  <c r="AC375" i="12"/>
  <c r="AG375" i="12"/>
  <c r="H371" i="12"/>
  <c r="L371" i="12"/>
  <c r="P371" i="12"/>
  <c r="T371" i="12"/>
  <c r="X371" i="12"/>
  <c r="AB371" i="12"/>
  <c r="AF371" i="12"/>
  <c r="G371" i="12"/>
  <c r="K371" i="12"/>
  <c r="O371" i="12"/>
  <c r="S371" i="12"/>
  <c r="W371" i="12"/>
  <c r="AA371" i="12"/>
  <c r="AE371" i="12"/>
  <c r="J371" i="12"/>
  <c r="N371" i="12"/>
  <c r="R371" i="12"/>
  <c r="V371" i="12"/>
  <c r="Z371" i="12"/>
  <c r="AD371" i="12"/>
  <c r="AH371" i="12"/>
  <c r="I371" i="12"/>
  <c r="M371" i="12"/>
  <c r="Q371" i="12"/>
  <c r="U371" i="12"/>
  <c r="Y371" i="12"/>
  <c r="AC371" i="12"/>
  <c r="AG371" i="12"/>
  <c r="H367" i="12"/>
  <c r="L367" i="12"/>
  <c r="P367" i="12"/>
  <c r="T367" i="12"/>
  <c r="X367" i="12"/>
  <c r="G367" i="12"/>
  <c r="M367" i="12"/>
  <c r="R367" i="12"/>
  <c r="W367" i="12"/>
  <c r="AB367" i="12"/>
  <c r="AF367" i="12"/>
  <c r="K367" i="12"/>
  <c r="Q367" i="12"/>
  <c r="V367" i="12"/>
  <c r="AA367" i="12"/>
  <c r="AE367" i="12"/>
  <c r="J367" i="12"/>
  <c r="O367" i="12"/>
  <c r="U367" i="12"/>
  <c r="Z367" i="12"/>
  <c r="AD367" i="12"/>
  <c r="AH367" i="12"/>
  <c r="I367" i="12"/>
  <c r="N367" i="12"/>
  <c r="S367" i="12"/>
  <c r="Y367" i="12"/>
  <c r="AC367" i="12"/>
  <c r="AG367" i="12"/>
  <c r="H363" i="12"/>
  <c r="L363" i="12"/>
  <c r="P363" i="12"/>
  <c r="T363" i="12"/>
  <c r="X363" i="12"/>
  <c r="AB363" i="12"/>
  <c r="AF363" i="12"/>
  <c r="G363" i="12"/>
  <c r="M363" i="12"/>
  <c r="R363" i="12"/>
  <c r="W363" i="12"/>
  <c r="AC363" i="12"/>
  <c r="AH363" i="12"/>
  <c r="K363" i="12"/>
  <c r="Q363" i="12"/>
  <c r="V363" i="12"/>
  <c r="AA363" i="12"/>
  <c r="AG363" i="12"/>
  <c r="J363" i="12"/>
  <c r="O363" i="12"/>
  <c r="U363" i="12"/>
  <c r="Z363" i="12"/>
  <c r="AE363" i="12"/>
  <c r="I363" i="12"/>
  <c r="N363" i="12"/>
  <c r="S363" i="12"/>
  <c r="Y363" i="12"/>
  <c r="AD363" i="12"/>
  <c r="H359" i="12"/>
  <c r="L359" i="12"/>
  <c r="P359" i="12"/>
  <c r="T359" i="12"/>
  <c r="X359" i="12"/>
  <c r="AB359" i="12"/>
  <c r="AF359" i="12"/>
  <c r="J359" i="12"/>
  <c r="N359" i="12"/>
  <c r="R359" i="12"/>
  <c r="V359" i="12"/>
  <c r="Z359" i="12"/>
  <c r="AD359" i="12"/>
  <c r="AH359" i="12"/>
  <c r="M359" i="12"/>
  <c r="U359" i="12"/>
  <c r="AC359" i="12"/>
  <c r="K359" i="12"/>
  <c r="S359" i="12"/>
  <c r="AA359" i="12"/>
  <c r="I359" i="12"/>
  <c r="Q359" i="12"/>
  <c r="Y359" i="12"/>
  <c r="AG359" i="12"/>
  <c r="G359" i="12"/>
  <c r="O359" i="12"/>
  <c r="W359" i="12"/>
  <c r="AE359" i="12"/>
  <c r="H355" i="12"/>
  <c r="L355" i="12"/>
  <c r="P355" i="12"/>
  <c r="T355" i="12"/>
  <c r="X355" i="12"/>
  <c r="AB355" i="12"/>
  <c r="AF355" i="12"/>
  <c r="J355" i="12"/>
  <c r="N355" i="12"/>
  <c r="R355" i="12"/>
  <c r="V355" i="12"/>
  <c r="Z355" i="12"/>
  <c r="AD355" i="12"/>
  <c r="AH355" i="12"/>
  <c r="M355" i="12"/>
  <c r="U355" i="12"/>
  <c r="AC355" i="12"/>
  <c r="K355" i="12"/>
  <c r="S355" i="12"/>
  <c r="AA355" i="12"/>
  <c r="I355" i="12"/>
  <c r="Q355" i="12"/>
  <c r="Y355" i="12"/>
  <c r="AG355" i="12"/>
  <c r="G355" i="12"/>
  <c r="O355" i="12"/>
  <c r="W355" i="12"/>
  <c r="AE355" i="12"/>
  <c r="I351" i="12"/>
  <c r="M351" i="12"/>
  <c r="Q351" i="12"/>
  <c r="U351" i="12"/>
  <c r="Y351" i="12"/>
  <c r="AC351" i="12"/>
  <c r="AG351" i="12"/>
  <c r="H351" i="12"/>
  <c r="L351" i="12"/>
  <c r="P351" i="12"/>
  <c r="T351" i="12"/>
  <c r="X351" i="12"/>
  <c r="AB351" i="12"/>
  <c r="AF351" i="12"/>
  <c r="G351" i="12"/>
  <c r="K351" i="12"/>
  <c r="O351" i="12"/>
  <c r="S351" i="12"/>
  <c r="W351" i="12"/>
  <c r="AA351" i="12"/>
  <c r="AE351" i="12"/>
  <c r="J351" i="12"/>
  <c r="N351" i="12"/>
  <c r="R351" i="12"/>
  <c r="V351" i="12"/>
  <c r="Z351" i="12"/>
  <c r="AD351" i="12"/>
  <c r="AH351" i="12"/>
  <c r="I347" i="12"/>
  <c r="M347" i="12"/>
  <c r="Q347" i="12"/>
  <c r="U347" i="12"/>
  <c r="Y347" i="12"/>
  <c r="AC347" i="12"/>
  <c r="AG347" i="12"/>
  <c r="H347" i="12"/>
  <c r="L347" i="12"/>
  <c r="P347" i="12"/>
  <c r="T347" i="12"/>
  <c r="X347" i="12"/>
  <c r="AB347" i="12"/>
  <c r="AF347" i="12"/>
  <c r="G347" i="12"/>
  <c r="K347" i="12"/>
  <c r="O347" i="12"/>
  <c r="S347" i="12"/>
  <c r="W347" i="12"/>
  <c r="AA347" i="12"/>
  <c r="AE347" i="12"/>
  <c r="J347" i="12"/>
  <c r="N347" i="12"/>
  <c r="R347" i="12"/>
  <c r="V347" i="12"/>
  <c r="Z347" i="12"/>
  <c r="AD347" i="12"/>
  <c r="AH347" i="12"/>
  <c r="I343" i="12"/>
  <c r="M343" i="12"/>
  <c r="Q343" i="12"/>
  <c r="U343" i="12"/>
  <c r="Y343" i="12"/>
  <c r="AC343" i="12"/>
  <c r="AG343" i="12"/>
  <c r="H343" i="12"/>
  <c r="L343" i="12"/>
  <c r="P343" i="12"/>
  <c r="T343" i="12"/>
  <c r="X343" i="12"/>
  <c r="AB343" i="12"/>
  <c r="AF343" i="12"/>
  <c r="G343" i="12"/>
  <c r="K343" i="12"/>
  <c r="O343" i="12"/>
  <c r="S343" i="12"/>
  <c r="W343" i="12"/>
  <c r="AA343" i="12"/>
  <c r="AE343" i="12"/>
  <c r="J343" i="12"/>
  <c r="N343" i="12"/>
  <c r="R343" i="12"/>
  <c r="V343" i="12"/>
  <c r="Z343" i="12"/>
  <c r="AD343" i="12"/>
  <c r="AH343" i="12"/>
  <c r="I339" i="12"/>
  <c r="M339" i="12"/>
  <c r="Q339" i="12"/>
  <c r="U339" i="12"/>
  <c r="Y339" i="12"/>
  <c r="AC339" i="12"/>
  <c r="AG339" i="12"/>
  <c r="H339" i="12"/>
  <c r="L339" i="12"/>
  <c r="P339" i="12"/>
  <c r="T339" i="12"/>
  <c r="X339" i="12"/>
  <c r="AB339" i="12"/>
  <c r="AF339" i="12"/>
  <c r="G339" i="12"/>
  <c r="K339" i="12"/>
  <c r="O339" i="12"/>
  <c r="S339" i="12"/>
  <c r="W339" i="12"/>
  <c r="AA339" i="12"/>
  <c r="AE339" i="12"/>
  <c r="J339" i="12"/>
  <c r="N339" i="12"/>
  <c r="R339" i="12"/>
  <c r="V339" i="12"/>
  <c r="Z339" i="12"/>
  <c r="AD339" i="12"/>
  <c r="AH339" i="12"/>
  <c r="J335" i="12"/>
  <c r="N335" i="12"/>
  <c r="G335" i="12"/>
  <c r="L335" i="12"/>
  <c r="Q335" i="12"/>
  <c r="U335" i="12"/>
  <c r="Y335" i="12"/>
  <c r="AC335" i="12"/>
  <c r="AG335" i="12"/>
  <c r="K335" i="12"/>
  <c r="P335" i="12"/>
  <c r="T335" i="12"/>
  <c r="X335" i="12"/>
  <c r="AB335" i="12"/>
  <c r="AF335" i="12"/>
  <c r="I335" i="12"/>
  <c r="O335" i="12"/>
  <c r="S335" i="12"/>
  <c r="W335" i="12"/>
  <c r="AA335" i="12"/>
  <c r="AE335" i="12"/>
  <c r="H335" i="12"/>
  <c r="M335" i="12"/>
  <c r="R335" i="12"/>
  <c r="V335" i="12"/>
  <c r="Z335" i="12"/>
  <c r="AD335" i="12"/>
  <c r="AH335" i="12"/>
  <c r="J331" i="12"/>
  <c r="N331" i="12"/>
  <c r="R331" i="12"/>
  <c r="V331" i="12"/>
  <c r="Z331" i="12"/>
  <c r="AD331" i="12"/>
  <c r="AH331" i="12"/>
  <c r="G331" i="12"/>
  <c r="L331" i="12"/>
  <c r="Q331" i="12"/>
  <c r="W331" i="12"/>
  <c r="AB331" i="12"/>
  <c r="AG331" i="12"/>
  <c r="K331" i="12"/>
  <c r="P331" i="12"/>
  <c r="U331" i="12"/>
  <c r="AA331" i="12"/>
  <c r="AF331" i="12"/>
  <c r="I331" i="12"/>
  <c r="O331" i="12"/>
  <c r="T331" i="12"/>
  <c r="Y331" i="12"/>
  <c r="AE331" i="12"/>
  <c r="H331" i="12"/>
  <c r="M331" i="12"/>
  <c r="S331" i="12"/>
  <c r="X331" i="12"/>
  <c r="AC331" i="12"/>
  <c r="J327" i="12"/>
  <c r="N327" i="12"/>
  <c r="R327" i="12"/>
  <c r="V327" i="12"/>
  <c r="Z327" i="12"/>
  <c r="AD327" i="12"/>
  <c r="AH327" i="12"/>
  <c r="G327" i="12"/>
  <c r="L327" i="12"/>
  <c r="Q327" i="12"/>
  <c r="W327" i="12"/>
  <c r="AB327" i="12"/>
  <c r="AG327" i="12"/>
  <c r="K327" i="12"/>
  <c r="P327" i="12"/>
  <c r="U327" i="12"/>
  <c r="AA327" i="12"/>
  <c r="AF327" i="12"/>
  <c r="I327" i="12"/>
  <c r="O327" i="12"/>
  <c r="T327" i="12"/>
  <c r="Y327" i="12"/>
  <c r="AE327" i="12"/>
  <c r="H327" i="12"/>
  <c r="M327" i="12"/>
  <c r="S327" i="12"/>
  <c r="X327" i="12"/>
  <c r="AC327" i="12"/>
  <c r="J323" i="12"/>
  <c r="N323" i="12"/>
  <c r="R323" i="12"/>
  <c r="V323" i="12"/>
  <c r="Z323" i="12"/>
  <c r="AD323" i="12"/>
  <c r="AH323" i="12"/>
  <c r="G323" i="12"/>
  <c r="L323" i="12"/>
  <c r="Q323" i="12"/>
  <c r="W323" i="12"/>
  <c r="AB323" i="12"/>
  <c r="AG323" i="12"/>
  <c r="K323" i="12"/>
  <c r="P323" i="12"/>
  <c r="U323" i="12"/>
  <c r="AA323" i="12"/>
  <c r="AF323" i="12"/>
  <c r="I323" i="12"/>
  <c r="O323" i="12"/>
  <c r="T323" i="12"/>
  <c r="Y323" i="12"/>
  <c r="AE323" i="12"/>
  <c r="H323" i="12"/>
  <c r="M323" i="12"/>
  <c r="S323" i="12"/>
  <c r="X323" i="12"/>
  <c r="AC323" i="12"/>
  <c r="G319" i="12"/>
  <c r="K319" i="12"/>
  <c r="O319" i="12"/>
  <c r="S319" i="12"/>
  <c r="W319" i="12"/>
  <c r="AA319" i="12"/>
  <c r="AE319" i="12"/>
  <c r="J319" i="12"/>
  <c r="N319" i="12"/>
  <c r="R319" i="12"/>
  <c r="V319" i="12"/>
  <c r="Z319" i="12"/>
  <c r="AD319" i="12"/>
  <c r="AH319" i="12"/>
  <c r="I319" i="12"/>
  <c r="M319" i="12"/>
  <c r="Q319" i="12"/>
  <c r="U319" i="12"/>
  <c r="Y319" i="12"/>
  <c r="AC319" i="12"/>
  <c r="AG319" i="12"/>
  <c r="H319" i="12"/>
  <c r="L319" i="12"/>
  <c r="P319" i="12"/>
  <c r="T319" i="12"/>
  <c r="X319" i="12"/>
  <c r="AB319" i="12"/>
  <c r="AF319" i="12"/>
  <c r="G315" i="12"/>
  <c r="K315" i="12"/>
  <c r="O315" i="12"/>
  <c r="S315" i="12"/>
  <c r="W315" i="12"/>
  <c r="AA315" i="12"/>
  <c r="AE315" i="12"/>
  <c r="J315" i="12"/>
  <c r="N315" i="12"/>
  <c r="R315" i="12"/>
  <c r="V315" i="12"/>
  <c r="Z315" i="12"/>
  <c r="AD315" i="12"/>
  <c r="AH315" i="12"/>
  <c r="I315" i="12"/>
  <c r="M315" i="12"/>
  <c r="Q315" i="12"/>
  <c r="U315" i="12"/>
  <c r="Y315" i="12"/>
  <c r="AC315" i="12"/>
  <c r="AG315" i="12"/>
  <c r="H315" i="12"/>
  <c r="L315" i="12"/>
  <c r="P315" i="12"/>
  <c r="T315" i="12"/>
  <c r="X315" i="12"/>
  <c r="AB315" i="12"/>
  <c r="AF315" i="12"/>
  <c r="G311" i="12"/>
  <c r="K311" i="12"/>
  <c r="O311" i="12"/>
  <c r="S311" i="12"/>
  <c r="W311" i="12"/>
  <c r="AA311" i="12"/>
  <c r="AE311" i="12"/>
  <c r="J311" i="12"/>
  <c r="N311" i="12"/>
  <c r="R311" i="12"/>
  <c r="V311" i="12"/>
  <c r="Z311" i="12"/>
  <c r="AD311" i="12"/>
  <c r="AH311" i="12"/>
  <c r="I311" i="12"/>
  <c r="M311" i="12"/>
  <c r="Q311" i="12"/>
  <c r="U311" i="12"/>
  <c r="Y311" i="12"/>
  <c r="AC311" i="12"/>
  <c r="AG311" i="12"/>
  <c r="H311" i="12"/>
  <c r="L311" i="12"/>
  <c r="P311" i="12"/>
  <c r="T311" i="12"/>
  <c r="X311" i="12"/>
  <c r="AB311" i="12"/>
  <c r="AF311" i="12"/>
  <c r="G307" i="12"/>
  <c r="K307" i="12"/>
  <c r="O307" i="12"/>
  <c r="S307" i="12"/>
  <c r="W307" i="12"/>
  <c r="AA307" i="12"/>
  <c r="AE307" i="12"/>
  <c r="J307" i="12"/>
  <c r="N307" i="12"/>
  <c r="R307" i="12"/>
  <c r="V307" i="12"/>
  <c r="Z307" i="12"/>
  <c r="AD307" i="12"/>
  <c r="AH307" i="12"/>
  <c r="I307" i="12"/>
  <c r="M307" i="12"/>
  <c r="Q307" i="12"/>
  <c r="U307" i="12"/>
  <c r="Y307" i="12"/>
  <c r="AC307" i="12"/>
  <c r="AG307" i="12"/>
  <c r="H307" i="12"/>
  <c r="L307" i="12"/>
  <c r="P307" i="12"/>
  <c r="T307" i="12"/>
  <c r="X307" i="12"/>
  <c r="AB307" i="12"/>
  <c r="AF307" i="12"/>
  <c r="G303" i="12"/>
  <c r="K303" i="12"/>
  <c r="O303" i="12"/>
  <c r="S303" i="12"/>
  <c r="W303" i="12"/>
  <c r="AA303" i="12"/>
  <c r="AE303" i="12"/>
  <c r="J303" i="12"/>
  <c r="N303" i="12"/>
  <c r="R303" i="12"/>
  <c r="V303" i="12"/>
  <c r="Z303" i="12"/>
  <c r="AD303" i="12"/>
  <c r="AH303" i="12"/>
  <c r="I303" i="12"/>
  <c r="M303" i="12"/>
  <c r="Q303" i="12"/>
  <c r="U303" i="12"/>
  <c r="Y303" i="12"/>
  <c r="AC303" i="12"/>
  <c r="AG303" i="12"/>
  <c r="H303" i="12"/>
  <c r="L303" i="12"/>
  <c r="P303" i="12"/>
  <c r="T303" i="12"/>
  <c r="X303" i="12"/>
  <c r="AB303" i="12"/>
  <c r="AF303" i="12"/>
  <c r="J299" i="12"/>
  <c r="N299" i="12"/>
  <c r="R299" i="12"/>
  <c r="V299" i="12"/>
  <c r="Z299" i="12"/>
  <c r="AD299" i="12"/>
  <c r="AH299" i="12"/>
  <c r="K299" i="12"/>
  <c r="P299" i="12"/>
  <c r="U299" i="12"/>
  <c r="AA299" i="12"/>
  <c r="AF299" i="12"/>
  <c r="I299" i="12"/>
  <c r="O299" i="12"/>
  <c r="T299" i="12"/>
  <c r="Y299" i="12"/>
  <c r="AE299" i="12"/>
  <c r="H299" i="12"/>
  <c r="M299" i="12"/>
  <c r="S299" i="12"/>
  <c r="X299" i="12"/>
  <c r="AC299" i="12"/>
  <c r="G299" i="12"/>
  <c r="L299" i="12"/>
  <c r="Q299" i="12"/>
  <c r="W299" i="12"/>
  <c r="AB299" i="12"/>
  <c r="AG299" i="12"/>
  <c r="J295" i="12"/>
  <c r="N295" i="12"/>
  <c r="R295" i="12"/>
  <c r="V295" i="12"/>
  <c r="Z295" i="12"/>
  <c r="AD295" i="12"/>
  <c r="AH295" i="12"/>
  <c r="I295" i="12"/>
  <c r="M295" i="12"/>
  <c r="Q295" i="12"/>
  <c r="U295" i="12"/>
  <c r="Y295" i="12"/>
  <c r="AC295" i="12"/>
  <c r="AG295" i="12"/>
  <c r="H295" i="12"/>
  <c r="L295" i="12"/>
  <c r="P295" i="12"/>
  <c r="T295" i="12"/>
  <c r="X295" i="12"/>
  <c r="AB295" i="12"/>
  <c r="AF295" i="12"/>
  <c r="G295" i="12"/>
  <c r="K295" i="12"/>
  <c r="O295" i="12"/>
  <c r="S295" i="12"/>
  <c r="W295" i="12"/>
  <c r="AA295" i="12"/>
  <c r="AE295" i="12"/>
  <c r="J291" i="12"/>
  <c r="N291" i="12"/>
  <c r="R291" i="12"/>
  <c r="V291" i="12"/>
  <c r="Z291" i="12"/>
  <c r="AD291" i="12"/>
  <c r="AH291" i="12"/>
  <c r="I291" i="12"/>
  <c r="M291" i="12"/>
  <c r="Q291" i="12"/>
  <c r="U291" i="12"/>
  <c r="Y291" i="12"/>
  <c r="AC291" i="12"/>
  <c r="AG291" i="12"/>
  <c r="H291" i="12"/>
  <c r="L291" i="12"/>
  <c r="P291" i="12"/>
  <c r="T291" i="12"/>
  <c r="X291" i="12"/>
  <c r="AB291" i="12"/>
  <c r="AF291" i="12"/>
  <c r="G291" i="12"/>
  <c r="K291" i="12"/>
  <c r="O291" i="12"/>
  <c r="S291" i="12"/>
  <c r="W291" i="12"/>
  <c r="AA291" i="12"/>
  <c r="AE291" i="12"/>
  <c r="J287" i="12"/>
  <c r="N287" i="12"/>
  <c r="R287" i="12"/>
  <c r="V287" i="12"/>
  <c r="Z287" i="12"/>
  <c r="AD287" i="12"/>
  <c r="AH287" i="12"/>
  <c r="I287" i="12"/>
  <c r="M287" i="12"/>
  <c r="Q287" i="12"/>
  <c r="U287" i="12"/>
  <c r="Y287" i="12"/>
  <c r="AC287" i="12"/>
  <c r="AG287" i="12"/>
  <c r="H287" i="12"/>
  <c r="L287" i="12"/>
  <c r="P287" i="12"/>
  <c r="T287" i="12"/>
  <c r="X287" i="12"/>
  <c r="AB287" i="12"/>
  <c r="AF287" i="12"/>
  <c r="G287" i="12"/>
  <c r="K287" i="12"/>
  <c r="O287" i="12"/>
  <c r="S287" i="12"/>
  <c r="W287" i="12"/>
  <c r="AA287" i="12"/>
  <c r="AE287" i="12"/>
  <c r="J283" i="12"/>
  <c r="N283" i="12"/>
  <c r="R283" i="12"/>
  <c r="V283" i="12"/>
  <c r="Z283" i="12"/>
  <c r="AD283" i="12"/>
  <c r="AH283" i="12"/>
  <c r="I283" i="12"/>
  <c r="M283" i="12"/>
  <c r="Q283" i="12"/>
  <c r="U283" i="12"/>
  <c r="Y283" i="12"/>
  <c r="AC283" i="12"/>
  <c r="AG283" i="12"/>
  <c r="H283" i="12"/>
  <c r="L283" i="12"/>
  <c r="P283" i="12"/>
  <c r="T283" i="12"/>
  <c r="X283" i="12"/>
  <c r="AB283" i="12"/>
  <c r="AF283" i="12"/>
  <c r="G283" i="12"/>
  <c r="K283" i="12"/>
  <c r="O283" i="12"/>
  <c r="S283" i="12"/>
  <c r="W283" i="12"/>
  <c r="AA283" i="12"/>
  <c r="AE283" i="12"/>
  <c r="J279" i="12"/>
  <c r="N279" i="12"/>
  <c r="R279" i="12"/>
  <c r="V279" i="12"/>
  <c r="Z279" i="12"/>
  <c r="AD279" i="12"/>
  <c r="AH279" i="12"/>
  <c r="I279" i="12"/>
  <c r="M279" i="12"/>
  <c r="Q279" i="12"/>
  <c r="U279" i="12"/>
  <c r="Y279" i="12"/>
  <c r="AC279" i="12"/>
  <c r="AG279" i="12"/>
  <c r="H279" i="12"/>
  <c r="L279" i="12"/>
  <c r="P279" i="12"/>
  <c r="T279" i="12"/>
  <c r="X279" i="12"/>
  <c r="AB279" i="12"/>
  <c r="AF279" i="12"/>
  <c r="G279" i="12"/>
  <c r="K279" i="12"/>
  <c r="O279" i="12"/>
  <c r="S279" i="12"/>
  <c r="W279" i="12"/>
  <c r="AA279" i="12"/>
  <c r="AE279" i="12"/>
  <c r="J275" i="12"/>
  <c r="N275" i="12"/>
  <c r="R275" i="12"/>
  <c r="V275" i="12"/>
  <c r="Z275" i="12"/>
  <c r="AD275" i="12"/>
  <c r="AH275" i="12"/>
  <c r="I275" i="12"/>
  <c r="M275" i="12"/>
  <c r="Q275" i="12"/>
  <c r="U275" i="12"/>
  <c r="Y275" i="12"/>
  <c r="AC275" i="12"/>
  <c r="AG275" i="12"/>
  <c r="H275" i="12"/>
  <c r="L275" i="12"/>
  <c r="P275" i="12"/>
  <c r="T275" i="12"/>
  <c r="X275" i="12"/>
  <c r="AB275" i="12"/>
  <c r="AF275" i="12"/>
  <c r="G275" i="12"/>
  <c r="K275" i="12"/>
  <c r="O275" i="12"/>
  <c r="S275" i="12"/>
  <c r="W275" i="12"/>
  <c r="AA275" i="12"/>
  <c r="AE275" i="12"/>
  <c r="J271" i="12"/>
  <c r="N271" i="12"/>
  <c r="R271" i="12"/>
  <c r="V271" i="12"/>
  <c r="Z271" i="12"/>
  <c r="AD271" i="12"/>
  <c r="AH271" i="12"/>
  <c r="I271" i="12"/>
  <c r="M271" i="12"/>
  <c r="Q271" i="12"/>
  <c r="U271" i="12"/>
  <c r="Y271" i="12"/>
  <c r="AC271" i="12"/>
  <c r="AG271" i="12"/>
  <c r="H271" i="12"/>
  <c r="L271" i="12"/>
  <c r="P271" i="12"/>
  <c r="T271" i="12"/>
  <c r="X271" i="12"/>
  <c r="AB271" i="12"/>
  <c r="AF271" i="12"/>
  <c r="G271" i="12"/>
  <c r="K271" i="12"/>
  <c r="O271" i="12"/>
  <c r="S271" i="12"/>
  <c r="W271" i="12"/>
  <c r="AA271" i="12"/>
  <c r="AE271" i="12"/>
  <c r="J267" i="12"/>
  <c r="N267" i="12"/>
  <c r="R267" i="12"/>
  <c r="V267" i="12"/>
  <c r="Z267" i="12"/>
  <c r="AD267" i="12"/>
  <c r="AH267" i="12"/>
  <c r="I267" i="12"/>
  <c r="M267" i="12"/>
  <c r="Q267" i="12"/>
  <c r="U267" i="12"/>
  <c r="Y267" i="12"/>
  <c r="AC267" i="12"/>
  <c r="AG267" i="12"/>
  <c r="H267" i="12"/>
  <c r="L267" i="12"/>
  <c r="P267" i="12"/>
  <c r="T267" i="12"/>
  <c r="X267" i="12"/>
  <c r="AB267" i="12"/>
  <c r="AF267" i="12"/>
  <c r="G267" i="12"/>
  <c r="K267" i="12"/>
  <c r="O267" i="12"/>
  <c r="S267" i="12"/>
  <c r="W267" i="12"/>
  <c r="AA267" i="12"/>
  <c r="AE267" i="12"/>
  <c r="H263" i="12"/>
  <c r="L263" i="12"/>
  <c r="P263" i="12"/>
  <c r="T263" i="12"/>
  <c r="X263" i="12"/>
  <c r="AB263" i="12"/>
  <c r="AF263" i="12"/>
  <c r="J263" i="12"/>
  <c r="N263" i="12"/>
  <c r="R263" i="12"/>
  <c r="V263" i="12"/>
  <c r="Z263" i="12"/>
  <c r="AD263" i="12"/>
  <c r="AH263" i="12"/>
  <c r="K263" i="12"/>
  <c r="S263" i="12"/>
  <c r="AA263" i="12"/>
  <c r="I263" i="12"/>
  <c r="Q263" i="12"/>
  <c r="Y263" i="12"/>
  <c r="AG263" i="12"/>
  <c r="G263" i="12"/>
  <c r="O263" i="12"/>
  <c r="W263" i="12"/>
  <c r="AE263" i="12"/>
  <c r="M263" i="12"/>
  <c r="U263" i="12"/>
  <c r="AC263" i="12"/>
  <c r="H259" i="12"/>
  <c r="L259" i="12"/>
  <c r="P259" i="12"/>
  <c r="T259" i="12"/>
  <c r="X259" i="12"/>
  <c r="AB259" i="12"/>
  <c r="AF259" i="12"/>
  <c r="J259" i="12"/>
  <c r="N259" i="12"/>
  <c r="R259" i="12"/>
  <c r="V259" i="12"/>
  <c r="Z259" i="12"/>
  <c r="AD259" i="12"/>
  <c r="AH259" i="12"/>
  <c r="K259" i="12"/>
  <c r="S259" i="12"/>
  <c r="AA259" i="12"/>
  <c r="I259" i="12"/>
  <c r="Q259" i="12"/>
  <c r="Y259" i="12"/>
  <c r="AG259" i="12"/>
  <c r="G259" i="12"/>
  <c r="O259" i="12"/>
  <c r="W259" i="12"/>
  <c r="AE259" i="12"/>
  <c r="M259" i="12"/>
  <c r="U259" i="12"/>
  <c r="AC259" i="12"/>
  <c r="H255" i="12"/>
  <c r="L255" i="12"/>
  <c r="P255" i="12"/>
  <c r="T255" i="12"/>
  <c r="X255" i="12"/>
  <c r="AB255" i="12"/>
  <c r="AF255" i="12"/>
  <c r="J255" i="12"/>
  <c r="N255" i="12"/>
  <c r="R255" i="12"/>
  <c r="V255" i="12"/>
  <c r="Z255" i="12"/>
  <c r="AD255" i="12"/>
  <c r="AH255" i="12"/>
  <c r="K255" i="12"/>
  <c r="S255" i="12"/>
  <c r="AA255" i="12"/>
  <c r="I255" i="12"/>
  <c r="Q255" i="12"/>
  <c r="Y255" i="12"/>
  <c r="AG255" i="12"/>
  <c r="G255" i="12"/>
  <c r="O255" i="12"/>
  <c r="W255" i="12"/>
  <c r="AE255" i="12"/>
  <c r="M255" i="12"/>
  <c r="U255" i="12"/>
  <c r="AC255" i="12"/>
  <c r="H251" i="12"/>
  <c r="L251" i="12"/>
  <c r="P251" i="12"/>
  <c r="T251" i="12"/>
  <c r="X251" i="12"/>
  <c r="AB251" i="12"/>
  <c r="AF251" i="12"/>
  <c r="J251" i="12"/>
  <c r="N251" i="12"/>
  <c r="R251" i="12"/>
  <c r="V251" i="12"/>
  <c r="Z251" i="12"/>
  <c r="AD251" i="12"/>
  <c r="AH251" i="12"/>
  <c r="K251" i="12"/>
  <c r="S251" i="12"/>
  <c r="AA251" i="12"/>
  <c r="I251" i="12"/>
  <c r="Q251" i="12"/>
  <c r="Y251" i="12"/>
  <c r="AG251" i="12"/>
  <c r="G251" i="12"/>
  <c r="O251" i="12"/>
  <c r="W251" i="12"/>
  <c r="AE251" i="12"/>
  <c r="M251" i="12"/>
  <c r="U251" i="12"/>
  <c r="AC251" i="12"/>
  <c r="H247" i="12"/>
  <c r="L247" i="12"/>
  <c r="P247" i="12"/>
  <c r="T247" i="12"/>
  <c r="X247" i="12"/>
  <c r="AB247" i="12"/>
  <c r="AF247" i="12"/>
  <c r="J247" i="12"/>
  <c r="N247" i="12"/>
  <c r="R247" i="12"/>
  <c r="V247" i="12"/>
  <c r="Z247" i="12"/>
  <c r="AD247" i="12"/>
  <c r="AH247" i="12"/>
  <c r="K247" i="12"/>
  <c r="S247" i="12"/>
  <c r="AA247" i="12"/>
  <c r="I247" i="12"/>
  <c r="Q247" i="12"/>
  <c r="Y247" i="12"/>
  <c r="AG247" i="12"/>
  <c r="G247" i="12"/>
  <c r="O247" i="12"/>
  <c r="W247" i="12"/>
  <c r="AE247" i="12"/>
  <c r="M247" i="12"/>
  <c r="U247" i="12"/>
  <c r="AC247" i="12"/>
  <c r="H243" i="12"/>
  <c r="L243" i="12"/>
  <c r="P243" i="12"/>
  <c r="T243" i="12"/>
  <c r="X243" i="12"/>
  <c r="AB243" i="12"/>
  <c r="AF243" i="12"/>
  <c r="J243" i="12"/>
  <c r="N243" i="12"/>
  <c r="R243" i="12"/>
  <c r="V243" i="12"/>
  <c r="Z243" i="12"/>
  <c r="AD243" i="12"/>
  <c r="AH243" i="12"/>
  <c r="K243" i="12"/>
  <c r="S243" i="12"/>
  <c r="AA243" i="12"/>
  <c r="I243" i="12"/>
  <c r="Q243" i="12"/>
  <c r="Y243" i="12"/>
  <c r="AG243" i="12"/>
  <c r="G243" i="12"/>
  <c r="O243" i="12"/>
  <c r="W243" i="12"/>
  <c r="AE243" i="12"/>
  <c r="M243" i="12"/>
  <c r="U243" i="12"/>
  <c r="AC243" i="12"/>
  <c r="H239" i="12"/>
  <c r="L239" i="12"/>
  <c r="P239" i="12"/>
  <c r="T239" i="12"/>
  <c r="X239" i="12"/>
  <c r="AB239" i="12"/>
  <c r="AF239" i="12"/>
  <c r="J239" i="12"/>
  <c r="N239" i="12"/>
  <c r="R239" i="12"/>
  <c r="V239" i="12"/>
  <c r="Z239" i="12"/>
  <c r="AD239" i="12"/>
  <c r="AH239" i="12"/>
  <c r="K239" i="12"/>
  <c r="S239" i="12"/>
  <c r="AA239" i="12"/>
  <c r="I239" i="12"/>
  <c r="Q239" i="12"/>
  <c r="Y239" i="12"/>
  <c r="AG239" i="12"/>
  <c r="G239" i="12"/>
  <c r="O239" i="12"/>
  <c r="W239" i="12"/>
  <c r="AE239" i="12"/>
  <c r="M239" i="12"/>
  <c r="U239" i="12"/>
  <c r="AC239" i="12"/>
  <c r="H235" i="12"/>
  <c r="L235" i="12"/>
  <c r="P235" i="12"/>
  <c r="T235" i="12"/>
  <c r="X235" i="12"/>
  <c r="AB235" i="12"/>
  <c r="AF235" i="12"/>
  <c r="J235" i="12"/>
  <c r="N235" i="12"/>
  <c r="R235" i="12"/>
  <c r="V235" i="12"/>
  <c r="Z235" i="12"/>
  <c r="AD235" i="12"/>
  <c r="AH235" i="12"/>
  <c r="K235" i="12"/>
  <c r="S235" i="12"/>
  <c r="AA235" i="12"/>
  <c r="I235" i="12"/>
  <c r="Q235" i="12"/>
  <c r="Y235" i="12"/>
  <c r="AG235" i="12"/>
  <c r="G235" i="12"/>
  <c r="O235" i="12"/>
  <c r="W235" i="12"/>
  <c r="AE235" i="12"/>
  <c r="M235" i="12"/>
  <c r="U235" i="12"/>
  <c r="AC235" i="12"/>
  <c r="H231" i="12"/>
  <c r="L231" i="12"/>
  <c r="P231" i="12"/>
  <c r="T231" i="12"/>
  <c r="X231" i="12"/>
  <c r="AB231" i="12"/>
  <c r="AF231" i="12"/>
  <c r="G231" i="12"/>
  <c r="K231" i="12"/>
  <c r="O231" i="12"/>
  <c r="S231" i="12"/>
  <c r="W231" i="12"/>
  <c r="AA231" i="12"/>
  <c r="AE231" i="12"/>
  <c r="J231" i="12"/>
  <c r="N231" i="12"/>
  <c r="R231" i="12"/>
  <c r="V231" i="12"/>
  <c r="Z231" i="12"/>
  <c r="AD231" i="12"/>
  <c r="AH231" i="12"/>
  <c r="I231" i="12"/>
  <c r="M231" i="12"/>
  <c r="Q231" i="12"/>
  <c r="U231" i="12"/>
  <c r="Y231" i="12"/>
  <c r="AC231" i="12"/>
  <c r="AG231" i="12"/>
  <c r="H227" i="12"/>
  <c r="L227" i="12"/>
  <c r="P227" i="12"/>
  <c r="T227" i="12"/>
  <c r="X227" i="12"/>
  <c r="AB227" i="12"/>
  <c r="AF227" i="12"/>
  <c r="G227" i="12"/>
  <c r="K227" i="12"/>
  <c r="O227" i="12"/>
  <c r="S227" i="12"/>
  <c r="W227" i="12"/>
  <c r="AA227" i="12"/>
  <c r="AE227" i="12"/>
  <c r="J227" i="12"/>
  <c r="N227" i="12"/>
  <c r="R227" i="12"/>
  <c r="V227" i="12"/>
  <c r="Z227" i="12"/>
  <c r="AD227" i="12"/>
  <c r="AH227" i="12"/>
  <c r="I227" i="12"/>
  <c r="M227" i="12"/>
  <c r="Q227" i="12"/>
  <c r="U227" i="12"/>
  <c r="Y227" i="12"/>
  <c r="AC227" i="12"/>
  <c r="AG227" i="12"/>
  <c r="H223" i="12"/>
  <c r="L223" i="12"/>
  <c r="P223" i="12"/>
  <c r="T223" i="12"/>
  <c r="X223" i="12"/>
  <c r="AB223" i="12"/>
  <c r="AF223" i="12"/>
  <c r="G223" i="12"/>
  <c r="K223" i="12"/>
  <c r="O223" i="12"/>
  <c r="S223" i="12"/>
  <c r="W223" i="12"/>
  <c r="AA223" i="12"/>
  <c r="AE223" i="12"/>
  <c r="J223" i="12"/>
  <c r="N223" i="12"/>
  <c r="R223" i="12"/>
  <c r="V223" i="12"/>
  <c r="Z223" i="12"/>
  <c r="AD223" i="12"/>
  <c r="AH223" i="12"/>
  <c r="I223" i="12"/>
  <c r="M223" i="12"/>
  <c r="Q223" i="12"/>
  <c r="U223" i="12"/>
  <c r="Y223" i="12"/>
  <c r="AC223" i="12"/>
  <c r="AG223" i="12"/>
  <c r="H219" i="12"/>
  <c r="L219" i="12"/>
  <c r="P219" i="12"/>
  <c r="T219" i="12"/>
  <c r="X219" i="12"/>
  <c r="AB219" i="12"/>
  <c r="AF219" i="12"/>
  <c r="J219" i="12"/>
  <c r="N219" i="12"/>
  <c r="R219" i="12"/>
  <c r="V219" i="12"/>
  <c r="Z219" i="12"/>
  <c r="AD219" i="12"/>
  <c r="AH219" i="12"/>
  <c r="K219" i="12"/>
  <c r="S219" i="12"/>
  <c r="AA219" i="12"/>
  <c r="I219" i="12"/>
  <c r="Q219" i="12"/>
  <c r="Y219" i="12"/>
  <c r="AG219" i="12"/>
  <c r="G219" i="12"/>
  <c r="O219" i="12"/>
  <c r="W219" i="12"/>
  <c r="AE219" i="12"/>
  <c r="M219" i="12"/>
  <c r="U219" i="12"/>
  <c r="AC219" i="12"/>
  <c r="H215" i="12"/>
  <c r="L215" i="12"/>
  <c r="P215" i="12"/>
  <c r="T215" i="12"/>
  <c r="X215" i="12"/>
  <c r="AB215" i="12"/>
  <c r="AF215" i="12"/>
  <c r="J215" i="12"/>
  <c r="N215" i="12"/>
  <c r="R215" i="12"/>
  <c r="V215" i="12"/>
  <c r="Z215" i="12"/>
  <c r="AD215" i="12"/>
  <c r="AH215" i="12"/>
  <c r="K215" i="12"/>
  <c r="S215" i="12"/>
  <c r="AA215" i="12"/>
  <c r="I215" i="12"/>
  <c r="Q215" i="12"/>
  <c r="Y215" i="12"/>
  <c r="AG215" i="12"/>
  <c r="G215" i="12"/>
  <c r="O215" i="12"/>
  <c r="W215" i="12"/>
  <c r="AE215" i="12"/>
  <c r="M215" i="12"/>
  <c r="U215" i="12"/>
  <c r="AC215" i="12"/>
  <c r="H211" i="12"/>
  <c r="L211" i="12"/>
  <c r="P211" i="12"/>
  <c r="T211" i="12"/>
  <c r="X211" i="12"/>
  <c r="AB211" i="12"/>
  <c r="AF211" i="12"/>
  <c r="G211" i="12"/>
  <c r="K211" i="12"/>
  <c r="O211" i="12"/>
  <c r="S211" i="12"/>
  <c r="W211" i="12"/>
  <c r="AA211" i="12"/>
  <c r="AE211" i="12"/>
  <c r="J211" i="12"/>
  <c r="N211" i="12"/>
  <c r="R211" i="12"/>
  <c r="V211" i="12"/>
  <c r="Z211" i="12"/>
  <c r="AD211" i="12"/>
  <c r="AH211" i="12"/>
  <c r="I211" i="12"/>
  <c r="M211" i="12"/>
  <c r="Q211" i="12"/>
  <c r="U211" i="12"/>
  <c r="Y211" i="12"/>
  <c r="AC211" i="12"/>
  <c r="AG211" i="12"/>
  <c r="H207" i="12"/>
  <c r="L207" i="12"/>
  <c r="P207" i="12"/>
  <c r="T207" i="12"/>
  <c r="X207" i="12"/>
  <c r="AB207" i="12"/>
  <c r="AF207" i="12"/>
  <c r="G207" i="12"/>
  <c r="K207" i="12"/>
  <c r="O207" i="12"/>
  <c r="S207" i="12"/>
  <c r="W207" i="12"/>
  <c r="AA207" i="12"/>
  <c r="AE207" i="12"/>
  <c r="J207" i="12"/>
  <c r="N207" i="12"/>
  <c r="R207" i="12"/>
  <c r="V207" i="12"/>
  <c r="Z207" i="12"/>
  <c r="AD207" i="12"/>
  <c r="AH207" i="12"/>
  <c r="I207" i="12"/>
  <c r="M207" i="12"/>
  <c r="Q207" i="12"/>
  <c r="U207" i="12"/>
  <c r="Y207" i="12"/>
  <c r="AC207" i="12"/>
  <c r="AG207" i="12"/>
  <c r="H203" i="12"/>
  <c r="L203" i="12"/>
  <c r="P203" i="12"/>
  <c r="T203" i="12"/>
  <c r="X203" i="12"/>
  <c r="AB203" i="12"/>
  <c r="AF203" i="12"/>
  <c r="G203" i="12"/>
  <c r="K203" i="12"/>
  <c r="O203" i="12"/>
  <c r="S203" i="12"/>
  <c r="W203" i="12"/>
  <c r="AA203" i="12"/>
  <c r="AE203" i="12"/>
  <c r="J203" i="12"/>
  <c r="N203" i="12"/>
  <c r="R203" i="12"/>
  <c r="V203" i="12"/>
  <c r="Z203" i="12"/>
  <c r="AD203" i="12"/>
  <c r="AH203" i="12"/>
  <c r="I203" i="12"/>
  <c r="M203" i="12"/>
  <c r="Q203" i="12"/>
  <c r="U203" i="12"/>
  <c r="Y203" i="12"/>
  <c r="AC203" i="12"/>
  <c r="AG203" i="12"/>
  <c r="H199" i="12"/>
  <c r="L199" i="12"/>
  <c r="P199" i="12"/>
  <c r="T199" i="12"/>
  <c r="X199" i="12"/>
  <c r="AB199" i="12"/>
  <c r="AF199" i="12"/>
  <c r="G199" i="12"/>
  <c r="K199" i="12"/>
  <c r="O199" i="12"/>
  <c r="S199" i="12"/>
  <c r="W199" i="12"/>
  <c r="AA199" i="12"/>
  <c r="AE199" i="12"/>
  <c r="J199" i="12"/>
  <c r="N199" i="12"/>
  <c r="R199" i="12"/>
  <c r="V199" i="12"/>
  <c r="Z199" i="12"/>
  <c r="AD199" i="12"/>
  <c r="AH199" i="12"/>
  <c r="I199" i="12"/>
  <c r="M199" i="12"/>
  <c r="Q199" i="12"/>
  <c r="U199" i="12"/>
  <c r="Y199" i="12"/>
  <c r="AC199" i="12"/>
  <c r="AG199" i="12"/>
  <c r="H195" i="12"/>
  <c r="L195" i="12"/>
  <c r="P195" i="12"/>
  <c r="T195" i="12"/>
  <c r="X195" i="12"/>
  <c r="AB195" i="12"/>
  <c r="AF195" i="12"/>
  <c r="G195" i="12"/>
  <c r="K195" i="12"/>
  <c r="O195" i="12"/>
  <c r="S195" i="12"/>
  <c r="W195" i="12"/>
  <c r="AA195" i="12"/>
  <c r="AE195" i="12"/>
  <c r="J195" i="12"/>
  <c r="N195" i="12"/>
  <c r="R195" i="12"/>
  <c r="V195" i="12"/>
  <c r="Z195" i="12"/>
  <c r="AD195" i="12"/>
  <c r="AH195" i="12"/>
  <c r="I195" i="12"/>
  <c r="M195" i="12"/>
  <c r="Q195" i="12"/>
  <c r="U195" i="12"/>
  <c r="Y195" i="12"/>
  <c r="AC195" i="12"/>
  <c r="AG195" i="12"/>
  <c r="H191" i="12"/>
  <c r="L191" i="12"/>
  <c r="P191" i="12"/>
  <c r="T191" i="12"/>
  <c r="X191" i="12"/>
  <c r="AB191" i="12"/>
  <c r="AF191" i="12"/>
  <c r="G191" i="12"/>
  <c r="K191" i="12"/>
  <c r="O191" i="12"/>
  <c r="S191" i="12"/>
  <c r="W191" i="12"/>
  <c r="AA191" i="12"/>
  <c r="AE191" i="12"/>
  <c r="J191" i="12"/>
  <c r="N191" i="12"/>
  <c r="R191" i="12"/>
  <c r="V191" i="12"/>
  <c r="Z191" i="12"/>
  <c r="AD191" i="12"/>
  <c r="AH191" i="12"/>
  <c r="I191" i="12"/>
  <c r="M191" i="12"/>
  <c r="Q191" i="12"/>
  <c r="U191" i="12"/>
  <c r="Y191" i="12"/>
  <c r="AC191" i="12"/>
  <c r="AG191" i="12"/>
  <c r="H187" i="12"/>
  <c r="L187" i="12"/>
  <c r="P187" i="12"/>
  <c r="T187" i="12"/>
  <c r="X187" i="12"/>
  <c r="AB187" i="12"/>
  <c r="AF187" i="12"/>
  <c r="G187" i="12"/>
  <c r="K187" i="12"/>
  <c r="O187" i="12"/>
  <c r="S187" i="12"/>
  <c r="W187" i="12"/>
  <c r="AA187" i="12"/>
  <c r="AE187" i="12"/>
  <c r="J187" i="12"/>
  <c r="N187" i="12"/>
  <c r="R187" i="12"/>
  <c r="V187" i="12"/>
  <c r="Z187" i="12"/>
  <c r="AD187" i="12"/>
  <c r="AH187" i="12"/>
  <c r="I187" i="12"/>
  <c r="M187" i="12"/>
  <c r="Q187" i="12"/>
  <c r="U187" i="12"/>
  <c r="Y187" i="12"/>
  <c r="AC187" i="12"/>
  <c r="AG187" i="12"/>
  <c r="H183" i="12"/>
  <c r="L183" i="12"/>
  <c r="P183" i="12"/>
  <c r="T183" i="12"/>
  <c r="X183" i="12"/>
  <c r="AB183" i="12"/>
  <c r="AF183" i="12"/>
  <c r="G183" i="12"/>
  <c r="K183" i="12"/>
  <c r="O183" i="12"/>
  <c r="S183" i="12"/>
  <c r="W183" i="12"/>
  <c r="AA183" i="12"/>
  <c r="AE183" i="12"/>
  <c r="J183" i="12"/>
  <c r="N183" i="12"/>
  <c r="R183" i="12"/>
  <c r="V183" i="12"/>
  <c r="Z183" i="12"/>
  <c r="AD183" i="12"/>
  <c r="AH183" i="12"/>
  <c r="I183" i="12"/>
  <c r="M183" i="12"/>
  <c r="Q183" i="12"/>
  <c r="U183" i="12"/>
  <c r="Y183" i="12"/>
  <c r="AC183" i="12"/>
  <c r="AG183" i="12"/>
  <c r="H179" i="12"/>
  <c r="L179" i="12"/>
  <c r="P179" i="12"/>
  <c r="T179" i="12"/>
  <c r="X179" i="12"/>
  <c r="AB179" i="12"/>
  <c r="AF179" i="12"/>
  <c r="G179" i="12"/>
  <c r="K179" i="12"/>
  <c r="O179" i="12"/>
  <c r="S179" i="12"/>
  <c r="W179" i="12"/>
  <c r="AA179" i="12"/>
  <c r="AE179" i="12"/>
  <c r="J179" i="12"/>
  <c r="N179" i="12"/>
  <c r="R179" i="12"/>
  <c r="V179" i="12"/>
  <c r="Z179" i="12"/>
  <c r="AD179" i="12"/>
  <c r="AH179" i="12"/>
  <c r="I179" i="12"/>
  <c r="M179" i="12"/>
  <c r="Q179" i="12"/>
  <c r="U179" i="12"/>
  <c r="Y179" i="12"/>
  <c r="AC179" i="12"/>
  <c r="AG179" i="12"/>
  <c r="H175" i="12"/>
  <c r="L175" i="12"/>
  <c r="P175" i="12"/>
  <c r="T175" i="12"/>
  <c r="X175" i="12"/>
  <c r="AB175" i="12"/>
  <c r="AF175" i="12"/>
  <c r="G175" i="12"/>
  <c r="K175" i="12"/>
  <c r="O175" i="12"/>
  <c r="S175" i="12"/>
  <c r="W175" i="12"/>
  <c r="AA175" i="12"/>
  <c r="AE175" i="12"/>
  <c r="J175" i="12"/>
  <c r="N175" i="12"/>
  <c r="R175" i="12"/>
  <c r="V175" i="12"/>
  <c r="Z175" i="12"/>
  <c r="AD175" i="12"/>
  <c r="AH175" i="12"/>
  <c r="I175" i="12"/>
  <c r="M175" i="12"/>
  <c r="Q175" i="12"/>
  <c r="U175" i="12"/>
  <c r="Y175" i="12"/>
  <c r="AC175" i="12"/>
  <c r="AG175" i="12"/>
  <c r="H171" i="12"/>
  <c r="L171" i="12"/>
  <c r="P171" i="12"/>
  <c r="T171" i="12"/>
  <c r="X171" i="12"/>
  <c r="AB171" i="12"/>
  <c r="AF171" i="12"/>
  <c r="G171" i="12"/>
  <c r="K171" i="12"/>
  <c r="O171" i="12"/>
  <c r="S171" i="12"/>
  <c r="W171" i="12"/>
  <c r="AA171" i="12"/>
  <c r="AE171" i="12"/>
  <c r="J171" i="12"/>
  <c r="N171" i="12"/>
  <c r="R171" i="12"/>
  <c r="V171" i="12"/>
  <c r="Z171" i="12"/>
  <c r="AD171" i="12"/>
  <c r="AH171" i="12"/>
  <c r="I171" i="12"/>
  <c r="M171" i="12"/>
  <c r="Q171" i="12"/>
  <c r="U171" i="12"/>
  <c r="Y171" i="12"/>
  <c r="AC171" i="12"/>
  <c r="AG171" i="12"/>
  <c r="H167" i="12"/>
  <c r="L167" i="12"/>
  <c r="P167" i="12"/>
  <c r="T167" i="12"/>
  <c r="X167" i="12"/>
  <c r="AB167" i="12"/>
  <c r="AF167" i="12"/>
  <c r="G167" i="12"/>
  <c r="K167" i="12"/>
  <c r="O167" i="12"/>
  <c r="S167" i="12"/>
  <c r="W167" i="12"/>
  <c r="AA167" i="12"/>
  <c r="AE167" i="12"/>
  <c r="J167" i="12"/>
  <c r="N167" i="12"/>
  <c r="R167" i="12"/>
  <c r="V167" i="12"/>
  <c r="Z167" i="12"/>
  <c r="AD167" i="12"/>
  <c r="AH167" i="12"/>
  <c r="I167" i="12"/>
  <c r="M167" i="12"/>
  <c r="Q167" i="12"/>
  <c r="U167" i="12"/>
  <c r="Y167" i="12"/>
  <c r="AC167" i="12"/>
  <c r="AG167" i="12"/>
  <c r="H163" i="12"/>
  <c r="L163" i="12"/>
  <c r="P163" i="12"/>
  <c r="T163" i="12"/>
  <c r="X163" i="12"/>
  <c r="AB163" i="12"/>
  <c r="AF163" i="12"/>
  <c r="G163" i="12"/>
  <c r="K163" i="12"/>
  <c r="O163" i="12"/>
  <c r="S163" i="12"/>
  <c r="W163" i="12"/>
  <c r="AA163" i="12"/>
  <c r="AE163" i="12"/>
  <c r="J163" i="12"/>
  <c r="N163" i="12"/>
  <c r="R163" i="12"/>
  <c r="V163" i="12"/>
  <c r="Z163" i="12"/>
  <c r="AD163" i="12"/>
  <c r="AH163" i="12"/>
  <c r="I163" i="12"/>
  <c r="M163" i="12"/>
  <c r="Q163" i="12"/>
  <c r="U163" i="12"/>
  <c r="Y163" i="12"/>
  <c r="AC163" i="12"/>
  <c r="AG163" i="12"/>
  <c r="H159" i="12"/>
  <c r="L159" i="12"/>
  <c r="P159" i="12"/>
  <c r="T159" i="12"/>
  <c r="X159" i="12"/>
  <c r="AB159" i="12"/>
  <c r="AF159" i="12"/>
  <c r="G159" i="12"/>
  <c r="K159" i="12"/>
  <c r="O159" i="12"/>
  <c r="S159" i="12"/>
  <c r="W159" i="12"/>
  <c r="AA159" i="12"/>
  <c r="AE159" i="12"/>
  <c r="J159" i="12"/>
  <c r="N159" i="12"/>
  <c r="R159" i="12"/>
  <c r="V159" i="12"/>
  <c r="Z159" i="12"/>
  <c r="AD159" i="12"/>
  <c r="AH159" i="12"/>
  <c r="I159" i="12"/>
  <c r="M159" i="12"/>
  <c r="Q159" i="12"/>
  <c r="U159" i="12"/>
  <c r="Y159" i="12"/>
  <c r="AC159" i="12"/>
  <c r="AG159" i="12"/>
  <c r="H155" i="12"/>
  <c r="L155" i="12"/>
  <c r="P155" i="12"/>
  <c r="T155" i="12"/>
  <c r="X155" i="12"/>
  <c r="AB155" i="12"/>
  <c r="AF155" i="12"/>
  <c r="G155" i="12"/>
  <c r="K155" i="12"/>
  <c r="O155" i="12"/>
  <c r="S155" i="12"/>
  <c r="W155" i="12"/>
  <c r="AA155" i="12"/>
  <c r="AE155" i="12"/>
  <c r="J155" i="12"/>
  <c r="N155" i="12"/>
  <c r="R155" i="12"/>
  <c r="V155" i="12"/>
  <c r="Z155" i="12"/>
  <c r="AD155" i="12"/>
  <c r="AH155" i="12"/>
  <c r="I155" i="12"/>
  <c r="M155" i="12"/>
  <c r="Q155" i="12"/>
  <c r="U155" i="12"/>
  <c r="Y155" i="12"/>
  <c r="AC155" i="12"/>
  <c r="AG155" i="12"/>
  <c r="H151" i="12"/>
  <c r="L151" i="12"/>
  <c r="P151" i="12"/>
  <c r="T151" i="12"/>
  <c r="X151" i="12"/>
  <c r="AB151" i="12"/>
  <c r="AF151" i="12"/>
  <c r="G151" i="12"/>
  <c r="K151" i="12"/>
  <c r="O151" i="12"/>
  <c r="S151" i="12"/>
  <c r="W151" i="12"/>
  <c r="AA151" i="12"/>
  <c r="AE151" i="12"/>
  <c r="J151" i="12"/>
  <c r="N151" i="12"/>
  <c r="R151" i="12"/>
  <c r="V151" i="12"/>
  <c r="Z151" i="12"/>
  <c r="AD151" i="12"/>
  <c r="AH151" i="12"/>
  <c r="I151" i="12"/>
  <c r="M151" i="12"/>
  <c r="Q151" i="12"/>
  <c r="U151" i="12"/>
  <c r="Y151" i="12"/>
  <c r="AC151" i="12"/>
  <c r="AG151" i="12"/>
  <c r="H147" i="12"/>
  <c r="L147" i="12"/>
  <c r="P147" i="12"/>
  <c r="T147" i="12"/>
  <c r="X147" i="12"/>
  <c r="AB147" i="12"/>
  <c r="AF147" i="12"/>
  <c r="G147" i="12"/>
  <c r="K147" i="12"/>
  <c r="O147" i="12"/>
  <c r="S147" i="12"/>
  <c r="W147" i="12"/>
  <c r="AA147" i="12"/>
  <c r="AE147" i="12"/>
  <c r="J147" i="12"/>
  <c r="N147" i="12"/>
  <c r="R147" i="12"/>
  <c r="V147" i="12"/>
  <c r="Z147" i="12"/>
  <c r="AD147" i="12"/>
  <c r="AH147" i="12"/>
  <c r="I147" i="12"/>
  <c r="M147" i="12"/>
  <c r="Q147" i="12"/>
  <c r="U147" i="12"/>
  <c r="Y147" i="12"/>
  <c r="AC147" i="12"/>
  <c r="AG147" i="12"/>
  <c r="H143" i="12"/>
  <c r="L143" i="12"/>
  <c r="P143" i="12"/>
  <c r="T143" i="12"/>
  <c r="X143" i="12"/>
  <c r="AB143" i="12"/>
  <c r="AF143" i="12"/>
  <c r="G143" i="12"/>
  <c r="K143" i="12"/>
  <c r="O143" i="12"/>
  <c r="S143" i="12"/>
  <c r="W143" i="12"/>
  <c r="AA143" i="12"/>
  <c r="AE143" i="12"/>
  <c r="J143" i="12"/>
  <c r="N143" i="12"/>
  <c r="R143" i="12"/>
  <c r="V143" i="12"/>
  <c r="Z143" i="12"/>
  <c r="AD143" i="12"/>
  <c r="AH143" i="12"/>
  <c r="I143" i="12"/>
  <c r="M143" i="12"/>
  <c r="Q143" i="12"/>
  <c r="U143" i="12"/>
  <c r="Y143" i="12"/>
  <c r="AC143" i="12"/>
  <c r="AG143" i="12"/>
  <c r="H139" i="12"/>
  <c r="L139" i="12"/>
  <c r="P139" i="12"/>
  <c r="T139" i="12"/>
  <c r="X139" i="12"/>
  <c r="AB139" i="12"/>
  <c r="AF139" i="12"/>
  <c r="G139" i="12"/>
  <c r="K139" i="12"/>
  <c r="O139" i="12"/>
  <c r="S139" i="12"/>
  <c r="W139" i="12"/>
  <c r="AA139" i="12"/>
  <c r="AE139" i="12"/>
  <c r="J139" i="12"/>
  <c r="N139" i="12"/>
  <c r="R139" i="12"/>
  <c r="V139" i="12"/>
  <c r="Z139" i="12"/>
  <c r="AD139" i="12"/>
  <c r="AH139" i="12"/>
  <c r="I139" i="12"/>
  <c r="M139" i="12"/>
  <c r="Q139" i="12"/>
  <c r="U139" i="12"/>
  <c r="Y139" i="12"/>
  <c r="AC139" i="12"/>
  <c r="AG139" i="12"/>
  <c r="H135" i="12"/>
  <c r="L135" i="12"/>
  <c r="P135" i="12"/>
  <c r="T135" i="12"/>
  <c r="X135" i="12"/>
  <c r="AB135" i="12"/>
  <c r="AF135" i="12"/>
  <c r="G135" i="12"/>
  <c r="K135" i="12"/>
  <c r="O135" i="12"/>
  <c r="S135" i="12"/>
  <c r="W135" i="12"/>
  <c r="AA135" i="12"/>
  <c r="AE135" i="12"/>
  <c r="J135" i="12"/>
  <c r="N135" i="12"/>
  <c r="R135" i="12"/>
  <c r="V135" i="12"/>
  <c r="Z135" i="12"/>
  <c r="AD135" i="12"/>
  <c r="AH135" i="12"/>
  <c r="I135" i="12"/>
  <c r="M135" i="12"/>
  <c r="Q135" i="12"/>
  <c r="U135" i="12"/>
  <c r="Y135" i="12"/>
  <c r="AC135" i="12"/>
  <c r="AG135" i="12"/>
  <c r="H131" i="12"/>
  <c r="L131" i="12"/>
  <c r="P131" i="12"/>
  <c r="T131" i="12"/>
  <c r="X131" i="12"/>
  <c r="AB131" i="12"/>
  <c r="AF131" i="12"/>
  <c r="G131" i="12"/>
  <c r="K131" i="12"/>
  <c r="O131" i="12"/>
  <c r="S131" i="12"/>
  <c r="W131" i="12"/>
  <c r="AA131" i="12"/>
  <c r="AE131" i="12"/>
  <c r="J131" i="12"/>
  <c r="N131" i="12"/>
  <c r="R131" i="12"/>
  <c r="V131" i="12"/>
  <c r="Z131" i="12"/>
  <c r="AD131" i="12"/>
  <c r="AH131" i="12"/>
  <c r="I131" i="12"/>
  <c r="M131" i="12"/>
  <c r="Q131" i="12"/>
  <c r="U131" i="12"/>
  <c r="Y131" i="12"/>
  <c r="AC131" i="12"/>
  <c r="AG131" i="12"/>
  <c r="H127" i="12"/>
  <c r="L127" i="12"/>
  <c r="P127" i="12"/>
  <c r="T127" i="12"/>
  <c r="X127" i="12"/>
  <c r="AB127" i="12"/>
  <c r="AF127" i="12"/>
  <c r="G127" i="12"/>
  <c r="K127" i="12"/>
  <c r="O127" i="12"/>
  <c r="S127" i="12"/>
  <c r="W127" i="12"/>
  <c r="AA127" i="12"/>
  <c r="AE127" i="12"/>
  <c r="J127" i="12"/>
  <c r="N127" i="12"/>
  <c r="R127" i="12"/>
  <c r="V127" i="12"/>
  <c r="Z127" i="12"/>
  <c r="AD127" i="12"/>
  <c r="AH127" i="12"/>
  <c r="I127" i="12"/>
  <c r="M127" i="12"/>
  <c r="Q127" i="12"/>
  <c r="U127" i="12"/>
  <c r="Y127" i="12"/>
  <c r="AC127" i="12"/>
  <c r="AG127" i="12"/>
  <c r="H123" i="12"/>
  <c r="L123" i="12"/>
  <c r="P123" i="12"/>
  <c r="T123" i="12"/>
  <c r="X123" i="12"/>
  <c r="AB123" i="12"/>
  <c r="AF123" i="12"/>
  <c r="G123" i="12"/>
  <c r="K123" i="12"/>
  <c r="O123" i="12"/>
  <c r="S123" i="12"/>
  <c r="W123" i="12"/>
  <c r="AA123" i="12"/>
  <c r="AE123" i="12"/>
  <c r="J123" i="12"/>
  <c r="N123" i="12"/>
  <c r="R123" i="12"/>
  <c r="V123" i="12"/>
  <c r="Z123" i="12"/>
  <c r="AD123" i="12"/>
  <c r="AH123" i="12"/>
  <c r="I123" i="12"/>
  <c r="M123" i="12"/>
  <c r="Q123" i="12"/>
  <c r="U123" i="12"/>
  <c r="Y123" i="12"/>
  <c r="AC123" i="12"/>
  <c r="AG123" i="12"/>
  <c r="H119" i="12"/>
  <c r="L119" i="12"/>
  <c r="P119" i="12"/>
  <c r="T119" i="12"/>
  <c r="X119" i="12"/>
  <c r="AB119" i="12"/>
  <c r="AF119" i="12"/>
  <c r="G119" i="12"/>
  <c r="K119" i="12"/>
  <c r="O119" i="12"/>
  <c r="S119" i="12"/>
  <c r="W119" i="12"/>
  <c r="AA119" i="12"/>
  <c r="AE119" i="12"/>
  <c r="J119" i="12"/>
  <c r="N119" i="12"/>
  <c r="R119" i="12"/>
  <c r="V119" i="12"/>
  <c r="Z119" i="12"/>
  <c r="AD119" i="12"/>
  <c r="AH119" i="12"/>
  <c r="I119" i="12"/>
  <c r="M119" i="12"/>
  <c r="Q119" i="12"/>
  <c r="U119" i="12"/>
  <c r="Y119" i="12"/>
  <c r="AC119" i="12"/>
  <c r="AG119" i="12"/>
  <c r="H115" i="12"/>
  <c r="L115" i="12"/>
  <c r="P115" i="12"/>
  <c r="T115" i="12"/>
  <c r="X115" i="12"/>
  <c r="AB115" i="12"/>
  <c r="AF115" i="12"/>
  <c r="G115" i="12"/>
  <c r="K115" i="12"/>
  <c r="O115" i="12"/>
  <c r="S115" i="12"/>
  <c r="W115" i="12"/>
  <c r="AA115" i="12"/>
  <c r="AE115" i="12"/>
  <c r="J115" i="12"/>
  <c r="N115" i="12"/>
  <c r="R115" i="12"/>
  <c r="V115" i="12"/>
  <c r="Z115" i="12"/>
  <c r="AD115" i="12"/>
  <c r="AH115" i="12"/>
  <c r="I115" i="12"/>
  <c r="M115" i="12"/>
  <c r="Q115" i="12"/>
  <c r="U115" i="12"/>
  <c r="Y115" i="12"/>
  <c r="AC115" i="12"/>
  <c r="AG115" i="12"/>
  <c r="G27" i="12"/>
  <c r="K27" i="12"/>
  <c r="O27" i="12"/>
  <c r="S27" i="12"/>
  <c r="W27" i="12"/>
  <c r="AA27" i="12"/>
  <c r="AE27" i="12"/>
  <c r="I27" i="12"/>
  <c r="M27" i="12"/>
  <c r="Q27" i="12"/>
  <c r="U27" i="12"/>
  <c r="Y27" i="12"/>
  <c r="AC27" i="12"/>
  <c r="AG27" i="12"/>
  <c r="G23" i="12"/>
  <c r="K23" i="12"/>
  <c r="O23" i="12"/>
  <c r="S23" i="12"/>
  <c r="W23" i="12"/>
  <c r="AA23" i="12"/>
  <c r="AE23" i="12"/>
  <c r="I23" i="12"/>
  <c r="M23" i="12"/>
  <c r="Q23" i="12"/>
  <c r="U23" i="12"/>
  <c r="Y23" i="12"/>
  <c r="AC23" i="12"/>
  <c r="AG23" i="12"/>
  <c r="G19" i="12"/>
  <c r="K19" i="12"/>
  <c r="O19" i="12"/>
  <c r="S19" i="12"/>
  <c r="W19" i="12"/>
  <c r="AA19" i="12"/>
  <c r="AE19" i="12"/>
  <c r="I19" i="12"/>
  <c r="M19" i="12"/>
  <c r="Q19" i="12"/>
  <c r="U19" i="12"/>
  <c r="Y19" i="12"/>
  <c r="AC19" i="12"/>
  <c r="AG19" i="12"/>
  <c r="G15" i="12"/>
  <c r="K15" i="12"/>
  <c r="O15" i="12"/>
  <c r="S15" i="12"/>
  <c r="W15" i="12"/>
  <c r="AA15" i="12"/>
  <c r="AE15" i="12"/>
  <c r="I15" i="12"/>
  <c r="M15" i="12"/>
  <c r="Q15" i="12"/>
  <c r="U15" i="12"/>
  <c r="Y15" i="12"/>
  <c r="AC15" i="12"/>
  <c r="AG15" i="12"/>
  <c r="G11" i="12"/>
  <c r="K11" i="12"/>
  <c r="O11" i="12"/>
  <c r="S11" i="12"/>
  <c r="W11" i="12"/>
  <c r="AA11" i="12"/>
  <c r="AE11" i="12"/>
  <c r="I11" i="12"/>
  <c r="M11" i="12"/>
  <c r="Q11" i="12"/>
  <c r="U11" i="12"/>
  <c r="Y11" i="12"/>
  <c r="AC11" i="12"/>
  <c r="AG11" i="12"/>
  <c r="G7" i="12"/>
  <c r="K7" i="12"/>
  <c r="O7" i="12"/>
  <c r="S7" i="12"/>
  <c r="W7" i="12"/>
  <c r="AA7" i="12"/>
  <c r="AE7" i="12"/>
  <c r="I7" i="12"/>
  <c r="M7" i="12"/>
  <c r="Q7" i="12"/>
  <c r="U7" i="12"/>
  <c r="Y7" i="12"/>
  <c r="AC7" i="12"/>
  <c r="AG7" i="12"/>
  <c r="G3" i="12"/>
  <c r="K3" i="12"/>
  <c r="O3" i="12"/>
  <c r="S3" i="12"/>
  <c r="W3" i="12"/>
  <c r="AA3" i="12"/>
  <c r="AE3" i="12"/>
  <c r="I3" i="12"/>
  <c r="M3" i="12"/>
  <c r="Q3" i="12"/>
  <c r="U3" i="12"/>
  <c r="Y3" i="12"/>
  <c r="AC3" i="12"/>
  <c r="AG3" i="12"/>
  <c r="W163" i="2"/>
  <c r="AE114" i="12"/>
  <c r="AA114" i="12"/>
  <c r="W114" i="12"/>
  <c r="S114" i="12"/>
  <c r="O114" i="12"/>
  <c r="K114" i="12"/>
  <c r="AE113" i="12"/>
  <c r="AA113" i="12"/>
  <c r="W113" i="12"/>
  <c r="S113" i="12"/>
  <c r="O113" i="12"/>
  <c r="K113" i="12"/>
  <c r="AE112" i="12"/>
  <c r="AA112" i="12"/>
  <c r="W112" i="12"/>
  <c r="S112" i="12"/>
  <c r="O112" i="12"/>
  <c r="K112" i="12"/>
  <c r="AE111" i="12"/>
  <c r="AA111" i="12"/>
  <c r="W111" i="12"/>
  <c r="S111" i="12"/>
  <c r="O111" i="12"/>
  <c r="K111" i="12"/>
  <c r="AE110" i="12"/>
  <c r="AA110" i="12"/>
  <c r="W110" i="12"/>
  <c r="S110" i="12"/>
  <c r="O110" i="12"/>
  <c r="K110" i="12"/>
  <c r="AE109" i="12"/>
  <c r="AA109" i="12"/>
  <c r="W109" i="12"/>
  <c r="S109" i="12"/>
  <c r="O109" i="12"/>
  <c r="K109" i="12"/>
  <c r="AE108" i="12"/>
  <c r="AA108" i="12"/>
  <c r="W108" i="12"/>
  <c r="S108" i="12"/>
  <c r="O108" i="12"/>
  <c r="K108" i="12"/>
  <c r="AE107" i="12"/>
  <c r="AA107" i="12"/>
  <c r="W107" i="12"/>
  <c r="S107" i="12"/>
  <c r="O107" i="12"/>
  <c r="K107" i="12"/>
  <c r="AE106" i="12"/>
  <c r="AA106" i="12"/>
  <c r="W106" i="12"/>
  <c r="S106" i="12"/>
  <c r="O106" i="12"/>
  <c r="K106" i="12"/>
  <c r="AE105" i="12"/>
  <c r="AA105" i="12"/>
  <c r="W105" i="12"/>
  <c r="S105" i="12"/>
  <c r="O105" i="12"/>
  <c r="K105" i="12"/>
  <c r="AE104" i="12"/>
  <c r="AA104" i="12"/>
  <c r="W104" i="12"/>
  <c r="S104" i="12"/>
  <c r="O104" i="12"/>
  <c r="K104" i="12"/>
  <c r="AE103" i="12"/>
  <c r="AA103" i="12"/>
  <c r="W103" i="12"/>
  <c r="S103" i="12"/>
  <c r="O103" i="12"/>
  <c r="K103" i="12"/>
  <c r="AE102" i="12"/>
  <c r="AA102" i="12"/>
  <c r="W102" i="12"/>
  <c r="S102" i="12"/>
  <c r="O102" i="12"/>
  <c r="K102" i="12"/>
  <c r="AE101" i="12"/>
  <c r="AA101" i="12"/>
  <c r="W101" i="12"/>
  <c r="S101" i="12"/>
  <c r="O101" i="12"/>
  <c r="K101" i="12"/>
  <c r="AE100" i="12"/>
  <c r="AA100" i="12"/>
  <c r="W100" i="12"/>
  <c r="S100" i="12"/>
  <c r="O100" i="12"/>
  <c r="K100" i="12"/>
  <c r="AE99" i="12"/>
  <c r="AA99" i="12"/>
  <c r="W99" i="12"/>
  <c r="S99" i="12"/>
  <c r="O99" i="12"/>
  <c r="K99" i="12"/>
  <c r="AE98" i="12"/>
  <c r="AA98" i="12"/>
  <c r="W98" i="12"/>
  <c r="S98" i="12"/>
  <c r="O98" i="12"/>
  <c r="K98" i="12"/>
  <c r="AE97" i="12"/>
  <c r="AA97" i="12"/>
  <c r="W97" i="12"/>
  <c r="S97" i="12"/>
  <c r="O97" i="12"/>
  <c r="K97" i="12"/>
  <c r="AE96" i="12"/>
  <c r="AA96" i="12"/>
  <c r="W96" i="12"/>
  <c r="S96" i="12"/>
  <c r="O96" i="12"/>
  <c r="K96" i="12"/>
  <c r="AE95" i="12"/>
  <c r="AA95" i="12"/>
  <c r="W95" i="12"/>
  <c r="S95" i="12"/>
  <c r="O95" i="12"/>
  <c r="K95" i="12"/>
  <c r="AE94" i="12"/>
  <c r="AA94" i="12"/>
  <c r="W94" i="12"/>
  <c r="S94" i="12"/>
  <c r="O94" i="12"/>
  <c r="K94" i="12"/>
  <c r="AE93" i="12"/>
  <c r="AA93" i="12"/>
  <c r="W93" i="12"/>
  <c r="S93" i="12"/>
  <c r="O93" i="12"/>
  <c r="K93" i="12"/>
  <c r="AE92" i="12"/>
  <c r="AA92" i="12"/>
  <c r="W92" i="12"/>
  <c r="S92" i="12"/>
  <c r="O92" i="12"/>
  <c r="K92" i="12"/>
  <c r="AE91" i="12"/>
  <c r="AA91" i="12"/>
  <c r="W91" i="12"/>
  <c r="S91" i="12"/>
  <c r="O91" i="12"/>
  <c r="K91" i="12"/>
  <c r="AE90" i="12"/>
  <c r="AA90" i="12"/>
  <c r="W90" i="12"/>
  <c r="S90" i="12"/>
  <c r="O90" i="12"/>
  <c r="K90" i="12"/>
  <c r="AE89" i="12"/>
  <c r="AA89" i="12"/>
  <c r="W89" i="12"/>
  <c r="S89" i="12"/>
  <c r="O89" i="12"/>
  <c r="K89" i="12"/>
  <c r="AE88" i="12"/>
  <c r="AA88" i="12"/>
  <c r="W88" i="12"/>
  <c r="S88" i="12"/>
  <c r="O88" i="12"/>
  <c r="K88" i="12"/>
  <c r="AE87" i="12"/>
  <c r="AA87" i="12"/>
  <c r="W87" i="12"/>
  <c r="S87" i="12"/>
  <c r="O87" i="12"/>
  <c r="K87" i="12"/>
  <c r="AE86" i="12"/>
  <c r="AA86" i="12"/>
  <c r="W86" i="12"/>
  <c r="S86" i="12"/>
  <c r="O86" i="12"/>
  <c r="K86" i="12"/>
  <c r="AE85" i="12"/>
  <c r="AA85" i="12"/>
  <c r="W85" i="12"/>
  <c r="S85" i="12"/>
  <c r="O85" i="12"/>
  <c r="K85" i="12"/>
  <c r="AE84" i="12"/>
  <c r="AA84" i="12"/>
  <c r="W84" i="12"/>
  <c r="S84" i="12"/>
  <c r="O84" i="12"/>
  <c r="K84" i="12"/>
  <c r="AE83" i="12"/>
  <c r="AA83" i="12"/>
  <c r="W83" i="12"/>
  <c r="S83" i="12"/>
  <c r="O83" i="12"/>
  <c r="K83" i="12"/>
  <c r="AE82" i="12"/>
  <c r="AA82" i="12"/>
  <c r="W82" i="12"/>
  <c r="S82" i="12"/>
  <c r="O82" i="12"/>
  <c r="K82" i="12"/>
  <c r="AE81" i="12"/>
  <c r="AA81" i="12"/>
  <c r="W81" i="12"/>
  <c r="S81" i="12"/>
  <c r="O81" i="12"/>
  <c r="K81" i="12"/>
  <c r="AE80" i="12"/>
  <c r="AA80" i="12"/>
  <c r="W80" i="12"/>
  <c r="S80" i="12"/>
  <c r="O80" i="12"/>
  <c r="K80" i="12"/>
  <c r="AE79" i="12"/>
  <c r="AA79" i="12"/>
  <c r="W79" i="12"/>
  <c r="S79" i="12"/>
  <c r="O79" i="12"/>
  <c r="K79" i="12"/>
  <c r="AE78" i="12"/>
  <c r="AA78" i="12"/>
  <c r="W78" i="12"/>
  <c r="S78" i="12"/>
  <c r="O78" i="12"/>
  <c r="K78" i="12"/>
  <c r="AE77" i="12"/>
  <c r="AA77" i="12"/>
  <c r="W77" i="12"/>
  <c r="S77" i="12"/>
  <c r="O77" i="12"/>
  <c r="K77" i="12"/>
  <c r="AE76" i="12"/>
  <c r="AA76" i="12"/>
  <c r="W76" i="12"/>
  <c r="S76" i="12"/>
  <c r="O76" i="12"/>
  <c r="K76" i="12"/>
  <c r="AE75" i="12"/>
  <c r="AA75" i="12"/>
  <c r="W75" i="12"/>
  <c r="S75" i="12"/>
  <c r="O75" i="12"/>
  <c r="K75" i="12"/>
  <c r="AE74" i="12"/>
  <c r="AA74" i="12"/>
  <c r="W74" i="12"/>
  <c r="S74" i="12"/>
  <c r="O74" i="12"/>
  <c r="K74" i="12"/>
  <c r="AE73" i="12"/>
  <c r="AA73" i="12"/>
  <c r="W73" i="12"/>
  <c r="S73" i="12"/>
  <c r="O73" i="12"/>
  <c r="K73" i="12"/>
  <c r="AE72" i="12"/>
  <c r="AA72" i="12"/>
  <c r="W72" i="12"/>
  <c r="S72" i="12"/>
  <c r="O72" i="12"/>
  <c r="K72" i="12"/>
  <c r="AE71" i="12"/>
  <c r="AA71" i="12"/>
  <c r="W71" i="12"/>
  <c r="S71" i="12"/>
  <c r="O71" i="12"/>
  <c r="K71" i="12"/>
  <c r="AE70" i="12"/>
  <c r="AA70" i="12"/>
  <c r="W70" i="12"/>
  <c r="S70" i="12"/>
  <c r="O70" i="12"/>
  <c r="K70" i="12"/>
  <c r="AE69" i="12"/>
  <c r="AA69" i="12"/>
  <c r="W69" i="12"/>
  <c r="S69" i="12"/>
  <c r="O69" i="12"/>
  <c r="K69" i="12"/>
  <c r="AE68" i="12"/>
  <c r="AA68" i="12"/>
  <c r="W68" i="12"/>
  <c r="S68" i="12"/>
  <c r="O68" i="12"/>
  <c r="K68" i="12"/>
  <c r="AE67" i="12"/>
  <c r="AA67" i="12"/>
  <c r="W67" i="12"/>
  <c r="S67" i="12"/>
  <c r="O67" i="12"/>
  <c r="K67" i="12"/>
  <c r="AE66" i="12"/>
  <c r="AA66" i="12"/>
  <c r="W66" i="12"/>
  <c r="S66" i="12"/>
  <c r="O66" i="12"/>
  <c r="K66" i="12"/>
  <c r="AE65" i="12"/>
  <c r="AA65" i="12"/>
  <c r="W65" i="12"/>
  <c r="S65" i="12"/>
  <c r="O65" i="12"/>
  <c r="K65" i="12"/>
  <c r="AE64" i="12"/>
  <c r="AA64" i="12"/>
  <c r="W64" i="12"/>
  <c r="S64" i="12"/>
  <c r="O64" i="12"/>
  <c r="K64" i="12"/>
  <c r="AE63" i="12"/>
  <c r="AA63" i="12"/>
  <c r="W63" i="12"/>
  <c r="S63" i="12"/>
  <c r="O63" i="12"/>
  <c r="K63" i="12"/>
  <c r="AE62" i="12"/>
  <c r="AA62" i="12"/>
  <c r="W62" i="12"/>
  <c r="S62" i="12"/>
  <c r="O62" i="12"/>
  <c r="K62" i="12"/>
  <c r="AE61" i="12"/>
  <c r="AA61" i="12"/>
  <c r="W61" i="12"/>
  <c r="S61" i="12"/>
  <c r="O61" i="12"/>
  <c r="K61" i="12"/>
  <c r="AE60" i="12"/>
  <c r="AA60" i="12"/>
  <c r="W60" i="12"/>
  <c r="S60" i="12"/>
  <c r="O60" i="12"/>
  <c r="K60" i="12"/>
  <c r="AE59" i="12"/>
  <c r="AA59" i="12"/>
  <c r="W59" i="12"/>
  <c r="S59" i="12"/>
  <c r="O59" i="12"/>
  <c r="K59" i="12"/>
  <c r="AE58" i="12"/>
  <c r="AA58" i="12"/>
  <c r="W58" i="12"/>
  <c r="S58" i="12"/>
  <c r="O58" i="12"/>
  <c r="K58" i="12"/>
  <c r="AE57" i="12"/>
  <c r="AA57" i="12"/>
  <c r="W57" i="12"/>
  <c r="S57" i="12"/>
  <c r="O57" i="12"/>
  <c r="K57" i="12"/>
  <c r="AE56" i="12"/>
  <c r="AA56" i="12"/>
  <c r="W56" i="12"/>
  <c r="S56" i="12"/>
  <c r="O56" i="12"/>
  <c r="K56" i="12"/>
  <c r="AE55" i="12"/>
  <c r="AA55" i="12"/>
  <c r="W55" i="12"/>
  <c r="S55" i="12"/>
  <c r="O55" i="12"/>
  <c r="K55" i="12"/>
  <c r="AE54" i="12"/>
  <c r="AA54" i="12"/>
  <c r="W54" i="12"/>
  <c r="S54" i="12"/>
  <c r="O54" i="12"/>
  <c r="K54" i="12"/>
  <c r="AE53" i="12"/>
  <c r="AA53" i="12"/>
  <c r="W53" i="12"/>
  <c r="S53" i="12"/>
  <c r="O53" i="12"/>
  <c r="K53" i="12"/>
  <c r="AE52" i="12"/>
  <c r="AA52" i="12"/>
  <c r="W52" i="12"/>
  <c r="S52" i="12"/>
  <c r="O52" i="12"/>
  <c r="K52" i="12"/>
  <c r="AE51" i="12"/>
  <c r="AA51" i="12"/>
  <c r="W51" i="12"/>
  <c r="S51" i="12"/>
  <c r="O51" i="12"/>
  <c r="K51" i="12"/>
  <c r="AE50" i="12"/>
  <c r="AA50" i="12"/>
  <c r="W50" i="12"/>
  <c r="S50" i="12"/>
  <c r="O50" i="12"/>
  <c r="K50" i="12"/>
  <c r="AE49" i="12"/>
  <c r="AA49" i="12"/>
  <c r="W49" i="12"/>
  <c r="S49" i="12"/>
  <c r="O49" i="12"/>
  <c r="K49" i="12"/>
  <c r="AE48" i="12"/>
  <c r="AA48" i="12"/>
  <c r="W48" i="12"/>
  <c r="S48" i="12"/>
  <c r="O48" i="12"/>
  <c r="K48" i="12"/>
  <c r="AE47" i="12"/>
  <c r="AA47" i="12"/>
  <c r="W47" i="12"/>
  <c r="S47" i="12"/>
  <c r="O47" i="12"/>
  <c r="K47" i="12"/>
  <c r="AE46" i="12"/>
  <c r="AA46" i="12"/>
  <c r="W46" i="12"/>
  <c r="S46" i="12"/>
  <c r="O46" i="12"/>
  <c r="K46" i="12"/>
  <c r="AE45" i="12"/>
  <c r="AA45" i="12"/>
  <c r="W45" i="12"/>
  <c r="S45" i="12"/>
  <c r="O45" i="12"/>
  <c r="K45" i="12"/>
  <c r="AE44" i="12"/>
  <c r="AA44" i="12"/>
  <c r="W44" i="12"/>
  <c r="S44" i="12"/>
  <c r="O44" i="12"/>
  <c r="K44" i="12"/>
  <c r="AE43" i="12"/>
  <c r="AA43" i="12"/>
  <c r="W43" i="12"/>
  <c r="S43" i="12"/>
  <c r="O43" i="12"/>
  <c r="K43" i="12"/>
  <c r="AE42" i="12"/>
  <c r="AA42" i="12"/>
  <c r="W42" i="12"/>
  <c r="S42" i="12"/>
  <c r="O42" i="12"/>
  <c r="K42" i="12"/>
  <c r="AE41" i="12"/>
  <c r="AA41" i="12"/>
  <c r="W41" i="12"/>
  <c r="S41" i="12"/>
  <c r="O41" i="12"/>
  <c r="K41" i="12"/>
  <c r="AE40" i="12"/>
  <c r="AA40" i="12"/>
  <c r="W40" i="12"/>
  <c r="S40" i="12"/>
  <c r="O40" i="12"/>
  <c r="K40" i="12"/>
  <c r="AE39" i="12"/>
  <c r="AA39" i="12"/>
  <c r="W39" i="12"/>
  <c r="S39" i="12"/>
  <c r="O39" i="12"/>
  <c r="K39" i="12"/>
  <c r="AE38" i="12"/>
  <c r="AA38" i="12"/>
  <c r="W38" i="12"/>
  <c r="S38" i="12"/>
  <c r="O38" i="12"/>
  <c r="K38" i="12"/>
  <c r="AE37" i="12"/>
  <c r="AA37" i="12"/>
  <c r="W37" i="12"/>
  <c r="S37" i="12"/>
  <c r="O37" i="12"/>
  <c r="K37" i="12"/>
  <c r="AE36" i="12"/>
  <c r="AA36" i="12"/>
  <c r="W36" i="12"/>
  <c r="S36" i="12"/>
  <c r="O36" i="12"/>
  <c r="K36" i="12"/>
  <c r="AE35" i="12"/>
  <c r="AA35" i="12"/>
  <c r="W35" i="12"/>
  <c r="S35" i="12"/>
  <c r="O35" i="12"/>
  <c r="K35" i="12"/>
  <c r="AE34" i="12"/>
  <c r="AA34" i="12"/>
  <c r="W34" i="12"/>
  <c r="S34" i="12"/>
  <c r="O34" i="12"/>
  <c r="K34" i="12"/>
  <c r="AE33" i="12"/>
  <c r="AA33" i="12"/>
  <c r="W33" i="12"/>
  <c r="S33" i="12"/>
  <c r="O33" i="12"/>
  <c r="K33" i="12"/>
  <c r="AE32" i="12"/>
  <c r="AA32" i="12"/>
  <c r="W32" i="12"/>
  <c r="S32" i="12"/>
  <c r="O32" i="12"/>
  <c r="K32" i="12"/>
  <c r="AE31" i="12"/>
  <c r="AA31" i="12"/>
  <c r="W31" i="12"/>
  <c r="S31" i="12"/>
  <c r="O31" i="12"/>
  <c r="K31" i="12"/>
  <c r="AE30" i="12"/>
  <c r="AA30" i="12"/>
  <c r="W30" i="12"/>
  <c r="S30" i="12"/>
  <c r="O30" i="12"/>
  <c r="K30" i="12"/>
  <c r="AE29" i="12"/>
  <c r="AA29" i="12"/>
  <c r="W29" i="12"/>
  <c r="P29" i="12"/>
  <c r="H29" i="12"/>
  <c r="AB28" i="12"/>
  <c r="T28" i="12"/>
  <c r="L28" i="12"/>
  <c r="AF27" i="12"/>
  <c r="X27" i="12"/>
  <c r="P27" i="12"/>
  <c r="H27" i="12"/>
  <c r="AB26" i="12"/>
  <c r="T26" i="12"/>
  <c r="L26" i="12"/>
  <c r="AF25" i="12"/>
  <c r="X25" i="12"/>
  <c r="P25" i="12"/>
  <c r="H25" i="12"/>
  <c r="AB24" i="12"/>
  <c r="T24" i="12"/>
  <c r="L24" i="12"/>
  <c r="AF23" i="12"/>
  <c r="X23" i="12"/>
  <c r="P23" i="12"/>
  <c r="H23" i="12"/>
  <c r="AB22" i="12"/>
  <c r="T22" i="12"/>
  <c r="L22" i="12"/>
  <c r="AF21" i="12"/>
  <c r="X21" i="12"/>
  <c r="P21" i="12"/>
  <c r="H21" i="12"/>
  <c r="AB20" i="12"/>
  <c r="T20" i="12"/>
  <c r="L20" i="12"/>
  <c r="AF19" i="12"/>
  <c r="X19" i="12"/>
  <c r="P19" i="12"/>
  <c r="H19" i="12"/>
  <c r="AB18" i="12"/>
  <c r="T18" i="12"/>
  <c r="L18" i="12"/>
  <c r="AF17" i="12"/>
  <c r="X17" i="12"/>
  <c r="P17" i="12"/>
  <c r="H17" i="12"/>
  <c r="AB16" i="12"/>
  <c r="T16" i="12"/>
  <c r="L16" i="12"/>
  <c r="AF15" i="12"/>
  <c r="X15" i="12"/>
  <c r="P15" i="12"/>
  <c r="H15" i="12"/>
  <c r="AB14" i="12"/>
  <c r="T14" i="12"/>
  <c r="L14" i="12"/>
  <c r="AF13" i="12"/>
  <c r="X13" i="12"/>
  <c r="P13" i="12"/>
  <c r="H13" i="12"/>
  <c r="AB12" i="12"/>
  <c r="T12" i="12"/>
  <c r="L12" i="12"/>
  <c r="AF11" i="12"/>
  <c r="X11" i="12"/>
  <c r="P11" i="12"/>
  <c r="H11" i="12"/>
  <c r="AB10" i="12"/>
  <c r="T10" i="12"/>
  <c r="L10" i="12"/>
  <c r="AF9" i="12"/>
  <c r="X9" i="12"/>
  <c r="P9" i="12"/>
  <c r="H9" i="12"/>
  <c r="AB8" i="12"/>
  <c r="T8" i="12"/>
  <c r="L8" i="12"/>
  <c r="AF7" i="12"/>
  <c r="X7" i="12"/>
  <c r="P7" i="12"/>
  <c r="H7" i="12"/>
  <c r="AB6" i="12"/>
  <c r="T6" i="12"/>
  <c r="L6" i="12"/>
  <c r="AF5" i="12"/>
  <c r="X5" i="12"/>
  <c r="P5" i="12"/>
  <c r="H5" i="12"/>
  <c r="AB4" i="12"/>
  <c r="T4" i="12"/>
  <c r="L4" i="12"/>
  <c r="AF3" i="12"/>
  <c r="X3" i="12"/>
  <c r="P3" i="12"/>
  <c r="H3" i="12"/>
  <c r="V139" i="2"/>
  <c r="T178" i="2"/>
  <c r="U130" i="2"/>
  <c r="U127" i="2"/>
  <c r="Y265" i="17"/>
  <c r="P265" i="17" s="1"/>
  <c r="B251" i="17"/>
  <c r="B257" i="17"/>
  <c r="R236" i="17"/>
  <c r="B242" i="17"/>
  <c r="W127" i="2"/>
  <c r="G113" i="12"/>
  <c r="AI113" i="12"/>
  <c r="AI111" i="12"/>
  <c r="G111" i="12"/>
  <c r="G109" i="12"/>
  <c r="AI109" i="12"/>
  <c r="AI107" i="12"/>
  <c r="G107" i="12"/>
  <c r="G105" i="12"/>
  <c r="AI105" i="12"/>
  <c r="AI103" i="12"/>
  <c r="G103" i="12"/>
  <c r="G101" i="12"/>
  <c r="AI101" i="12"/>
  <c r="AI99" i="12"/>
  <c r="G99" i="12"/>
  <c r="G97" i="12"/>
  <c r="AI97" i="12"/>
  <c r="AI95" i="12"/>
  <c r="G95" i="12"/>
  <c r="G93" i="12"/>
  <c r="AI93" i="12"/>
  <c r="AI91" i="12"/>
  <c r="G91" i="12"/>
  <c r="G89" i="12"/>
  <c r="AI89" i="12"/>
  <c r="AI87" i="12"/>
  <c r="G87" i="12"/>
  <c r="G85" i="12"/>
  <c r="AI85" i="12"/>
  <c r="AI26" i="12"/>
  <c r="H26" i="12"/>
  <c r="N23" i="12"/>
  <c r="AI23" i="12"/>
  <c r="J21" i="12"/>
  <c r="AI21" i="12"/>
  <c r="AI82" i="12"/>
  <c r="G82" i="12"/>
  <c r="AI80" i="12"/>
  <c r="G80" i="12"/>
  <c r="AI78" i="12"/>
  <c r="G78" i="12"/>
  <c r="AI76" i="12"/>
  <c r="G76" i="12"/>
  <c r="AI74" i="12"/>
  <c r="G74" i="12"/>
  <c r="AI72" i="12"/>
  <c r="G72" i="12"/>
  <c r="AI70" i="12"/>
  <c r="G70" i="12"/>
  <c r="G67" i="12"/>
  <c r="AI67" i="12"/>
  <c r="G65" i="12"/>
  <c r="AI65" i="12"/>
  <c r="G63" i="12"/>
  <c r="AI63" i="12"/>
  <c r="G61" i="12"/>
  <c r="AI61" i="12"/>
  <c r="G59" i="12"/>
  <c r="AI59" i="12"/>
  <c r="G57" i="12"/>
  <c r="AI57" i="12"/>
  <c r="G55" i="12"/>
  <c r="AI55" i="12"/>
  <c r="G53" i="12"/>
  <c r="AI53" i="12"/>
  <c r="H18" i="12"/>
  <c r="AI18" i="12"/>
  <c r="AI15" i="12"/>
  <c r="N15" i="12"/>
  <c r="G50" i="12"/>
  <c r="AI50" i="12"/>
  <c r="AI48" i="12"/>
  <c r="G48" i="12"/>
  <c r="G46" i="12"/>
  <c r="AI46" i="12"/>
  <c r="AI44" i="12"/>
  <c r="G44" i="12"/>
  <c r="G42" i="12"/>
  <c r="AI42" i="12"/>
  <c r="AI40" i="12"/>
  <c r="G40" i="12"/>
  <c r="G38" i="12"/>
  <c r="AI38" i="12"/>
  <c r="AI36" i="12"/>
  <c r="G36" i="12"/>
  <c r="G34" i="12"/>
  <c r="AI34" i="12"/>
  <c r="AI32" i="12"/>
  <c r="G32" i="12"/>
  <c r="G30" i="12"/>
  <c r="AI30" i="12"/>
  <c r="N11" i="12"/>
  <c r="AI11" i="12"/>
  <c r="J9" i="12"/>
  <c r="AI9" i="12"/>
  <c r="H6" i="12"/>
  <c r="AI6" i="12"/>
  <c r="AI3" i="12"/>
  <c r="N3" i="12"/>
  <c r="G96" i="12"/>
  <c r="AI79" i="12"/>
  <c r="AI69" i="12"/>
  <c r="G112" i="12"/>
  <c r="G62" i="12"/>
  <c r="AI49" i="12"/>
  <c r="AI17" i="12"/>
  <c r="H10" i="12"/>
  <c r="AI83" i="12"/>
  <c r="AI47" i="12"/>
  <c r="AI25" i="12"/>
  <c r="AI7" i="12"/>
  <c r="G100" i="12"/>
  <c r="G77" i="12"/>
  <c r="AI31" i="12"/>
  <c r="G104" i="12"/>
  <c r="G88" i="12"/>
  <c r="AI81" i="12"/>
  <c r="AI75" i="12"/>
  <c r="G66" i="12"/>
  <c r="AI45" i="12"/>
  <c r="AI39" i="12"/>
  <c r="H22" i="12"/>
  <c r="AI19" i="12"/>
  <c r="AI5" i="12"/>
  <c r="G108" i="12"/>
  <c r="AI71" i="12"/>
  <c r="G54" i="12"/>
  <c r="AI51" i="12"/>
  <c r="AI41" i="12"/>
  <c r="AI35" i="12"/>
  <c r="AI27" i="12"/>
  <c r="AI13" i="12"/>
  <c r="AD600" i="12"/>
  <c r="N600" i="12"/>
  <c r="W600" i="12"/>
  <c r="G600" i="12"/>
  <c r="T600" i="12"/>
  <c r="AG600" i="12"/>
  <c r="Q600" i="12"/>
  <c r="AD604" i="12"/>
  <c r="N604" i="12"/>
  <c r="W604" i="12"/>
  <c r="G604" i="12"/>
  <c r="T604" i="12"/>
  <c r="AG604" i="12"/>
  <c r="Q604" i="12"/>
  <c r="AD608" i="12"/>
  <c r="N608" i="12"/>
  <c r="W608" i="12"/>
  <c r="G608" i="12"/>
  <c r="T608" i="12"/>
  <c r="AG608" i="12"/>
  <c r="Q608" i="12"/>
  <c r="AD612" i="12"/>
  <c r="N612" i="12"/>
  <c r="W612" i="12"/>
  <c r="G612" i="12"/>
  <c r="T612" i="12"/>
  <c r="AG612" i="12"/>
  <c r="Q612" i="12"/>
  <c r="AD616" i="12"/>
  <c r="N616" i="12"/>
  <c r="W616" i="12"/>
  <c r="G616" i="12"/>
  <c r="T616" i="12"/>
  <c r="AG616" i="12"/>
  <c r="Q616" i="12"/>
  <c r="AD620" i="12"/>
  <c r="N620" i="12"/>
  <c r="W620" i="12"/>
  <c r="G620" i="12"/>
  <c r="T620" i="12"/>
  <c r="AG620" i="12"/>
  <c r="Q620" i="12"/>
  <c r="AD624" i="12"/>
  <c r="N624" i="12"/>
  <c r="W624" i="12"/>
  <c r="G624" i="12"/>
  <c r="T624" i="12"/>
  <c r="AG624" i="12"/>
  <c r="Q624" i="12"/>
  <c r="AB608" i="12"/>
  <c r="L608" i="12"/>
  <c r="Y608" i="12"/>
  <c r="I608" i="12"/>
  <c r="V612" i="12"/>
  <c r="AE612" i="12"/>
  <c r="O612" i="12"/>
  <c r="AB612" i="12"/>
  <c r="L612" i="12"/>
  <c r="Y612" i="12"/>
  <c r="I612" i="12"/>
  <c r="V616" i="12"/>
  <c r="AE616" i="12"/>
  <c r="O616" i="12"/>
  <c r="AB616" i="12"/>
  <c r="L616" i="12"/>
  <c r="Y616" i="12"/>
  <c r="I616" i="12"/>
  <c r="V620" i="12"/>
  <c r="AE620" i="12"/>
  <c r="O620" i="12"/>
  <c r="AB620" i="12"/>
  <c r="L620" i="12"/>
  <c r="Y620" i="12"/>
  <c r="I620" i="12"/>
  <c r="V624" i="12"/>
  <c r="AE624" i="12"/>
  <c r="O624" i="12"/>
  <c r="AB624" i="12"/>
  <c r="L624" i="12"/>
  <c r="Y624" i="12"/>
  <c r="I624" i="12"/>
  <c r="AI114" i="12"/>
  <c r="AI110" i="12"/>
  <c r="AI106" i="12"/>
  <c r="AI102" i="12"/>
  <c r="AI98" i="12"/>
  <c r="AI94" i="12"/>
  <c r="AI90" i="12"/>
  <c r="AI86" i="12"/>
  <c r="AI64" i="12"/>
  <c r="AI60" i="12"/>
  <c r="AI56" i="12"/>
  <c r="O11" i="3"/>
  <c r="O9" i="3"/>
  <c r="O7" i="3"/>
  <c r="O14" i="3"/>
  <c r="O13" i="3"/>
  <c r="O12" i="3"/>
  <c r="G73" i="12"/>
  <c r="G58" i="12"/>
  <c r="G43" i="12"/>
  <c r="AI37" i="12"/>
  <c r="G86" i="2" l="1"/>
  <c r="E6" i="14"/>
  <c r="G91" i="2"/>
  <c r="G89" i="2"/>
  <c r="G71" i="2"/>
  <c r="D61" i="2"/>
  <c r="E12" i="14"/>
  <c r="H158" i="2"/>
  <c r="F159" i="2" s="1"/>
  <c r="H132" i="2"/>
  <c r="F133" i="2" s="1"/>
  <c r="G75" i="2"/>
  <c r="G80" i="2"/>
  <c r="D60" i="2"/>
  <c r="F89" i="17"/>
  <c r="V90" i="17" s="1"/>
  <c r="G89" i="17"/>
  <c r="W90" i="17" s="1"/>
  <c r="C89" i="17"/>
  <c r="C28" i="17"/>
  <c r="D165" i="17"/>
  <c r="T166" i="17" s="1"/>
  <c r="C17" i="17"/>
  <c r="E69" i="17"/>
  <c r="F49" i="17"/>
  <c r="E48" i="17"/>
  <c r="C16" i="17"/>
  <c r="G86" i="17"/>
  <c r="W87" i="17" s="1"/>
  <c r="C18" i="17"/>
  <c r="E66" i="17"/>
  <c r="C19" i="17"/>
  <c r="F58" i="17"/>
  <c r="D48" i="17"/>
  <c r="D80" i="17"/>
  <c r="T81" i="17" s="1"/>
  <c r="D47" i="17"/>
  <c r="O8" i="3"/>
  <c r="O53" i="3"/>
  <c r="O39" i="3"/>
  <c r="O45" i="3"/>
  <c r="O37" i="3"/>
  <c r="O49" i="3"/>
  <c r="G82" i="2"/>
  <c r="G90" i="2"/>
  <c r="G74" i="2"/>
  <c r="G81" i="2"/>
  <c r="X285" i="2"/>
  <c r="E11" i="14"/>
  <c r="Q132" i="2"/>
  <c r="G73" i="2"/>
  <c r="G67" i="2"/>
  <c r="G78" i="2"/>
  <c r="G87" i="2"/>
  <c r="G72" i="2"/>
  <c r="D51" i="2"/>
  <c r="E8" i="14"/>
  <c r="L254" i="2"/>
  <c r="Q254" i="2" s="1"/>
  <c r="L223" i="2"/>
  <c r="Q223" i="2" s="1"/>
  <c r="H129" i="2"/>
  <c r="D130" i="2" s="1"/>
  <c r="H173" i="2"/>
  <c r="C174" i="2" s="1"/>
  <c r="I244" i="2"/>
  <c r="Q244" i="2" s="1"/>
  <c r="L197" i="2"/>
  <c r="H138" i="2"/>
  <c r="G139" i="2" s="1"/>
  <c r="H107" i="2"/>
  <c r="F108" i="2" s="1"/>
  <c r="H259" i="2"/>
  <c r="E100" i="17"/>
  <c r="D100" i="17"/>
  <c r="F100" i="17"/>
  <c r="G100" i="17"/>
  <c r="H100" i="17"/>
  <c r="E99" i="17"/>
  <c r="F99" i="17"/>
  <c r="G99" i="17"/>
  <c r="D99" i="17"/>
  <c r="H99" i="17"/>
  <c r="E55" i="17"/>
  <c r="F61" i="17"/>
  <c r="D63" i="17"/>
  <c r="E60" i="17"/>
  <c r="E53" i="17"/>
  <c r="F46" i="17"/>
  <c r="E70" i="17"/>
  <c r="F62" i="17"/>
  <c r="G83" i="17"/>
  <c r="W84" i="17" s="1"/>
  <c r="E165" i="17"/>
  <c r="U166" i="17" s="1"/>
  <c r="F165" i="17"/>
  <c r="V166" i="17" s="1"/>
  <c r="D89" i="17"/>
  <c r="T90" i="17" s="1"/>
  <c r="D86" i="17"/>
  <c r="T87" i="17" s="1"/>
  <c r="F7" i="17"/>
  <c r="C80" i="17"/>
  <c r="C40" i="17"/>
  <c r="D70" i="17"/>
  <c r="D60" i="17"/>
  <c r="E45" i="17"/>
  <c r="E57" i="17"/>
  <c r="F11" i="17"/>
  <c r="E49" i="17"/>
  <c r="E61" i="17"/>
  <c r="D65" i="17"/>
  <c r="C86" i="17"/>
  <c r="C83" i="17"/>
  <c r="E83" i="17"/>
  <c r="U84" i="17" s="1"/>
  <c r="G165" i="17"/>
  <c r="W166" i="17" s="1"/>
  <c r="E89" i="17"/>
  <c r="U90" i="17" s="1"/>
  <c r="F80" i="17"/>
  <c r="V81" i="17" s="1"/>
  <c r="G80" i="17"/>
  <c r="W81" i="17" s="1"/>
  <c r="F44" i="17"/>
  <c r="E46" i="17"/>
  <c r="D52" i="17"/>
  <c r="F71" i="17"/>
  <c r="D64" i="17"/>
  <c r="F67" i="17"/>
  <c r="D56" i="17"/>
  <c r="F45" i="17"/>
  <c r="E86" i="17"/>
  <c r="U87" i="17" s="1"/>
  <c r="D83" i="17"/>
  <c r="T84" i="17" s="1"/>
  <c r="F86" i="17"/>
  <c r="V87" i="17" s="1"/>
  <c r="F83" i="17"/>
  <c r="V84" i="17" s="1"/>
  <c r="C165" i="17"/>
  <c r="E80" i="17"/>
  <c r="U81" i="17" s="1"/>
  <c r="D51" i="17"/>
  <c r="C30" i="17"/>
  <c r="E7" i="14"/>
  <c r="O54" i="3"/>
  <c r="O46" i="3"/>
  <c r="O38" i="3"/>
  <c r="O48" i="3"/>
  <c r="O40" i="3"/>
  <c r="O50" i="3"/>
  <c r="O42" i="3"/>
  <c r="O52" i="3"/>
  <c r="O44" i="3"/>
  <c r="O36" i="3"/>
  <c r="G257" i="17"/>
  <c r="E251" i="17"/>
  <c r="U252" i="17" s="1"/>
  <c r="G242" i="17"/>
  <c r="W243" i="17" s="1"/>
  <c r="E236" i="17"/>
  <c r="U237" i="17" s="1"/>
  <c r="F226" i="17"/>
  <c r="E226" i="17"/>
  <c r="K213" i="17"/>
  <c r="C206" i="17"/>
  <c r="C195" i="17"/>
  <c r="C182" i="17"/>
  <c r="J174" i="17"/>
  <c r="J187" i="17"/>
  <c r="K174" i="17"/>
  <c r="F257" i="17"/>
  <c r="D251" i="17"/>
  <c r="T252" i="17" s="1"/>
  <c r="C251" i="17"/>
  <c r="F242" i="17"/>
  <c r="V243" i="17" s="1"/>
  <c r="D236" i="17"/>
  <c r="T237" i="17" s="1"/>
  <c r="C236" i="17"/>
  <c r="I226" i="17"/>
  <c r="J221" i="17"/>
  <c r="C205" i="17"/>
  <c r="C204" i="17"/>
  <c r="C194" i="17"/>
  <c r="C181" i="17"/>
  <c r="C179" i="17"/>
  <c r="E257" i="17"/>
  <c r="G251" i="17"/>
  <c r="W252" i="17" s="1"/>
  <c r="E242" i="17"/>
  <c r="U243" i="17" s="1"/>
  <c r="G236" i="17"/>
  <c r="W237" i="17" s="1"/>
  <c r="J231" i="17"/>
  <c r="H226" i="17"/>
  <c r="K221" i="17"/>
  <c r="J217" i="17"/>
  <c r="C208" i="17"/>
  <c r="J200" i="17"/>
  <c r="C193" i="17"/>
  <c r="K187" i="17"/>
  <c r="C180" i="17"/>
  <c r="C178" i="17"/>
  <c r="D257" i="17"/>
  <c r="C257" i="17"/>
  <c r="S262" i="17" s="1"/>
  <c r="F251" i="17"/>
  <c r="V252" i="17" s="1"/>
  <c r="D242" i="17"/>
  <c r="T243" i="17" s="1"/>
  <c r="C242" i="17"/>
  <c r="F236" i="17"/>
  <c r="V237" i="17" s="1"/>
  <c r="K231" i="17"/>
  <c r="G226" i="17"/>
  <c r="K217" i="17"/>
  <c r="J213" i="17"/>
  <c r="C207" i="17"/>
  <c r="K200" i="17"/>
  <c r="C192" i="17"/>
  <c r="C191" i="17"/>
  <c r="G161" i="17"/>
  <c r="W162" i="17" s="1"/>
  <c r="E156" i="17"/>
  <c r="U157" i="17" s="1"/>
  <c r="G152" i="17"/>
  <c r="W153" i="17" s="1"/>
  <c r="E148" i="17"/>
  <c r="U149" i="17" s="1"/>
  <c r="G141" i="17"/>
  <c r="W142" i="17" s="1"/>
  <c r="E137" i="17"/>
  <c r="U138" i="17" s="1"/>
  <c r="G130" i="17"/>
  <c r="W131" i="17" s="1"/>
  <c r="E126" i="17"/>
  <c r="U127" i="17" s="1"/>
  <c r="G121" i="17"/>
  <c r="W122" i="17" s="1"/>
  <c r="D117" i="17"/>
  <c r="T118" i="17" s="1"/>
  <c r="C117" i="17"/>
  <c r="G111" i="17"/>
  <c r="W112" i="17" s="1"/>
  <c r="E108" i="17"/>
  <c r="U109" i="17" s="1"/>
  <c r="C137" i="17"/>
  <c r="D126" i="17"/>
  <c r="T127" i="17" s="1"/>
  <c r="G117" i="17"/>
  <c r="W118" i="17" s="1"/>
  <c r="F161" i="17"/>
  <c r="V162" i="17" s="1"/>
  <c r="D156" i="17"/>
  <c r="T157" i="17" s="1"/>
  <c r="C156" i="17"/>
  <c r="F152" i="17"/>
  <c r="V153" i="17" s="1"/>
  <c r="D148" i="17"/>
  <c r="T149" i="17" s="1"/>
  <c r="C148" i="17"/>
  <c r="F141" i="17"/>
  <c r="V142" i="17" s="1"/>
  <c r="D137" i="17"/>
  <c r="T138" i="17" s="1"/>
  <c r="F130" i="17"/>
  <c r="V131" i="17" s="1"/>
  <c r="C126" i="17"/>
  <c r="D108" i="17"/>
  <c r="T109" i="17" s="1"/>
  <c r="E161" i="17"/>
  <c r="U162" i="17" s="1"/>
  <c r="G156" i="17"/>
  <c r="W157" i="17" s="1"/>
  <c r="E152" i="17"/>
  <c r="U153" i="17" s="1"/>
  <c r="G148" i="17"/>
  <c r="W149" i="17" s="1"/>
  <c r="E141" i="17"/>
  <c r="U142" i="17" s="1"/>
  <c r="G137" i="17"/>
  <c r="W138" i="17" s="1"/>
  <c r="E130" i="17"/>
  <c r="U131" i="17" s="1"/>
  <c r="G126" i="17"/>
  <c r="W127" i="17" s="1"/>
  <c r="E121" i="17"/>
  <c r="U122" i="17" s="1"/>
  <c r="F117" i="17"/>
  <c r="V118" i="17" s="1"/>
  <c r="E111" i="17"/>
  <c r="U112" i="17" s="1"/>
  <c r="G108" i="17"/>
  <c r="W109" i="17" s="1"/>
  <c r="C121" i="17"/>
  <c r="D111" i="17"/>
  <c r="T112" i="17" s="1"/>
  <c r="F108" i="17"/>
  <c r="V109" i="17" s="1"/>
  <c r="F111" i="17"/>
  <c r="V112" i="17" s="1"/>
  <c r="D161" i="17"/>
  <c r="T162" i="17" s="1"/>
  <c r="C161" i="17"/>
  <c r="F156" i="17"/>
  <c r="V157" i="17" s="1"/>
  <c r="D152" i="17"/>
  <c r="T153" i="17" s="1"/>
  <c r="C152" i="17"/>
  <c r="F148" i="17"/>
  <c r="V149" i="17" s="1"/>
  <c r="D141" i="17"/>
  <c r="T142" i="17" s="1"/>
  <c r="C141" i="17"/>
  <c r="F137" i="17"/>
  <c r="V138" i="17" s="1"/>
  <c r="D130" i="17"/>
  <c r="T131" i="17" s="1"/>
  <c r="C130" i="17"/>
  <c r="F126" i="17"/>
  <c r="V127" i="17" s="1"/>
  <c r="D121" i="17"/>
  <c r="T122" i="17" s="1"/>
  <c r="E117" i="17"/>
  <c r="U118" i="17" s="1"/>
  <c r="C111" i="17"/>
  <c r="F121" i="17"/>
  <c r="V122" i="17" s="1"/>
  <c r="C108" i="17"/>
  <c r="D69" i="17"/>
  <c r="G105" i="17"/>
  <c r="W106" i="17" s="1"/>
  <c r="F105" i="17"/>
  <c r="V106" i="17" s="1"/>
  <c r="E105" i="17"/>
  <c r="U106" i="17" s="1"/>
  <c r="D105" i="17"/>
  <c r="T106" i="17" s="1"/>
  <c r="C105" i="17"/>
  <c r="C31" i="17"/>
  <c r="C36" i="17"/>
  <c r="D44" i="17"/>
  <c r="D61" i="17"/>
  <c r="E51" i="17"/>
  <c r="E64" i="17"/>
  <c r="C29" i="17"/>
  <c r="C27" i="17"/>
  <c r="C38" i="17"/>
  <c r="F55" i="17"/>
  <c r="F69" i="17"/>
  <c r="D46" i="17"/>
  <c r="D55" i="17"/>
  <c r="D66" i="17"/>
  <c r="C37" i="17"/>
  <c r="C39" i="17"/>
  <c r="F51" i="17"/>
  <c r="F60" i="17"/>
  <c r="F68" i="17"/>
  <c r="E54" i="17"/>
  <c r="F59" i="17"/>
  <c r="D45" i="17"/>
  <c r="E50" i="17"/>
  <c r="E68" i="17"/>
  <c r="D54" i="17"/>
  <c r="E59" i="17"/>
  <c r="F64" i="17"/>
  <c r="D50" i="17"/>
  <c r="D68" i="17"/>
  <c r="F53" i="17"/>
  <c r="D59" i="17"/>
  <c r="F50" i="17"/>
  <c r="E67" i="17"/>
  <c r="F72" i="17"/>
  <c r="D53" i="17"/>
  <c r="E58" i="17"/>
  <c r="F63" i="17"/>
  <c r="D49" i="17"/>
  <c r="D67" i="17"/>
  <c r="E72" i="17"/>
  <c r="F52" i="17"/>
  <c r="D58" i="17"/>
  <c r="E63" i="17"/>
  <c r="F48" i="17"/>
  <c r="F66" i="17"/>
  <c r="D72" i="17"/>
  <c r="E52" i="17"/>
  <c r="F57" i="17"/>
  <c r="F54" i="17"/>
  <c r="E44" i="17"/>
  <c r="E71" i="17"/>
  <c r="D57" i="17"/>
  <c r="E62" i="17"/>
  <c r="F47" i="17"/>
  <c r="F65" i="17"/>
  <c r="D71" i="17"/>
  <c r="F56" i="17"/>
  <c r="D62" i="17"/>
  <c r="E47" i="17"/>
  <c r="E65" i="17"/>
  <c r="F70" i="17"/>
  <c r="E56" i="17"/>
  <c r="H101" i="17"/>
  <c r="E98" i="17"/>
  <c r="D98" i="17"/>
  <c r="H97" i="17"/>
  <c r="G101" i="17"/>
  <c r="H98" i="17"/>
  <c r="G97" i="17"/>
  <c r="F101" i="17"/>
  <c r="G98" i="17"/>
  <c r="F97" i="17"/>
  <c r="E101" i="17"/>
  <c r="D101" i="17"/>
  <c r="F98" i="17"/>
  <c r="E97" i="17"/>
  <c r="D97" i="17"/>
  <c r="E133" i="2"/>
  <c r="Y288" i="2"/>
  <c r="P288" i="2" s="1"/>
  <c r="D174" i="2"/>
  <c r="G66" i="2"/>
  <c r="G93" i="2"/>
  <c r="G77" i="2"/>
  <c r="G70" i="2"/>
  <c r="G76" i="2"/>
  <c r="G88" i="2"/>
  <c r="G68" i="2"/>
  <c r="G85" i="2"/>
  <c r="G92" i="2"/>
  <c r="G79" i="2"/>
  <c r="G69" i="2"/>
  <c r="G84" i="2"/>
  <c r="G83" i="2"/>
  <c r="D53" i="2"/>
  <c r="D139" i="2"/>
  <c r="D260" i="2"/>
  <c r="G260" i="2"/>
  <c r="E260" i="2"/>
  <c r="E130" i="2"/>
  <c r="C108" i="2"/>
  <c r="D50" i="2"/>
  <c r="C43" i="2"/>
  <c r="D203" i="2"/>
  <c r="D216" i="2"/>
  <c r="D227" i="2"/>
  <c r="I250" i="2"/>
  <c r="C130" i="2"/>
  <c r="H139" i="2"/>
  <c r="H108" i="2"/>
  <c r="H126" i="2"/>
  <c r="E127" i="2" s="1"/>
  <c r="F130" i="2"/>
  <c r="F139" i="2"/>
  <c r="H162" i="2"/>
  <c r="Q162" i="2" s="1"/>
  <c r="Y162" i="2" s="1"/>
  <c r="P162" i="2" s="1"/>
  <c r="C133" i="2"/>
  <c r="H169" i="2"/>
  <c r="D170" i="2" s="1"/>
  <c r="H182" i="2"/>
  <c r="Q182" i="2" s="1"/>
  <c r="Y182" i="2" s="1"/>
  <c r="P182" i="2" s="1"/>
  <c r="C260" i="2"/>
  <c r="C139" i="2"/>
  <c r="D62" i="2"/>
  <c r="E108" i="2"/>
  <c r="E174" i="2"/>
  <c r="G174" i="2"/>
  <c r="H265" i="2"/>
  <c r="G133" i="2"/>
  <c r="H104" i="2"/>
  <c r="Q104" i="2" s="1"/>
  <c r="Y104" i="2" s="1"/>
  <c r="P104" i="2" s="1"/>
  <c r="H177" i="2"/>
  <c r="F178" i="2" s="1"/>
  <c r="H142" i="2"/>
  <c r="Q142" i="2" s="1"/>
  <c r="Y142" i="2" s="1"/>
  <c r="P142" i="2" s="1"/>
  <c r="H101" i="2"/>
  <c r="Q101" i="2" s="1"/>
  <c r="Y101" i="2" s="1"/>
  <c r="P101" i="2" s="1"/>
  <c r="T187" i="2"/>
  <c r="H110" i="2"/>
  <c r="D111" i="2" s="1"/>
  <c r="H274" i="2"/>
  <c r="D215" i="2"/>
  <c r="Q230" i="2"/>
  <c r="D214" i="2"/>
  <c r="J249" i="2"/>
  <c r="Q249" i="2" s="1"/>
  <c r="H130" i="2"/>
  <c r="H260" i="2"/>
  <c r="Q52" i="2"/>
  <c r="L210" i="2"/>
  <c r="Q210" i="2" s="1"/>
  <c r="H280" i="2"/>
  <c r="D49" i="2"/>
  <c r="H147" i="2"/>
  <c r="D148" i="2" s="1"/>
  <c r="D58" i="2"/>
  <c r="H186" i="2"/>
  <c r="H187" i="2" s="1"/>
  <c r="H151" i="2"/>
  <c r="F152" i="2" s="1"/>
  <c r="H133" i="2"/>
  <c r="D133" i="2"/>
  <c r="D59" i="2"/>
  <c r="D52" i="2"/>
  <c r="I240" i="2"/>
  <c r="Q240" i="2" s="1"/>
  <c r="Q204" i="2"/>
  <c r="G250" i="2"/>
  <c r="D218" i="2"/>
  <c r="Q217" i="2"/>
  <c r="G130" i="2"/>
  <c r="Q138" i="2"/>
  <c r="Y138" i="2" s="1"/>
  <c r="P138" i="2" s="1"/>
  <c r="E139" i="2"/>
  <c r="Q173" i="2"/>
  <c r="Y173" i="2" s="1"/>
  <c r="P173" i="2" s="1"/>
  <c r="Q129" i="2"/>
  <c r="Y129" i="2" s="1"/>
  <c r="P129" i="2" s="1"/>
  <c r="F174" i="2"/>
  <c r="E5" i="14"/>
  <c r="Y132" i="2"/>
  <c r="P132" i="2" s="1"/>
  <c r="AI33" i="12"/>
  <c r="E159" i="2" l="1"/>
  <c r="D159" i="2"/>
  <c r="H159" i="2"/>
  <c r="H165" i="17"/>
  <c r="D166" i="17" s="1"/>
  <c r="C20" i="17"/>
  <c r="H174" i="2"/>
  <c r="Q158" i="2"/>
  <c r="Y158" i="2" s="1"/>
  <c r="P158" i="2" s="1"/>
  <c r="G159" i="2"/>
  <c r="C159" i="2"/>
  <c r="D207" i="17"/>
  <c r="D206" i="17"/>
  <c r="D179" i="17"/>
  <c r="L187" i="17"/>
  <c r="Q187" i="17" s="1"/>
  <c r="H89" i="17"/>
  <c r="G90" i="17" s="1"/>
  <c r="D178" i="17"/>
  <c r="E166" i="17"/>
  <c r="I227" i="17"/>
  <c r="D205" i="17"/>
  <c r="D195" i="17"/>
  <c r="G108" i="2"/>
  <c r="H251" i="17"/>
  <c r="F252" i="17" s="1"/>
  <c r="G11" i="17"/>
  <c r="H236" i="17"/>
  <c r="L174" i="17"/>
  <c r="L213" i="17"/>
  <c r="Q213" i="17" s="1"/>
  <c r="H152" i="17"/>
  <c r="C153" i="17" s="1"/>
  <c r="D108" i="2"/>
  <c r="F260" i="2"/>
  <c r="Q259" i="2"/>
  <c r="Y259" i="2" s="1"/>
  <c r="P259" i="2" s="1"/>
  <c r="Q107" i="2"/>
  <c r="Y107" i="2" s="1"/>
  <c r="P107" i="2" s="1"/>
  <c r="D194" i="17"/>
  <c r="Q100" i="17"/>
  <c r="M100" i="17" s="1"/>
  <c r="Q97" i="17"/>
  <c r="M97" i="17" s="1"/>
  <c r="Q99" i="17"/>
  <c r="M99" i="17" s="1"/>
  <c r="H141" i="17"/>
  <c r="H142" i="17" s="1"/>
  <c r="D182" i="17"/>
  <c r="H227" i="17"/>
  <c r="H121" i="17"/>
  <c r="G122" i="17" s="1"/>
  <c r="E227" i="17"/>
  <c r="Q181" i="17"/>
  <c r="Q194" i="17"/>
  <c r="H156" i="17"/>
  <c r="G157" i="17" s="1"/>
  <c r="H257" i="17"/>
  <c r="C258" i="17" s="1"/>
  <c r="H108" i="17"/>
  <c r="F109" i="17" s="1"/>
  <c r="G227" i="17"/>
  <c r="H111" i="17"/>
  <c r="D112" i="17" s="1"/>
  <c r="F227" i="17"/>
  <c r="D191" i="17"/>
  <c r="H80" i="17"/>
  <c r="C81" i="17" s="1"/>
  <c r="J226" i="17"/>
  <c r="Q226" i="17" s="1"/>
  <c r="H86" i="17"/>
  <c r="H87" i="17" s="1"/>
  <c r="D192" i="17"/>
  <c r="H117" i="17"/>
  <c r="Q117" i="17" s="1"/>
  <c r="Y117" i="17" s="1"/>
  <c r="P117" i="17" s="1"/>
  <c r="H137" i="17"/>
  <c r="H161" i="17"/>
  <c r="H83" i="17"/>
  <c r="F102" i="2"/>
  <c r="G102" i="2"/>
  <c r="D105" i="2"/>
  <c r="H148" i="17"/>
  <c r="H130" i="17"/>
  <c r="G131" i="17" s="1"/>
  <c r="D38" i="17"/>
  <c r="H242" i="17"/>
  <c r="Q165" i="17"/>
  <c r="Y165" i="17" s="1"/>
  <c r="P165" i="17" s="1"/>
  <c r="G105" i="2"/>
  <c r="C166" i="17"/>
  <c r="F166" i="17"/>
  <c r="H105" i="2"/>
  <c r="C102" i="2"/>
  <c r="H166" i="17"/>
  <c r="G166" i="17"/>
  <c r="H102" i="2"/>
  <c r="C127" i="2"/>
  <c r="H148" i="2"/>
  <c r="C178" i="2"/>
  <c r="H105" i="17"/>
  <c r="H106" i="17" s="1"/>
  <c r="T262" i="17"/>
  <c r="T258" i="17"/>
  <c r="W258" i="17"/>
  <c r="W262" i="17"/>
  <c r="D193" i="17"/>
  <c r="D181" i="17"/>
  <c r="L221" i="17"/>
  <c r="Q221" i="17" s="1"/>
  <c r="V258" i="17"/>
  <c r="V262" i="17"/>
  <c r="L217" i="17"/>
  <c r="Q217" i="17" s="1"/>
  <c r="U262" i="17"/>
  <c r="U258" i="17"/>
  <c r="D204" i="17"/>
  <c r="Q207" i="17"/>
  <c r="D180" i="17"/>
  <c r="D208" i="17"/>
  <c r="L231" i="17"/>
  <c r="Q231" i="17" s="1"/>
  <c r="L200" i="17"/>
  <c r="Q200" i="17" s="1"/>
  <c r="H126" i="17"/>
  <c r="D39" i="17"/>
  <c r="D40" i="17"/>
  <c r="Q30" i="17"/>
  <c r="D28" i="17"/>
  <c r="D27" i="17"/>
  <c r="D31" i="17"/>
  <c r="D36" i="17"/>
  <c r="D30" i="17"/>
  <c r="D37" i="17"/>
  <c r="D29" i="17"/>
  <c r="Q98" i="17"/>
  <c r="M98" i="17" s="1"/>
  <c r="Q101" i="17"/>
  <c r="N101" i="17" s="1"/>
  <c r="E183" i="2"/>
  <c r="D163" i="2"/>
  <c r="F148" i="2"/>
  <c r="E111" i="2"/>
  <c r="Q169" i="2"/>
  <c r="Y169" i="2" s="1"/>
  <c r="P169" i="2" s="1"/>
  <c r="G170" i="2"/>
  <c r="E163" i="2"/>
  <c r="C148" i="2"/>
  <c r="H143" i="2"/>
  <c r="D143" i="2"/>
  <c r="G143" i="2"/>
  <c r="D127" i="2"/>
  <c r="G127" i="2"/>
  <c r="E148" i="2"/>
  <c r="Q147" i="2"/>
  <c r="Y147" i="2" s="1"/>
  <c r="P147" i="2" s="1"/>
  <c r="G148" i="2"/>
  <c r="G111" i="2"/>
  <c r="F143" i="2"/>
  <c r="C143" i="2"/>
  <c r="E143" i="2"/>
  <c r="D187" i="2"/>
  <c r="F105" i="2"/>
  <c r="C105" i="2"/>
  <c r="F163" i="2"/>
  <c r="F187" i="2"/>
  <c r="Q274" i="2"/>
  <c r="Y274" i="2" s="1"/>
  <c r="P274" i="2" s="1"/>
  <c r="E275" i="2"/>
  <c r="C275" i="2"/>
  <c r="G275" i="2"/>
  <c r="H275" i="2"/>
  <c r="D275" i="2"/>
  <c r="F275" i="2"/>
  <c r="E102" i="2"/>
  <c r="D102" i="2"/>
  <c r="D178" i="2"/>
  <c r="H178" i="2"/>
  <c r="E266" i="2"/>
  <c r="G266" i="2"/>
  <c r="C266" i="2"/>
  <c r="D266" i="2"/>
  <c r="H266" i="2"/>
  <c r="Q265" i="2"/>
  <c r="Y265" i="2" s="1"/>
  <c r="P265" i="2" s="1"/>
  <c r="F266" i="2"/>
  <c r="E152" i="2"/>
  <c r="C187" i="2"/>
  <c r="E105" i="2"/>
  <c r="Q177" i="2"/>
  <c r="Y177" i="2" s="1"/>
  <c r="P177" i="2" s="1"/>
  <c r="E281" i="2"/>
  <c r="H281" i="2"/>
  <c r="C281" i="2"/>
  <c r="Q280" i="2"/>
  <c r="Y280" i="2" s="1"/>
  <c r="P280" i="2" s="1"/>
  <c r="D281" i="2"/>
  <c r="G281" i="2"/>
  <c r="F281" i="2"/>
  <c r="F170" i="2"/>
  <c r="H170" i="2"/>
  <c r="C170" i="2"/>
  <c r="E178" i="2"/>
  <c r="E170" i="2"/>
  <c r="G187" i="2"/>
  <c r="Q186" i="2"/>
  <c r="Y186" i="2" s="1"/>
  <c r="P186" i="2" s="1"/>
  <c r="C152" i="2"/>
  <c r="H152" i="2"/>
  <c r="Q151" i="2"/>
  <c r="Y151" i="2" s="1"/>
  <c r="P151" i="2" s="1"/>
  <c r="G152" i="2"/>
  <c r="Q110" i="2"/>
  <c r="Y110" i="2" s="1"/>
  <c r="P110" i="2" s="1"/>
  <c r="H111" i="2"/>
  <c r="F111" i="2"/>
  <c r="G183" i="2"/>
  <c r="H183" i="2"/>
  <c r="D183" i="2"/>
  <c r="C163" i="2"/>
  <c r="H163" i="2"/>
  <c r="G163" i="2"/>
  <c r="F127" i="2"/>
  <c r="H127" i="2"/>
  <c r="Q126" i="2"/>
  <c r="Y126" i="2" s="1"/>
  <c r="P126" i="2" s="1"/>
  <c r="D152" i="2"/>
  <c r="C111" i="2"/>
  <c r="E187" i="2"/>
  <c r="F183" i="2"/>
  <c r="G178" i="2"/>
  <c r="C183" i="2"/>
  <c r="D87" i="17" l="1"/>
  <c r="F122" i="17"/>
  <c r="F90" i="17"/>
  <c r="C90" i="17"/>
  <c r="D122" i="17"/>
  <c r="C122" i="17"/>
  <c r="E153" i="17"/>
  <c r="Q152" i="17"/>
  <c r="Y152" i="17" s="1"/>
  <c r="P152" i="17" s="1"/>
  <c r="G153" i="17"/>
  <c r="H153" i="17"/>
  <c r="F153" i="17"/>
  <c r="D153" i="17"/>
  <c r="H90" i="17"/>
  <c r="H122" i="17"/>
  <c r="E122" i="17"/>
  <c r="Q89" i="17"/>
  <c r="Y89" i="17" s="1"/>
  <c r="P89" i="17" s="1"/>
  <c r="Q121" i="17"/>
  <c r="Y121" i="17" s="1"/>
  <c r="P121" i="17" s="1"/>
  <c r="D90" i="17"/>
  <c r="E90" i="17"/>
  <c r="H252" i="17"/>
  <c r="C252" i="17"/>
  <c r="E252" i="17"/>
  <c r="D252" i="17"/>
  <c r="G252" i="17"/>
  <c r="Q251" i="17"/>
  <c r="Y251" i="17" s="1"/>
  <c r="P251" i="17" s="1"/>
  <c r="F237" i="17"/>
  <c r="Q236" i="17"/>
  <c r="Y236" i="17" s="1"/>
  <c r="P236" i="17" s="1"/>
  <c r="H237" i="17"/>
  <c r="D237" i="17"/>
  <c r="C237" i="17"/>
  <c r="E237" i="17"/>
  <c r="G237" i="17"/>
  <c r="G142" i="17"/>
  <c r="H112" i="17"/>
  <c r="F112" i="17"/>
  <c r="Q156" i="17"/>
  <c r="Y156" i="17" s="1"/>
  <c r="P156" i="17" s="1"/>
  <c r="C142" i="17"/>
  <c r="E142" i="17"/>
  <c r="D142" i="17"/>
  <c r="E109" i="17"/>
  <c r="F142" i="17"/>
  <c r="Q141" i="17"/>
  <c r="Y141" i="17" s="1"/>
  <c r="P141" i="17" s="1"/>
  <c r="C87" i="17"/>
  <c r="G109" i="17"/>
  <c r="G87" i="17"/>
  <c r="Q86" i="17"/>
  <c r="Y86" i="17" s="1"/>
  <c r="P86" i="17" s="1"/>
  <c r="E87" i="17"/>
  <c r="F87" i="17"/>
  <c r="C109" i="17"/>
  <c r="D109" i="17"/>
  <c r="Q108" i="17"/>
  <c r="Y108" i="17" s="1"/>
  <c r="P108" i="17" s="1"/>
  <c r="H109" i="17"/>
  <c r="H157" i="17"/>
  <c r="C157" i="17"/>
  <c r="G112" i="17"/>
  <c r="D81" i="17"/>
  <c r="C112" i="17"/>
  <c r="F258" i="17"/>
  <c r="G258" i="17"/>
  <c r="Q257" i="17"/>
  <c r="Y257" i="17" s="1"/>
  <c r="P257" i="17" s="1"/>
  <c r="Q111" i="17"/>
  <c r="Y111" i="17" s="1"/>
  <c r="P111" i="17" s="1"/>
  <c r="E112" i="17"/>
  <c r="D157" i="17"/>
  <c r="F157" i="17"/>
  <c r="H258" i="17"/>
  <c r="G81" i="17"/>
  <c r="H81" i="17"/>
  <c r="F81" i="17"/>
  <c r="E258" i="17"/>
  <c r="D258" i="17"/>
  <c r="Q80" i="17"/>
  <c r="Y80" i="17" s="1"/>
  <c r="P80" i="17" s="1"/>
  <c r="E81" i="17"/>
  <c r="E157" i="17"/>
  <c r="F118" i="17"/>
  <c r="E118" i="17"/>
  <c r="G118" i="17"/>
  <c r="H118" i="17"/>
  <c r="C118" i="17"/>
  <c r="D118" i="17"/>
  <c r="G162" i="17"/>
  <c r="D162" i="17"/>
  <c r="F162" i="17"/>
  <c r="H162" i="17"/>
  <c r="C162" i="17"/>
  <c r="E162" i="17"/>
  <c r="Q161" i="17"/>
  <c r="Y161" i="17" s="1"/>
  <c r="P161" i="17" s="1"/>
  <c r="D138" i="17"/>
  <c r="Q137" i="17"/>
  <c r="Y137" i="17" s="1"/>
  <c r="P137" i="17" s="1"/>
  <c r="C138" i="17"/>
  <c r="H138" i="17"/>
  <c r="G138" i="17"/>
  <c r="E138" i="17"/>
  <c r="F138" i="17"/>
  <c r="H84" i="17"/>
  <c r="E84" i="17"/>
  <c r="D84" i="17"/>
  <c r="C84" i="17"/>
  <c r="Q83" i="17"/>
  <c r="Y83" i="17" s="1"/>
  <c r="P83" i="17" s="1"/>
  <c r="F84" i="17"/>
  <c r="G84" i="17"/>
  <c r="Q130" i="17"/>
  <c r="Y130" i="17" s="1"/>
  <c r="P130" i="17" s="1"/>
  <c r="D131" i="17"/>
  <c r="C149" i="17"/>
  <c r="Q148" i="17"/>
  <c r="Y148" i="17" s="1"/>
  <c r="P148" i="17" s="1"/>
  <c r="G149" i="17"/>
  <c r="F149" i="17"/>
  <c r="E149" i="17"/>
  <c r="D149" i="17"/>
  <c r="H149" i="17"/>
  <c r="E131" i="17"/>
  <c r="F131" i="17"/>
  <c r="C131" i="17"/>
  <c r="H131" i="17"/>
  <c r="F243" i="17"/>
  <c r="E243" i="17"/>
  <c r="D243" i="17"/>
  <c r="H243" i="17"/>
  <c r="Q242" i="17"/>
  <c r="Y242" i="17" s="1"/>
  <c r="P242" i="17" s="1"/>
  <c r="C243" i="17"/>
  <c r="G243" i="17"/>
  <c r="F106" i="17"/>
  <c r="D106" i="17"/>
  <c r="G106" i="17"/>
  <c r="C106" i="17"/>
  <c r="E106" i="17"/>
  <c r="Q105" i="17"/>
  <c r="Y105" i="17" s="1"/>
  <c r="P105" i="17" s="1"/>
  <c r="X262" i="17"/>
  <c r="C127" i="17"/>
  <c r="H127" i="17"/>
  <c r="D127" i="17"/>
  <c r="E127" i="17"/>
  <c r="G127" i="17"/>
  <c r="F127" i="17"/>
  <c r="Q126" i="17"/>
  <c r="Y126" i="17" s="1"/>
  <c r="P126" i="17" s="1"/>
  <c r="L99" i="17"/>
  <c r="N99" i="17"/>
  <c r="K98" i="17"/>
  <c r="L98" i="17"/>
  <c r="J100" i="17"/>
  <c r="L100" i="17"/>
  <c r="N98" i="17"/>
  <c r="N97" i="17"/>
  <c r="J101" i="17"/>
  <c r="K97" i="17"/>
  <c r="L97" i="17"/>
  <c r="M101" i="17"/>
  <c r="J99" i="17"/>
  <c r="N100" i="17"/>
  <c r="L101" i="17"/>
  <c r="J97" i="17"/>
  <c r="K101" i="17"/>
  <c r="K100" i="17"/>
  <c r="K99" i="17"/>
  <c r="J98" i="17"/>
</calcChain>
</file>

<file path=xl/sharedStrings.xml><?xml version="1.0" encoding="utf-8"?>
<sst xmlns="http://schemas.openxmlformats.org/spreadsheetml/2006/main" count="7122" uniqueCount="582">
  <si>
    <t>IP</t>
  </si>
  <si>
    <t>2.2 El número de puestos de lectura</t>
  </si>
  <si>
    <t>4.2 La idoneidad de los plazos de préstamo</t>
  </si>
  <si>
    <t>4.3 El número de documentos que se pueden obtener en préstamo</t>
  </si>
  <si>
    <t>6. EL PERSONAL DE LA BIBLIOTECA</t>
  </si>
  <si>
    <t>7. VALORACIÓN GLOBAL</t>
  </si>
  <si>
    <t>8. OBSERVACIONES Y SUGERENCIAS</t>
  </si>
  <si>
    <t>Fecha</t>
  </si>
  <si>
    <t xml:space="preserve">Escuela Universitaria de Estadística </t>
  </si>
  <si>
    <t xml:space="preserve">Facultad de Ciencias Químicas </t>
  </si>
  <si>
    <t>SI</t>
  </si>
  <si>
    <t xml:space="preserve">Facultad de Psicología </t>
  </si>
  <si>
    <t xml:space="preserve">Escuela Universitaria de Enfermería, Fisioterapia y Podología </t>
  </si>
  <si>
    <t xml:space="preserve">Facultad de Filosofía </t>
  </si>
  <si>
    <t xml:space="preserve">Facultad de Ciencias de la Información </t>
  </si>
  <si>
    <t xml:space="preserve">Facultad de Ciencias Económicas y Empresariales </t>
  </si>
  <si>
    <t xml:space="preserve">Facultad de Ciencias de la Documentación </t>
  </si>
  <si>
    <t xml:space="preserve">Facultad de Filología </t>
  </si>
  <si>
    <t xml:space="preserve">Facultad de Veterinaria </t>
  </si>
  <si>
    <t xml:space="preserve">Facultad de Geografía e Historia </t>
  </si>
  <si>
    <t xml:space="preserve">Facultad de Educación </t>
  </si>
  <si>
    <t xml:space="preserve">Facultad de Medicina </t>
  </si>
  <si>
    <t xml:space="preserve">Facultad de Ciencias Físicas </t>
  </si>
  <si>
    <t>Otros Centros (Servicios Centrales, Rectorado, Centros adscritos,etc)</t>
  </si>
  <si>
    <t xml:space="preserve">Facultad de Derecho </t>
  </si>
  <si>
    <t xml:space="preserve">Facultad de Ciencias Matemáticas </t>
  </si>
  <si>
    <t xml:space="preserve">Facultad de Ciencias Políticas y Sociología </t>
  </si>
  <si>
    <t>Escuela Universitaria de Trabajo Social</t>
  </si>
  <si>
    <t xml:space="preserve">Facultad de Ciencias Biológicas </t>
  </si>
  <si>
    <t xml:space="preserve">Facultad de Informática </t>
  </si>
  <si>
    <t xml:space="preserve">Escuela Universitaria de Estudios Empresariales </t>
  </si>
  <si>
    <t xml:space="preserve">Facultad de Farmacia </t>
  </si>
  <si>
    <t>Muy útil</t>
  </si>
  <si>
    <t>No</t>
  </si>
  <si>
    <t xml:space="preserve">Poco útil               </t>
  </si>
  <si>
    <t xml:space="preserve">Normal             </t>
  </si>
  <si>
    <t xml:space="preserve">Útil              </t>
  </si>
  <si>
    <t>6.</t>
  </si>
  <si>
    <t>El personal de la biblioteca:</t>
  </si>
  <si>
    <t>7.</t>
  </si>
  <si>
    <t>Valoración global:</t>
  </si>
  <si>
    <r>
      <t xml:space="preserve">Su mayor o menor satisfacción con cada uno de ellos (" </t>
    </r>
    <r>
      <rPr>
        <b/>
        <sz val="11"/>
        <color indexed="10"/>
        <rFont val="Arial"/>
        <family val="2"/>
      </rPr>
      <t>1= muy insatisfecho</t>
    </r>
    <r>
      <rPr>
        <sz val="11"/>
        <rFont val="Arial"/>
        <family val="2"/>
      </rPr>
      <t>", "</t>
    </r>
    <r>
      <rPr>
        <b/>
        <sz val="11"/>
        <color indexed="12"/>
        <rFont val="Arial"/>
        <family val="2"/>
      </rPr>
      <t>5= muy satisfecho</t>
    </r>
    <r>
      <rPr>
        <sz val="11"/>
        <rFont val="Arial"/>
        <family val="2"/>
      </rPr>
      <t>")</t>
    </r>
  </si>
  <si>
    <r>
      <t>5.</t>
    </r>
    <r>
      <rPr>
        <b/>
        <sz val="10.5"/>
        <rFont val="Times New Roman"/>
        <family val="1"/>
      </rPr>
      <t xml:space="preserve"> </t>
    </r>
  </si>
  <si>
    <r>
      <t xml:space="preserve">Nada útil  </t>
    </r>
    <r>
      <rPr>
        <sz val="10"/>
        <rFont val="Arial"/>
        <family val="2"/>
      </rPr>
      <t xml:space="preserve">           </t>
    </r>
  </si>
  <si>
    <t xml:space="preserve">Facultad de Ciencias Geológicas </t>
  </si>
  <si>
    <t xml:space="preserve">Facultad de Odontología </t>
  </si>
  <si>
    <t xml:space="preserve">Escuela Universitaria de Óptica </t>
  </si>
  <si>
    <t xml:space="preserve">Facultad de Bellas Artes </t>
  </si>
  <si>
    <t>CUESTIONARIO DE SATISFACCIÓN DE USUARIOS SOBRE LOS SERVICIOS BIBLIOTECARIOS</t>
  </si>
  <si>
    <t>ENCUESTA DE EVALUACIÓN DE LA BIBLIOTECA</t>
  </si>
  <si>
    <t>Encuestas contestadas</t>
  </si>
  <si>
    <t>1.</t>
  </si>
  <si>
    <t>Datos personales:</t>
  </si>
  <si>
    <t>NC</t>
  </si>
  <si>
    <t>1.3</t>
  </si>
  <si>
    <t>N</t>
  </si>
  <si>
    <t>%</t>
  </si>
  <si>
    <t xml:space="preserve">2. </t>
  </si>
  <si>
    <t>Instalaciones y equipos:</t>
  </si>
  <si>
    <t>L</t>
  </si>
  <si>
    <t>K</t>
  </si>
  <si>
    <t>J</t>
  </si>
  <si>
    <t>? nc</t>
  </si>
  <si>
    <t>Su mayor o menor satisfacción con cada uno de ellos ("1= muy insatisfecho", "5= muy satisfecho")</t>
  </si>
  <si>
    <t>4.</t>
  </si>
  <si>
    <t>El préstamo:</t>
  </si>
  <si>
    <t>id</t>
  </si>
  <si>
    <t>¿En qué Facultad o Escuela desarrolla su principal actividad?</t>
  </si>
  <si>
    <t>¿A qué Facultad o Escuela pertenece?</t>
  </si>
  <si>
    <t>4.7. La facilidad/rapidez con la que se puede disponer de un documento que está en otra universidad o institución</t>
  </si>
  <si>
    <t>(en blanco)</t>
  </si>
  <si>
    <t>Total general</t>
  </si>
  <si>
    <t>ENF</t>
  </si>
  <si>
    <t>EST</t>
  </si>
  <si>
    <t>EMP</t>
  </si>
  <si>
    <t>OPT</t>
  </si>
  <si>
    <t>TRS</t>
  </si>
  <si>
    <t>BBA</t>
  </si>
  <si>
    <t>BIO</t>
  </si>
  <si>
    <t>BYD</t>
  </si>
  <si>
    <t>INF</t>
  </si>
  <si>
    <t>CEE</t>
  </si>
  <si>
    <t>FIS</t>
  </si>
  <si>
    <t>GEO</t>
  </si>
  <si>
    <t>MAT</t>
  </si>
  <si>
    <t>CPS</t>
  </si>
  <si>
    <t>QUI</t>
  </si>
  <si>
    <t>DER</t>
  </si>
  <si>
    <t>EDU</t>
  </si>
  <si>
    <t>FAR</t>
  </si>
  <si>
    <t>FLL</t>
  </si>
  <si>
    <t>FLS</t>
  </si>
  <si>
    <t>FDI</t>
  </si>
  <si>
    <t>MED</t>
  </si>
  <si>
    <t>ODO</t>
  </si>
  <si>
    <t>PSI</t>
  </si>
  <si>
    <t>VET</t>
  </si>
  <si>
    <t>4.1 La agilidad al ser atendido en el mostrador de préstamo</t>
  </si>
  <si>
    <t xml:space="preserve">4.1 La agilidad al ser atendido en el mostrador de préstamo </t>
  </si>
  <si>
    <t>Correos electrónicos enviados</t>
  </si>
  <si>
    <t>El Servicio de Evaluación de la Biblioteca de la Universidad Complutense está realizando una encuesta de opinión sobre los servicios bibliotecarios. Por favor, cumplimente la siguiente encuesta y pulse enviar datos para hacérnosla llegar</t>
  </si>
  <si>
    <t>Indique, la frecuencia y tipo de utilización por su parte del servicio de biblioteca</t>
  </si>
  <si>
    <t>Biblioteca 1</t>
  </si>
  <si>
    <t>Biblioteca 2</t>
  </si>
  <si>
    <t>7.2 En su opinión, ¿cómo ha evolucionado este servicio en los dos últimos años?</t>
  </si>
  <si>
    <t>Biblioteca Nacional</t>
  </si>
  <si>
    <t>Biblioteca Histórica</t>
  </si>
  <si>
    <t>Otro</t>
  </si>
  <si>
    <t>Indique, la frecuencia y tipo de utilización por su parte del servicio de biblioteca:</t>
  </si>
  <si>
    <t>1.3 Acudiendo personalmente a la Biblioteca:</t>
  </si>
  <si>
    <t>1.4 Utilizando la Biblioteca de forma virtual:</t>
  </si>
  <si>
    <t>F. Bellas Artes</t>
  </si>
  <si>
    <t>F. Ciencias Biológicas</t>
  </si>
  <si>
    <t>F. Ciencias de la Documentación</t>
  </si>
  <si>
    <t>F. Ciencias de la Información</t>
  </si>
  <si>
    <t>F. Ciencias Económicas y Empresariales</t>
  </si>
  <si>
    <t>F. Ciencias Físicas</t>
  </si>
  <si>
    <t>F. Ciencias Geológicas</t>
  </si>
  <si>
    <t>F. Ciencias Matemáticas</t>
  </si>
  <si>
    <t>F. Ciencias Políticas y Sociología</t>
  </si>
  <si>
    <t>F. Ciencias Químicas</t>
  </si>
  <si>
    <t>F. Derecho</t>
  </si>
  <si>
    <t>F. Educación - Centro de Formación del Profesorado</t>
  </si>
  <si>
    <t>F. Farmacia</t>
  </si>
  <si>
    <t>F. Filología</t>
  </si>
  <si>
    <t>F. Filosofía</t>
  </si>
  <si>
    <t>F. Geografía e Historia</t>
  </si>
  <si>
    <t>F. Informática</t>
  </si>
  <si>
    <t>F. Medicina</t>
  </si>
  <si>
    <t>F. Odontología</t>
  </si>
  <si>
    <t>F. Psicología</t>
  </si>
  <si>
    <t>F. Veterinaria</t>
  </si>
  <si>
    <t>Biblioteca Maria Zambrano</t>
  </si>
  <si>
    <t>1º</t>
  </si>
  <si>
    <t>2º</t>
  </si>
  <si>
    <t>3º</t>
  </si>
  <si>
    <t>1.5 Si utiliza los servicios de la Biblioteca, elija, por orden de preferencia, hasta tres bibliotecas de la Universidad Complutense a las que suele acudir:</t>
  </si>
  <si>
    <t>GHI</t>
  </si>
  <si>
    <t>RLS</t>
  </si>
  <si>
    <t>BHI</t>
  </si>
  <si>
    <t>MBZ</t>
  </si>
  <si>
    <t>Docentes</t>
  </si>
  <si>
    <t>1. ASISTENCIA A LA BIBLIOTECA</t>
  </si>
  <si>
    <t>1.2 Acudiendo personalmente a la Biblioteca</t>
  </si>
  <si>
    <t>1.3 Utilizando la Biblioteca de manera virtual</t>
  </si>
  <si>
    <t>BIblioteca 3</t>
  </si>
  <si>
    <t>Si acude a otras bibliotecas o centros de documentación fuera de la Universidad Complutense, le rogamos que nos indique a cuales</t>
  </si>
  <si>
    <t xml:space="preserve">2. INSTALACIONES Y EQUIPOS </t>
  </si>
  <si>
    <t>Indique en una escala que va desde 1(Muy insatisfecho), 2 (Insatisfecho), 3(Normal), 4 (Satisfecho) hasta 5 (Muy sastisfecho) su grado de satisfacción con los siguientes elementos</t>
  </si>
  <si>
    <t>2.1 El horario de la Biblioteca</t>
  </si>
  <si>
    <t>2.3 La comodidad de las instalaciones de la Biblioteca</t>
  </si>
  <si>
    <t>2.5 El equipamiento informático de la Biblioteca</t>
  </si>
  <si>
    <t>3. RECURSOS DE INFORMACIÓN</t>
  </si>
  <si>
    <t>3.1 La adecuación de la colección a sus necesidades</t>
  </si>
  <si>
    <t>3.2 La facilidad para localizar los libros, revistas u otros documentos en la biblioteca</t>
  </si>
  <si>
    <t>3.3 La facilidad para acceder a los recursos electrónicos que necesita</t>
  </si>
  <si>
    <t>3.4 La respuesta obtenida al solicitar alguna información</t>
  </si>
  <si>
    <t>3.5 La facilidad para navegar por el catálogo de la Biblioteca</t>
  </si>
  <si>
    <t>3.6 La facilidad para hacer sugerencias y comentarios o peticiones para nuevas adquisiciones</t>
  </si>
  <si>
    <t>3.7 Los contenidos y la facilidad de uso de la página web de la Biblioteca</t>
  </si>
  <si>
    <t>4. EL SERVICIO</t>
  </si>
  <si>
    <t>4.4 La sencillez para obtener un documento en préstamo</t>
  </si>
  <si>
    <t>4.5 La sencillez para reservar y renovar un préstamo</t>
  </si>
  <si>
    <t>4.6 La facilidad para conocer el estado de sus préstamos y reservas a través del catálogo automatizado (CISNE)</t>
  </si>
  <si>
    <t>4.7 La facilidad/rapidez con la que se puede obtener un documento que está en otra biblioteca, universidad o institución</t>
  </si>
  <si>
    <t>5. APOYO A LA DOCENCIA Y A LA INVESTIGACIÓN</t>
  </si>
  <si>
    <t>5.2 En caso afirmativo. ¿cómo valora este servicio en una escala de 1 (Muy malo), 2 (Malo), 3 (Regular), 4 (Bueno) a 5 (excelente)?</t>
  </si>
  <si>
    <t>5.3¿Conoce el servicio de bibliografías recomendadas?</t>
  </si>
  <si>
    <t>5.4 En caso afirmativo. ¿cómo valora este servicio?</t>
  </si>
  <si>
    <t>5.5 ¿Conoce la opción de incluir bibliografía adyacente en el campus virtual?</t>
  </si>
  <si>
    <t>5.6 En caso afirmativo. ¿cómo valora este servicio?</t>
  </si>
  <si>
    <t>5.7 ¿Sabe como encontrar los indicadores de calidad de la producción científica que se valoran para obtener sexenios?</t>
  </si>
  <si>
    <t>5.8 ¿Conoce la oferta de cursos de formación de usuarios de la Biblioteca?</t>
  </si>
  <si>
    <t>5.9 ¿Ha asistido a algún curso de formación de usuarios?</t>
  </si>
  <si>
    <t>5.10 Si lo ha hecho. La formación le ha resultado...</t>
  </si>
  <si>
    <t>5.11 ¿Ha utilizado las instalaciones y/o los servicios de la biblioteca con sus alumnos como apoyo a su tarea docente?</t>
  </si>
  <si>
    <t>5.12 ¿Qué otros servicios de apoyo a la investigación considera que debería incorporar la Biblioteca?</t>
  </si>
  <si>
    <t>Si no conoce alguno de estos servicios o bien los conoce pero no los utiliza, por favor, indique los motivos en el apartado 8. Sugerencias y observaciones</t>
  </si>
  <si>
    <t>6.1 La capacidad de gestión y resolución de las preguntas por parte del personal de la Biblioteca</t>
  </si>
  <si>
    <t>6.2 La cordialidad y amabilidad en el trato por parte del personal de la Biblioteca</t>
  </si>
  <si>
    <t>7.1 ¿Cómo valoraría globalmente el servicio de Biblioteca?</t>
  </si>
  <si>
    <t>Muchas gracias por su colaboración</t>
  </si>
  <si>
    <t>Fecha de descarga</t>
  </si>
  <si>
    <t>Si</t>
  </si>
  <si>
    <t>BNE</t>
  </si>
  <si>
    <t>CSIC</t>
  </si>
  <si>
    <t xml:space="preserve">1 (No utiliza la Biblioteca nunca) </t>
  </si>
  <si>
    <t xml:space="preserve">2 (Rara vez, menos de 6 veces al año) </t>
  </si>
  <si>
    <t xml:space="preserve">3 De vez en cuando 1 o 2 veces al mes </t>
  </si>
  <si>
    <t xml:space="preserve">4 (Frecuentemente, 1 o 2 veces por semana) </t>
  </si>
  <si>
    <t xml:space="preserve">5 (Muy Frecuentementemente, 3 o más veces por semana) </t>
  </si>
  <si>
    <t>Municipales</t>
  </si>
  <si>
    <t>PRESTAMO DEVOLUCION</t>
  </si>
  <si>
    <t>RENOVACION RESERVA</t>
  </si>
  <si>
    <t>DEPARTAMENTO</t>
  </si>
  <si>
    <t>REVISTAS HEMEROTECA</t>
  </si>
  <si>
    <t>CATALOGO</t>
  </si>
  <si>
    <t>RECURSOS ELECTRONICOS</t>
  </si>
  <si>
    <t>COLECCIÓN MANUALES</t>
  </si>
  <si>
    <t>PRESTAMO INTERBIBLIOTECARIO</t>
  </si>
  <si>
    <t>ADQUISICIONES</t>
  </si>
  <si>
    <t>SEGURIDAD ROBO VIGILAN</t>
  </si>
  <si>
    <t xml:space="preserve">APERTURA HORA EXAMEN </t>
  </si>
  <si>
    <t>CALOR FRIO TEMPERATURA</t>
  </si>
  <si>
    <t>DEPOSITO</t>
  </si>
  <si>
    <t>SILENCIO RUIDO</t>
  </si>
  <si>
    <t>FOTOCOPIA</t>
  </si>
  <si>
    <t>SEÑALIZACON ACCESO UBICACIÓN</t>
  </si>
  <si>
    <t>ESPACIO SITIO PUESTOS DE LECTURA</t>
  </si>
  <si>
    <t>INSTALACIONES MESAS SILLAS ENCHUFES</t>
  </si>
  <si>
    <t>ORDENADORES PORTATILES IMPRESORAS</t>
  </si>
  <si>
    <t>LUZ ILUMINACION</t>
  </si>
  <si>
    <t>LIMPEZA BAÑOS</t>
  </si>
  <si>
    <t>PERSONAL</t>
  </si>
  <si>
    <t>MI CUENTA</t>
  </si>
  <si>
    <t>ON-LINE DIGITAL</t>
  </si>
  <si>
    <t>CARNÉ</t>
  </si>
  <si>
    <t>CURSOS FORMACION INFORMACIÓN</t>
  </si>
  <si>
    <t>WEB INTERNET</t>
  </si>
  <si>
    <t>CORREO</t>
  </si>
  <si>
    <t>contar</t>
  </si>
  <si>
    <t>RENOV</t>
  </si>
  <si>
    <t>depart</t>
  </si>
  <si>
    <t>revist</t>
  </si>
  <si>
    <t>cata</t>
  </si>
  <si>
    <t>electr</t>
  </si>
  <si>
    <t>manua</t>
  </si>
  <si>
    <t>interbib</t>
  </si>
  <si>
    <t>compr</t>
  </si>
  <si>
    <t>vigi</t>
  </si>
  <si>
    <t>hora</t>
  </si>
  <si>
    <t>Autónoma</t>
  </si>
  <si>
    <t>UAM</t>
  </si>
  <si>
    <t>Autonoma</t>
  </si>
  <si>
    <t>UPM</t>
  </si>
  <si>
    <t>URJC</t>
  </si>
  <si>
    <t>CAM</t>
  </si>
  <si>
    <t>Politécnica</t>
  </si>
  <si>
    <t>UC3M</t>
  </si>
  <si>
    <t>UNED</t>
  </si>
  <si>
    <t>AECID</t>
  </si>
  <si>
    <t>Pública</t>
  </si>
  <si>
    <t>Publica</t>
  </si>
  <si>
    <t>Municipal</t>
  </si>
  <si>
    <t>Comunidad</t>
  </si>
  <si>
    <t>Nacional</t>
  </si>
  <si>
    <t>Juan Carlos</t>
  </si>
  <si>
    <t>Real</t>
  </si>
  <si>
    <t>R. Academias</t>
  </si>
  <si>
    <t>Hospital</t>
  </si>
  <si>
    <t>Hospitales</t>
  </si>
  <si>
    <t>Reina</t>
  </si>
  <si>
    <t>C.A. Reina Sofía</t>
  </si>
  <si>
    <t>Apoyo a la docencia y a la investigación</t>
  </si>
  <si>
    <t>Recursos de información (Libros, revistas, audiovisuales, etc.)</t>
  </si>
  <si>
    <t>Centro</t>
  </si>
  <si>
    <t>Cuenta de id</t>
  </si>
  <si>
    <t>cod centro</t>
  </si>
  <si>
    <t>Humanidades</t>
  </si>
  <si>
    <t>Ciencias Experimentales</t>
  </si>
  <si>
    <t>Ciencias Sociales</t>
  </si>
  <si>
    <t>Ciencias de la Salud</t>
  </si>
  <si>
    <t>Área</t>
  </si>
  <si>
    <t>1.1 ¿En qué Facultad desarrolla su principal actividad docente?</t>
  </si>
  <si>
    <t>Si utiliza los servicios de la biblioteca, elija, por orden de preferencia, hasta tres bibliotecas de centro de la Universidad Complutense a las que suele acudir</t>
  </si>
  <si>
    <t>Mejorar el catálogo online y el acceso a recursos virtuales</t>
  </si>
  <si>
    <t>Estoy plenamente satisfecho. Es lo mejor que tiene nuestra Universidad.</t>
  </si>
  <si>
    <t>Más y mejores suscripciones para poder descargar artículos de revistas extranjeras y libros.</t>
  </si>
  <si>
    <t>Formación en búsqueda y gestión bibliográfica.</t>
  </si>
  <si>
    <t>Una hemeroteca (en el caso de Físicas)</t>
  </si>
  <si>
    <t>Sobre todo mejorar los buscadores. Si no se conoce el título de la revista o del artículo, no es posible encontrarlo en el buscador a través de palabras clave.</t>
  </si>
  <si>
    <t>mejor escáner &lt;br&gt;salas para investigadores</t>
  </si>
  <si>
    <t>Ampliar los recursos de revistas científicas</t>
  </si>
  <si>
    <t>1. Libre acceso para investigadores!!&lt;br&gt;2. Convenios más amplios con plataformas de revistas online&lt;br&gt;3. Digitalización progresiva de contenidos bibliográficos</t>
  </si>
  <si>
    <t>suscripción a más recursos digitales&lt;br&gt;digitalización completa del fondo antiguo = Biblioteca histórica</t>
  </si>
  <si>
    <t>Más ordenadores y modernos+ más personal+ más presupuesto</t>
  </si>
  <si>
    <t>Más revistas y libros</t>
  </si>
  <si>
    <t>Bibliografía actualizada, muchos libros son excesivamente antiguos y hace falta renovar y actualizar algunas secciones.</t>
  </si>
  <si>
    <t>Un bibliotecario que sea una persona normal y que no espere a la salida del Centro al Gerente para agredirle físicamente por haberle pedido los datos de préstamo de la biblioteca.</t>
  </si>
  <si>
    <t>Herramientas de difusión de la investigación de los profesores del Centro a través de la Biblioteca. Una plataforma donde poder incluir las revistas científicas que va publicando el PDI.</t>
  </si>
  <si>
    <t>Me parece que se cubren todas mis necesidades como investigador.</t>
  </si>
  <si>
    <t>Ampliar el número de revistas a las cuales la UCM pueda tener acceso gratuito.</t>
  </si>
  <si>
    <t>Profundizar en el conocimiento de los fondos bibliográficos de la Complutense como uno de nuestros principales valores frente al resto de las ofertas Universitarias</t>
  </si>
  <si>
    <t>Videoteca y hemeroteca</t>
  </si>
  <si>
    <t>Busqueda de artículos y remitirlos por correo electrónico al usuario. Es posible?</t>
  </si>
  <si>
    <t xml:space="preserve">Puede que el préstamo interbibliotecario con otras universidades españolas, y, por qué no, internacionales. Qué lejos estamos aún de los británicos en este último aspecto. </t>
  </si>
  <si>
    <t>En la petición de documentos la busqueda del artículo podría relaizarse por el PMID</t>
  </si>
  <si>
    <t>Incluir un mayor número de revistas JCR (social-sciences) en versión online y resolver el problema de no poder visualizar los últimos números.</t>
  </si>
  <si>
    <t>AUMENTAR LAS SUSCRIPCIONES A REVISTAS CIENTÍFICAS</t>
  </si>
  <si>
    <t>LA BASE DE DATOS SPORT-DISCUS.</t>
  </si>
  <si>
    <t xml:space="preserve"> </t>
  </si>
  <si>
    <t>En la Facultad de Derecho necesitamos una única biblioteca, no la división actual en bibliotecas departamentales. En dicha biblioteca única habría de integrarse el Centro de Documentación Europea</t>
  </si>
  <si>
    <t>Mas revistas especializadas.</t>
  </si>
  <si>
    <t>Ayuda a la publicación y difusión de trabajos científicos.&lt;br&gt;Cientifica, the ripper</t>
  </si>
  <si>
    <t>Creo que se nos debería informar y quizás poner algún cartel de los cursos que se hagan en la biblioteca, porque los profesores recibimos muchos mails y quizás yo no haya prestado antención a algún mail de formación que quizás sí me interesaría.</t>
  </si>
  <si>
    <t>En estos momentos, creo que debería transformarse, totalmente.</t>
  </si>
  <si>
    <t>Repositorio Virtual de obras ya descatalogadas o muy antiguas, que pudieran ser consultadas</t>
  </si>
  <si>
    <t>Estaría bien contar con un enlace más directo a RefWorks</t>
  </si>
  <si>
    <t>Mayior número de revistas de acceso eletrónico</t>
  </si>
  <si>
    <t>Reproducción digitial de algunos documentos, sobre todo los antiguos, raros y especiales</t>
  </si>
  <si>
    <t>muy malo</t>
  </si>
  <si>
    <t>malo</t>
  </si>
  <si>
    <t>regular</t>
  </si>
  <si>
    <t>bueno</t>
  </si>
  <si>
    <t>muy bueno</t>
  </si>
  <si>
    <t>F. Comercio y Turismo</t>
  </si>
  <si>
    <t>F. Enfermería, Fisioterapia y Podología</t>
  </si>
  <si>
    <t>F. Estudios Estadísticos</t>
  </si>
  <si>
    <t>F. Óptica y Optometría</t>
  </si>
  <si>
    <t>F. Trabajo Social</t>
  </si>
  <si>
    <t>E. Relaciones Laborales</t>
  </si>
  <si>
    <t>Sería interesante poder disponer del prestamo de material de las videotecas de manera virtual, sin necesidad de tener que sacar el recurso de la facultad. Posiblemente mediante un acceso restringuido al igual que se hace con algunos programas informáticos.</t>
  </si>
  <si>
    <t>Los docentes necesitamos más cursos de formación para hacer más eficiente nuestro uso de todos los recursos de la biblioteca</t>
  </si>
  <si>
    <t>Notificación de novedades editoriales para los profesores</t>
  </si>
  <si>
    <t>MAS ORDENADORES Y QUE FUNCIONEN</t>
  </si>
  <si>
    <t>ME PARECE QUE SU LABOR ES EXCELENTE EN GENERAL.</t>
  </si>
  <si>
    <t>AUNQUE YA ESTÁ INCORPORADO, SE DEBE POTENCIAR EL SERVICIO DE SUSCRIPCIÓN A REVISTAS</t>
  </si>
  <si>
    <t>seria muy importante el acceso directo a los fondos historicos</t>
  </si>
  <si>
    <t xml:space="preserve">Incrementar la facilidad de obtener artículos de revistas electrónicas (incrementar la cantidad de revistas, que se ha reducido mucho) y agilizar la obtención de artículos escaneados o bien más antiguos (que no están en formato electrónico) o bien no están en mi biblioteca. Ahora mismo es muy tedioso conseguir bibliografia para escribir un artículo. </t>
  </si>
  <si>
    <t>Suscripción a más revistas</t>
  </si>
  <si>
    <t>El concierto por parte de la UCM con una Editorial Científica (como BioMed, previamente) para faclitar la publicación de trabajos científicos por los investigadores de la UCM. Cuanto mayor sea la producción científica de la UCM, redundará en el prestigio y las evaluciones externas de calidad de nuestra Universidad.</t>
  </si>
  <si>
    <t>Como he señalado anteriormen en la Facultad de Derecho no hay una biblioteca única y tan sólo en la sala de lectura hay unos manuales de alguno profesores de la citada facultad que tratan de obtener beneficios del alumnado  mediante la promoción de sus libros pero no acostumbrando   a la lectura de revistas y documentación en español pero tambien en otros idiomas para  la preparación de las clases y de los examenes,evitandose de este modo el lamentable objetivo de la ciega memorización de normas y disposiciones.A este resultado se ha llegado en la Facultad por la ausencia de biblioteca única.</t>
  </si>
  <si>
    <t>Acceso directo a los depósitos de los docentes e investigadores, como se viene haciendo en las mejores bibliotecas universitarias de todo el mundo, menos en esta, que cada vez lo restringe más, dificultando más si cabe nuestra labor</t>
  </si>
  <si>
    <t>Más cursos, más horarios</t>
  </si>
  <si>
    <t>Una sección de documentos de archivo legados por personas o instituciones, u obtenidos directamente por la Universidad</t>
  </si>
  <si>
    <t>revisiones bibliográficas de temas específicos</t>
  </si>
  <si>
    <t>Actualización fondos bibliográficos</t>
  </si>
  <si>
    <t>Aunque existe la posibilidad de acceder electrónicamente a muchas revistas online, me gustaría que se pudiera ampliar el número de estas revistas. Supongo que esto dependerá más de cuestiones económicas que de voluntad por parte de las personas del servicio de biblioteca</t>
  </si>
  <si>
    <t>No tengo sugerencias</t>
  </si>
  <si>
    <t>Una mayor actualización de la bibliografía extranjera</t>
  </si>
  <si>
    <t>Cursos sobre el manejo de bases bibliográficas: Refwords, EndNote, etc....</t>
  </si>
  <si>
    <t>perso</t>
  </si>
  <si>
    <t>calor</t>
  </si>
  <si>
    <t>dep</t>
  </si>
  <si>
    <t>Escaneado de artículos doctrinales, para que las revistas estén siempre custodiadas por el personal de biblioteca, y no desaparezcan tomos</t>
  </si>
  <si>
    <t>Pienso que sería muy útil  el disponer de un escáner en la Biblioteca de Filología Clásica</t>
  </si>
  <si>
    <t>Ampliar el numero de subscripciones a revistas científicas, consultando a las facultades.</t>
  </si>
  <si>
    <t>Llevo poco tiempo en la UCM y de momento no conozco con profundidad los que ya hay</t>
  </si>
  <si>
    <t>Ayuda a las y los estudiantes en la búsqueda sobre temas específicos. Por ejemplo para el Trabajo de fin de Grado o Master</t>
  </si>
  <si>
    <t>ruid</t>
  </si>
  <si>
    <t/>
  </si>
  <si>
    <t>Área de conocimiento de la facultad en la que desarrolla su principal actividad</t>
  </si>
  <si>
    <t>N/C</t>
  </si>
  <si>
    <t>BMZ</t>
  </si>
  <si>
    <t>F. Filología (A)</t>
  </si>
  <si>
    <t>F. Derecho (Dep)</t>
  </si>
  <si>
    <t>FLL A</t>
  </si>
  <si>
    <t>DER (Dep)</t>
  </si>
  <si>
    <t>¿De dónde obtiene usted la mayor parte de la información que necesita para su actividad docente e investigadora? (1-Nada, 2- Poco, 3- Algo, 4- Bastante, 5- Mucho)</t>
  </si>
  <si>
    <t>De las revistas en línea o libros electrónicos suscritos por la biblioteca</t>
  </si>
  <si>
    <t>De mi propia biblioteca personal</t>
  </si>
  <si>
    <t>De los documentos que encuentro en otros archivos o bibliotecas</t>
  </si>
  <si>
    <t>De los recursos libres y gratuitos que encuentro en internet</t>
  </si>
  <si>
    <t>5.1 Conoce el repositorio institucional E-Prints Complutense que recoge la producción científica de nuestros profesores e investigadores?</t>
  </si>
  <si>
    <t>Ip</t>
  </si>
  <si>
    <t>10.150.1.152</t>
  </si>
  <si>
    <t>10.150.1.151</t>
  </si>
  <si>
    <t>Nada</t>
  </si>
  <si>
    <t>Poco</t>
  </si>
  <si>
    <t>Algo</t>
  </si>
  <si>
    <t>Bastante</t>
  </si>
  <si>
    <t>Mucho</t>
  </si>
  <si>
    <t>Valores</t>
  </si>
  <si>
    <t>Suma de De los libros impresos y revistas impresas que hay en la biblioteca De la UCM o los que obtengo por préstamo interbibliotecario</t>
  </si>
  <si>
    <t>Suma de De las revistas en línea o libros electrónicos suscritos por la biblioteca</t>
  </si>
  <si>
    <t>Suma de De mi propia biblioteca personal</t>
  </si>
  <si>
    <t>Suma de De los documentos que encuentro en otros archivos o bibliotecas</t>
  </si>
  <si>
    <t>Suma de De los recursos libres y gratuitos que encuentro en internet</t>
  </si>
  <si>
    <t>C.S.</t>
  </si>
  <si>
    <t>Etiquetas de columna</t>
  </si>
  <si>
    <t>De los libros impresos y revistas impresas que hay en la biblioteca de la UCM o los que obtengo por préstamo interbibliotecario</t>
  </si>
  <si>
    <t>Recursos de información (Libros, revistas, audiovisuales, etc.):</t>
  </si>
  <si>
    <t>Apoyo a la docencia y a la investigación:</t>
  </si>
  <si>
    <t>AECID, Biblioteca Nacional</t>
  </si>
  <si>
    <t>Biblioteca de Filosofía</t>
  </si>
  <si>
    <t>Biblioteca Nacional de España</t>
  </si>
  <si>
    <t>BIBLIOTECA NACIONAL</t>
  </si>
  <si>
    <t>x</t>
  </si>
  <si>
    <t>Encuestas 2017-2018</t>
  </si>
  <si>
    <t>Un repositorio de bases de datos, así como una facilitación de su acceso.</t>
  </si>
  <si>
    <t>Casa de Velázquez</t>
  </si>
  <si>
    <t>Creo que, de una vez se debería unificar la biblioteca de la Facultad de Derecho en el Edficio María Zambrano. Los libros almacenados en los Departamentos son un riesgo, quitan sitio para investigadores y están infrautilizados. La situación actual, dividida en 17 centros es Es totalmente disfucional. Tampoco me parece razonable la distinción ente la colección que no es de libre acceso en la Zambrano y la que sí lo esl Y se debería poner a disposición de los lectores la colección García de Enterría</t>
  </si>
  <si>
    <t>biblioteca nacional</t>
  </si>
  <si>
    <t>Por favor, no cambien nada. Funciona extraordinariamente bien y los cambios, aun aquellos bien intencionados, muchas veces empeoran las cosas.</t>
  </si>
  <si>
    <t>edificio multiusos</t>
  </si>
  <si>
    <t>5.1. Sé que existe e-prints pero no lo he usado.&lt;br&gt;5.11. Probablemente lo use con los alumnos este curso.</t>
  </si>
  <si>
    <t>La pobreza en suscripciones a bases de datos y repositorios online internacionales de fuentes hemerográficas, bibliográficas y documentales deja a las bibliotecas de la ucm ancladas en unos usos del siglo XX prácticamente obsoletos hoy día. La mayor parte de los investigadores mantenemos unos mínimos de actualización en estos aspectos de tres formas:&lt;br&gt;1. Mediante suscripciones personales muy caras.&lt;br&gt;2. Mediante accesos piratas.&lt;br&gt;3. Consiguiendo privilegios de accseso de otras universidades e instituciones, públicas o privadas nacionales o internacionales.&lt;br&gt;Si no se hacen cargo de este problema, las encuestas van a servir de muy poco.</t>
  </si>
  <si>
    <t>El trato personal y el interés demostrado dia a dia por mejorar el contacto entre docentes, alumnos y bibliotecarios es magnífico. En nuestra Facultad de Veterinaria ha habido siempre una relación muy buena entre todos los estamentos que la visitan,pero en los últimos años, la gestión telemática nos ha separado un poco físicamente pero la actual disposición del personal de "salir de la Biblioteca" ha impulsado notablemente el acceso a la formación en documentación, implementando numerosos cursos personalizados para muchas de las asignaturas o títulos de especialidad que lo requieren. No se amedrentan ante nada, encuentran los trabajos mas inverosímiles, imparten en cursos de alto nivel y son todos encantadores.</t>
  </si>
  <si>
    <t xml:space="preserve">British Library, Biblioteca Vaticana, Biblioteca Hertziana (Roma), Biblioteca Marciana (Venecia), Real Biblioteca del Monasterio de El Escorial, BNE (Madrid), etc. </t>
  </si>
  <si>
    <t xml:space="preserve">Suscripción mucho más completa a la base de datos de artículos de investigación JSTOR. La que existe ahora mismo es insuficiente en las áreas de humanidades y ciencias sociales. &lt;br&gt;&lt;br&gt;Suscripción completa a las bases de libros electronicos de Cambridge University Press y Oxford University Press. </t>
  </si>
  <si>
    <t xml:space="preserve">Gracias y enhorabuena por suscribir recientemente el acceso a la Loeb Classical Library de Harvard University Press (Recurso electrónico), que espero utilizar frecuentemente con mis curso a partir de este mes de febrero y durante los próximos años. &lt;br&gt;&lt;br&gt;Por otra parte, les ruego que presten atención a las sugerencias de suscripción a bases bibliográficas ESENCIALES anotadas ás arriba. </t>
  </si>
  <si>
    <t>Biblioteca AECID</t>
  </si>
  <si>
    <t xml:space="preserve">Centros de Documentación y Bibliotecas universitarias nacionales e internacionales, relacionadas con mi actividad profesional, docente e investigadora concreta </t>
  </si>
  <si>
    <t>Archivo General de la UCM</t>
  </si>
  <si>
    <t>Reina Sofía; Biblioteca Filmoteca Española; Biblioteca Nacional</t>
  </si>
  <si>
    <t>Más personal para que puedan de verdad ayudar a hacer búsquedas bibliográficas, bases de datos, ayuda buscadores de citas e indicadores, etc., tanto para PDI como para los TFG, TFM y Tesis doctorales</t>
  </si>
  <si>
    <t>Hace falta:&lt;br&gt;1) más personal bien cualificado, especialmente en búsquedas y apoyo a la investigación con facilidad en inglés&lt;br&gt;2) más inversión en gastos de libros, revistas y bases de datos&lt;br&gt;3) más facilidad on line, muchas veces es un poco lioso o no funciona bien</t>
  </si>
  <si>
    <t>Abierto todos los dias del año y 24h  y un sitio donde consultar las revistas (sin  ruido).&lt;br&gt;</t>
  </si>
  <si>
    <t>Geografía e Historia</t>
  </si>
  <si>
    <t>Es más ágil y muy cómodo por las facilidades informáticas, pero el personal humano ya era encantador y eficiente "de toda la vida".</t>
  </si>
  <si>
    <t>Creo que debería tener un mayor apoyo informático a la hora de resolver problemas, por ejemplo de índole conexiones desde fuera de la UCM al servicio biblioteca.</t>
  </si>
  <si>
    <t>Oxford Scholarship Online.&lt;br&gt;Mejor acceso a revistas electrónicas.</t>
  </si>
  <si>
    <t>biblioteca del Tribunal de Cuentas</t>
  </si>
  <si>
    <t>Yo utilizo fundamentalmente los recursos virtuales de la biblioteca, y he de decir que me resultan escasos. Muchas veces encuentro artículos científicos en la biblioteca virtual que me interesan, pero no puedo acceder a ellos porque son de pago. Creo que sólo deberían recogerse en la base de datos aquellas publicaciones a las que se puede tener acceso de forma gratuita.&lt;br&gt;&lt;br&gt;Muchas gracias por su atención, y espero que consideren mi sugerencia</t>
  </si>
  <si>
    <t>Biblioteca Nacional de España, AECID, RAH</t>
  </si>
  <si>
    <t xml:space="preserve">La reducción del horario de la biblioteca de Filología Clásica dificulta en gran medida mi tarea como investigador. Además, el ordenador de esta biblioteca se encuentra en un estado de deterioro considerable lo que dificulta la consulta del catálogo. &lt;br&gt;Respecto a esta encuesta, sería recomendable revisar la ortografía de los enunciados, pues es lamentable que en una Universidad los documentos oficiales contengan tantas faltas de acentuación. Muchas gracias. </t>
  </si>
  <si>
    <t>Los ordenadores  deberían ser más nuevos y potentes</t>
  </si>
  <si>
    <t>Colegio Oficial de Psicólogos de Madrid</t>
  </si>
  <si>
    <t>BNE, REAL, AECID, CSIC, etc.</t>
  </si>
  <si>
    <t>Biblioteca Hispanica AECID</t>
  </si>
  <si>
    <t>DAR LA ENHORABUENA AL PERSONAL DEL SERVICIO INTERBIBLIOTECARIO PORQUE HACEN UNA LABOR MUY VALIOSA Y SOY MUY COMPETENTES Y AMABLES, SIEMPRE DISPONIBLES PARA CUALQUIER CONSULTA O SOLICITUD.</t>
  </si>
  <si>
    <t>Enhorabuena. Seguid así :-)</t>
  </si>
  <si>
    <t>Que la biblioteca de Clásicas cierre más tarde de las 17h.</t>
  </si>
  <si>
    <t>De nuevo, que la biblioteca de Filología Clásica cierre más tarde de las 17h.</t>
  </si>
  <si>
    <t>Deberíamos recuperar revistas que se han dejado de comprar y comprar nuevas revistas</t>
  </si>
  <si>
    <t>Sugerencias para la biblioteca de Filología Clásica:&lt;br&gt;-Aumento del horario de apertura de la biblioteca.&lt;br&gt;-Mejora del acondicionamiento: mantenimiento de una temperatura adecuada durante los meses de verano para favorecer el ambiente de trabajo, aumento de la seguridad, específicamente en el depósito, donde se desarrolla una alta actividad investigadora y, por tanto, hay material de valor.</t>
  </si>
  <si>
    <t xml:space="preserve">Materia sobre Asia concretamente sobre Corea </t>
  </si>
  <si>
    <t>Sería imprescindible volver al acceso directo a los libros por parte de los profesores.</t>
  </si>
  <si>
    <t>Biblioteca Nacional, Biblioteca del Museo Del Prado, Biblioteca Ciencias Sociales CSIC</t>
  </si>
  <si>
    <t>Los bibliotecarios del depósito a veces se muestran reticentes a permitir el acceso de profesores al depósito de la biblioteca sin comprender que la consulta directa sobre las estanterías a menudo ayuda a la localización de recursos, deberían ser más diligentes y comprensivos con quién necesita acceder directamente a esos fondos.</t>
  </si>
  <si>
    <t>Es una lastima que no se pueda disponer de ciertos anuarios estadísticos antiguos</t>
  </si>
  <si>
    <t>Bibliotecas CAM</t>
  </si>
  <si>
    <t>Biblioteca del Colegio de Notarios de Madrid, del ICAM, biblioteca del Ministeriode educación</t>
  </si>
  <si>
    <t>Hace dos años me enteré de la posibilidad de solicitar préstamos interbibliotecarios y he de decir que el trabajo ya rapidez con la que atienden son encomiables</t>
  </si>
  <si>
    <t>Para poder realizar nuestras investigaciones necesitamos más accesos premium a fondos y recursos. Por ejemplo, la Biblioteca tiene una cuenta de acceso a Kioskoymas.com, pero solo podemos acceder a El País y a ABC (cuando hay otros periódicos en esa plataforma y multitud de revistas a los que no hay acceso).</t>
  </si>
  <si>
    <t>ULTIMAS EDICIONES EN INGLES DE LOS TEXTOS PRINCIPALES DE LAS ASIGNATURAS FUNDAMENTALES DE 12 CREDITOS (1o-3er CURSO)</t>
  </si>
  <si>
    <t>algunas de las cosas que no conozco es por agobio/falta de tiempo/dejadez</t>
  </si>
  <si>
    <t>Biblioteca Islámica AECID</t>
  </si>
  <si>
    <t xml:space="preserve">Restituir los libros y revistas de disciplinas eruditas a los respectivos Departamentos para que puedan ser consultados con comodidad por sus miembros. El servicio actual impide ponerse al día de la bibliografía que se adquiere en cada momento, ya que van directamente a la biblioteca centralizada, mientras que antes podían ser conocidos de forma inmediata en cuanto llegaban al departamento. </t>
  </si>
  <si>
    <t>No todas las disciplinas son iguales y no se le puede dar a las Cincias sociales y a las Humanidades el mismo tratamiento que a las Ciencias y a la Tecnología: Uds. piensan que algún alumno va a manejar el Corpus iuris civilis, el Corpus Iuris Canonici o la Palingenesia de Lenel? Es lamentable que hayan retirado libros y revistas de las bibliotecas de algunos Departamentos cuyo material sólo es manejado por profesores e investigadores. Es lo contrario de lo que hay que hacer para ayudar y facilitar la investigación del PDI, de los becarios y de los doctorandos llamados a hacer carrera académica.</t>
  </si>
  <si>
    <t>Apoyo en la búsqueda de material bibliográfico y novedades sobre temas específicos para la materia a impartir. Actualizaciones, etc.</t>
  </si>
  <si>
    <t>Biblioteca salud madrid</t>
  </si>
  <si>
    <t>Las mayores críticas están relacionadas con el uso de la biblioteca a través de Internet. El buscador de Eprints no funciona (por ejemplo, no es posible buscar TFGs por autores), el buscador de Cisne es algo mejor pero no ayuda en las búsquedas de revistas o congresos y al final hay que saber dónde están los enlaces a las bases de datos para poder acceder a ellas en caso de buscar un artículo. Además, en ocasiones, la autenticación como UCM falla si no se entra a través de estos enlaces a las bases de datos.</t>
  </si>
  <si>
    <t>La llegada a María Zambrano de personal de otras biblioteca ha empeorado bastante el servicio. Desde mi experiencia, la gente que ha llegado, especialmente algunos, no sólo no son amables, sino que no ayudan absolutamente en nada y muestran una actitud muy negativa.&lt;br&gt;El horario de la biblioteca debe ampliarse en vacaciones. Bibliotecas académicas no pueden ni deben estar cerradas durante tanto tiempo.</t>
  </si>
  <si>
    <t>Biblioteca Nacional, Biblioteca de la Real Academia de la Historia.</t>
  </si>
  <si>
    <t>Más suscripciones a revistas y bases de datos&lt;br&gt;Recuperar el horario de siempre (de 9 a 20h en Biblioteca de Filología Clásica)</t>
  </si>
  <si>
    <t>La Biblioteca de Filología Clásica es probablemente la mejor biblioteca de España sobre el Mundo Antiguo (junto con la del CSIC). Sus fondos abarcan las áreas no solo de Filología Griega y Latina, sino también de Lingüística e Historia Antigua. La investigación en Humanidades no se concibe sin la presencia en bibliotecas y el acceso directo a los libros impresos. El número de sexenios del PDI del recién creado Departamento de Filología Clásica no es casual. Se forja en la biblioteca de Clásicas y revierte en la propia biblioteca. Es fundamental que se recupere el horario habitual, reducido ahora por cuestión de personal y presupuesto. Estudiar apuntes puede hacerse en muchos sitios, investigar en pocos. La biblioteca de Clásicas es uno de ellos. Sálvemosla o perderemos todos.&lt;br&gt;Gracias por su ayuda</t>
  </si>
  <si>
    <t>En bibliotecas de universidades extranjeras es posible solicitar a los bibliotecarios búsquedas de temáticas específicas de documentación científica, acotando zonas geográficas y periodos de tiempo, idioma, etc.  Es un servicio que me parece extraordinario y de gran utilidad para los investigadores. Ojala que en la UCM existiese algo así.</t>
  </si>
  <si>
    <t xml:space="preserve">Más libros electrónicos. &lt;br&gt;Más fondos de logopedia. No está actualizado el fondo y es insuficiente. </t>
  </si>
  <si>
    <t>BdE, BNE</t>
  </si>
  <si>
    <t>Bibliotecas de la Comunidad de Madrid.</t>
  </si>
  <si>
    <t>El director y la subdirectora de mi facultad son extraordinariamente amables y eficientes. De una manera desinteresada el director fue el que me enseñó realmente cómo evaluar las publicaciones para los sexenios, con resultados muy buenos. Me interesa mucho mostrar mi agradecimiento.&lt;br&gt;</t>
  </si>
  <si>
    <t>Es un servicio imprescindible en la vida universitaria y muy bien establecido en el caso de la UCM.</t>
  </si>
  <si>
    <t>Salvo la biblioteca de Farmacia, que pone toda suerte de pegas para un préstamo, de periodos muy cortos, el resto de las bibliotecas son estupendas y su personal muy cualificado.</t>
  </si>
  <si>
    <t>Debería facilitarse el envío de libros procedente de otras facultades o campus a la Facultad para ahorrar desplazamientos y tiempo</t>
  </si>
  <si>
    <t xml:space="preserve">Sería de gran utilidad que la oferta de cursos de formación para usuarios se incorporara a la lista de correo de la facultad que avisa de la actividades que tienen lugar en nuestra facultad. En mi caso: actividadesfilosofa@ggrupos.ucm.es </t>
  </si>
  <si>
    <t>Biblioteca Nacional&lt;br&gt;Biblioteca Hispanica de la AECID&lt;br&gt;Biblioteca del CEH del CSIC&lt;br&gt;Biblioteca de la EEA del CSIC</t>
  </si>
  <si>
    <t>El servicio de nuetra biblioteca siempre ha sido muy bueno, por eso en el punto 7.2, elijo igual</t>
  </si>
  <si>
    <t>Información sobre revistas científicas para poder publicar en ellas</t>
  </si>
  <si>
    <t>AECID, Hemeroteca Municipal</t>
  </si>
  <si>
    <t>Falta de tiempo para completar el programa y grupos numerosos de esudiantes</t>
  </si>
  <si>
    <t>Biblioteca Nacional / Bibliotecas Públicas</t>
  </si>
  <si>
    <t>CSIC-Instituto de Humanidades</t>
  </si>
  <si>
    <t>Se debería poder hacer un seguimiento de las sugerencias de compras de libros. ¿Qué sucede con estas sugerencias? ¿Son atendidas? Falta información, y se tiene la impresión que acaban en el span de algún buzón electrónico.</t>
  </si>
  <si>
    <t>Sería estupendo poder disponer de un servicio de ayuda a la publicación científica. Un servicio que te pudiera ayudar por ejemplo con la traducción de manuscritos para enviar a publicar.&lt;br&gt;</t>
  </si>
  <si>
    <t>Compra de más libros o de revistas</t>
  </si>
  <si>
    <t>Creo que podría realizar estudios comparativos y evolutivos de la productividad científica de profesores, grupos, departamentos y centros</t>
  </si>
  <si>
    <t>los estudiantes se quejan de la falta de bibliotecas abiertas en madrid y la ucm podría quizá con el ayuntamiento buscar la manera de abrir 12 horas todo el año algunas bibliotecas para paliar ese problema</t>
  </si>
  <si>
    <t>ES INACEPTABLE QUE LAS REVISTAS SE TENGAN QUE PAGAR DEL PRESUPUESTO GLOBAL DE LA FACULTAD</t>
  </si>
  <si>
    <t>Biblioteca Islámica  (AECID)</t>
  </si>
  <si>
    <t>La atención es excelente</t>
  </si>
  <si>
    <t xml:space="preserve">Geografía e Historia. Ciencias de la Información </t>
  </si>
  <si>
    <t xml:space="preserve">Asesoramiento y ayuda en búsqueda de recursos y bibliografía </t>
  </si>
  <si>
    <t>Bibliotecas de Pozuelo de Alarcón</t>
  </si>
  <si>
    <t>colegio notarial de madrid</t>
  </si>
  <si>
    <t>Me gustaría que se centralizaran los fondos que están en los Departamentos y las Revistas en la Zambrano.&lt;br&gt;Parecía que iba a ser algo mucho más rápido y parece haberse parado sin explicación alguna.&lt;br&gt;Es una lástima, porque sería la mejor biblioteca de derecho de España y supondría una activo importante para la UCM.</t>
  </si>
  <si>
    <t>Muy agradecida por su ayuda para la obtención de libros que no encuentro en los estantes. Agradecería que en el caso de los profesores algunos préstamos fueran indefinidos o tuvieran mayor plazo de préstamo.</t>
  </si>
  <si>
    <t>Biblioteca del Museo Reina Sofia</t>
  </si>
  <si>
    <t>Suscribirse  a más bases de datos o comprar más modulos de AMDEUS</t>
  </si>
  <si>
    <t>Disponer de la documentación de los cursos que organiza la Biblioteca de forma más accesible e intuitiva; aunque esté disponible, no es fácil encontrarla o está dispersa.</t>
  </si>
  <si>
    <t>Biblioteca del Instituto de Investigaciones Oftalmológicas Ramón Castroviejo</t>
  </si>
  <si>
    <t>La especialización de la Biblioteca de Óptica la convierte en una herramienta muy útil como apoyo a mi labor investigadora y docente</t>
  </si>
  <si>
    <t>Lo peor de la Biblioteca de Filosofía son las instalaciones, y son muchos años lo que llevamos soportando esta situación, que no hace más que agravarse.</t>
  </si>
  <si>
    <t>Reuniones individuales para ayudar a buscar indicado de calidad.</t>
  </si>
  <si>
    <t>Sería bueno poder modificar archivos de eprint como tesis doctorales cuando los autores detecten fallos.</t>
  </si>
  <si>
    <t>Mas recursos de bases de datos y apoyo a la investigación</t>
  </si>
  <si>
    <t>Gracias</t>
  </si>
  <si>
    <t>Muchos de los recursos electrónicos que necesitaría para mi investigación no están disponibles en nuestra biblioteca desde que salimos del Consorcio Madroño.</t>
  </si>
  <si>
    <t>Biblioteca Nacional.</t>
  </si>
  <si>
    <t>Hospital General Universitario Gregorio Marañón</t>
  </si>
  <si>
    <t>El personal de la Biblioteca de la Facultad de Veterinaria es excelente en todos los sentidos, lo cual facilita nuestra tarea docente e investigadora.</t>
  </si>
  <si>
    <t>Bilbioteca Nacional</t>
  </si>
  <si>
    <t>Filosofía</t>
  </si>
  <si>
    <t>Biblioteca Nacional de España, Archivo Histórico Nacional.</t>
  </si>
  <si>
    <t>- La María Zambrano es estupenda pero tiene poca luz, natural y artificial.&lt;br&gt;- Entiendo que la organización del catálogo sigue reglas universales, pero para los profesores es chocante y en muchos casos desacertada, y nos dificulta conocer lo que se escr</t>
  </si>
  <si>
    <t>Tanto el  buscador BUCEA como el buscador CISNE no me ayudan a encontrar lo que busco.&lt;br&gt;Pierdo mucho el tiempo con ellos.&lt;br&gt;Se ha dado el caso de saber que cierto libro está en la biblioteca de la UCM, y no ser capaz de encontrarlo con esos buscadores.&lt;br&gt;&lt;br&gt;Entre otras mejoras de los buscadores, deberían  a)  incorporar una casilla específica para el ISBN de los libros y b) deberían filtrar mucho más de lo que lo hacen ahora mismo.</t>
  </si>
  <si>
    <t>Felicitar y agradecer a todo el personal de la biblioteca de medicina por su eficacia y amibilidad, especialmente a María José Valdemoro Fernández-Quevedo.</t>
  </si>
  <si>
    <t>Biblioteca de la universidad Europea de Madrid</t>
  </si>
  <si>
    <t>más suscripciones a revistas y libros electónicos en epub</t>
  </si>
  <si>
    <t>más suscripciones a revistas y libros electónicos en epub como en otras universidades</t>
  </si>
  <si>
    <t>Las suscripciones electrónicas a revistas y libros son muy insuficientes.</t>
  </si>
  <si>
    <t>Creo que hacen un trabajo extraordinario, ¡enhorabuena!</t>
  </si>
  <si>
    <t>Formo parte de la Comisión de Biblioteca de la Facultad de Ciencias Económicas y Empresariales, por si estimaran que mis respuestas pudieran estar influenciadas por dicha circunstancia. He procurado ser objetivo.</t>
  </si>
  <si>
    <t>Biblioteca del IGEO (CSIC-UCM)</t>
  </si>
  <si>
    <t>No tiene ningun sentido, ni va a tener ningun exito el repositorio complutense si sus contenidos no aparecen en las busquedas Google. Se trata actualmente de una completa perdida de tiempo, toda vez que existen repositorios abiertos indexados en Google, como ArXiv.&lt;br&gt;</t>
  </si>
  <si>
    <t>Un mayor numero de revistas on line o de artículos escaneados para no tener que acudir a obtener la revista en papel</t>
  </si>
  <si>
    <t>CCHS, AECID</t>
  </si>
  <si>
    <t>AHN, B.N., ARCM, Arch. Mun. Toledo</t>
  </si>
  <si>
    <t>BIBLIOTECA NACIONAL DE ESPAÑA</t>
  </si>
  <si>
    <t>SUGIERO GESTIONAR LA AMPLIACIÓN DEL DEPÓSITO DE LIBROS PUES ABRIRÍA EL CAMINO PARA RECIBIR MAS DONACIONES. PARA ELLO, SE  PODRÍA LLEGAR A ACUERDOS CON OTRAS FACULTADES. POR EJEMPLO, CON MEDICINA DONDE HAY MUCHOS ESPACIOS NO UTILIZADOS</t>
  </si>
  <si>
    <t>La Biblioteca es el organismo más eficiente de la Universidad Complutense, con diferencia; siempre encuentran solución al problema o duda que se les plantea.</t>
  </si>
  <si>
    <t xml:space="preserve">&lt;br&gt;No debería haber un límite de tiempo en los libros cuando lo estás utilizando en una investigación. Podría funcionar como otras bibliotecas que no ponen límite a los investigadores en cuando al tiempo y en cualquier caso la renovación no debería limitarse a 3 veces. Es un sistema muy inconveniente que no facilita la investigación.&lt;br&gt;Podría digitalizarse las revistas antes del año 2009 o del año correspondiente (pidiendo el permiso necesario)que solo se encuentran en formato papel en la facultad. La digitalización ahorraría tiempo en cuanto a la consulta y una vez hecha los bibliotecarios no tendrían que ir a buscarlas a los departamentos, por lo que no tendrías que esperar hasta el día siguiente para consultar un artículo.&lt;br&gt;Concretamente La colección de Recueil de Cours no debería catalogarse como revista, porque por su extensión es imposible leer en la sala de la biblioteca o en una mañana. Debería catalogarse cada volumen como un libro independiente de forma que pudieras acceder al préstamo de forma normal. &lt;br&gt; </t>
  </si>
  <si>
    <t>por razones de distancia solo utilizo la de mi Facultad</t>
  </si>
  <si>
    <t>Bibliotecas Públicas (Comunidad de Madrid y Ayuntamiento)</t>
  </si>
  <si>
    <t>Insatisfactorio que algunas desideratas obtengan respuesta negativa.</t>
  </si>
  <si>
    <t>SI, mi Biblioteca municipal de pertenencia y Nacional.</t>
  </si>
  <si>
    <t>BNE, Real Biblioteca Palacio, etc.</t>
  </si>
  <si>
    <t>Biblioteca Nacional&lt;br&gt;Biblioteca Humanidades del CSIC&lt;br&gt;Biblioteca Humanidades UNED&lt;br&gt;</t>
  </si>
  <si>
    <t>Biblioteca Nacional de España, Biblioteca Tomás Navarro Tomás (CSIC), Biblioteca José Hierro (Alcorcón)</t>
  </si>
  <si>
    <t>EL personal y la dirección son muy buenos profesionales, atentos y pacientes. Gracias mil</t>
  </si>
  <si>
    <t>Invertir más presupuesto  en revistas de investigación: sobre todo en las institucionales que son las perjudicadas por las compras en paquetes cerrados" a las grandes editoriales</t>
  </si>
  <si>
    <t>Creo que el servicio que presta el personal y su atención con los profesores es excelente</t>
  </si>
  <si>
    <t>El servicio es igual de bueno que los dos años anteriores</t>
  </si>
  <si>
    <t>Completar el traslado de los fondos de Derecho a la Biblioteca María Zambrano&lt;br&gt;</t>
  </si>
  <si>
    <t>Observación: no conozco los servicios de apoyo a la investigación</t>
  </si>
  <si>
    <t>¡GRACIAS!</t>
  </si>
  <si>
    <t>El personal de la biblioteca de trabajo social es EXCELENTE. No se puede ser más eficiente y amable, siempre dispuestos a ayudar.&lt;br&gt;Otra recomendación que hago es que los resultados de las encuestas tengan lenguaje inclusivo....ya que solo hablan de los profesores, los alumnos...a estas alturas hay que renovarse en ese aspecto y visibilizar a las mujeres.</t>
  </si>
  <si>
    <t>Las bibliotecas de los centros deberían tener conocimiento de los grupos de investigación y de las líneas en las que trabajan y ofrecer un servicio de oferta de información a los grupos, crear y gestionar bases de datos con los datos recogidos para la investigación y con los datos de los resultados de la misma, así la biblioteca se implicaría en la investigación como un elemento fundamental de la misma y se aseguraría un buen resultado de la exigencia de la U.E. de 2017 de crear bases de datos en abierto</t>
  </si>
  <si>
    <t xml:space="preserve">Sería bueno que la entrada a los indicadores de calidad de la producción científica estuviera en la primera página del sitio web de la biblioteca para que los investigadores pudieran acceder a conocer, cómodamente. las revista de impacto con el fin de saber dónde enviar sus trabajos. Creo que hay que darle en la web más visibilidad a la investigación con un diseño más claro de la página donde se pueda entrar claramente, y de forma diferenciada, a los recursos para la formación de los alumnos, la docencia y la investigación. </t>
  </si>
  <si>
    <t>Biblioteca nacional</t>
  </si>
  <si>
    <t>Un servicio que debería implantarse es poder devolver los libros prestados en culaquier biblioteca UCM, no sólo en la de donde procede el préstamo.</t>
  </si>
  <si>
    <t>Utilizo mucho la biblioteca desde casa para mirar artículos de revistas y dan muchos problemas si se accede al artículo desde ProQuest. No consigo descargar los artículos desde esa plataforma. El resto normalmente sin problemas. He probado con tres navegadores distintos.</t>
  </si>
  <si>
    <t>biblioteca uc3m humanidades</t>
  </si>
  <si>
    <t>Es absolutamente imprescindible aumentar las suscripciones a revistas científicas. Somos una de las pocas universidades en las que los títulos fundamentales de distintas areas de la química no están disponibles en forma electrónica. Esto obliga a los investigadores y alumnos a utilizar paginas piratas.</t>
  </si>
  <si>
    <t xml:space="preserve">Excepto el personal de biblioteca que sigue siendo de primer nivel, el empobrecimiento en recursos electrónicos hace que la docencia avanzada (Master y Doctorado) sea, a través de nuestras bibliotecas, prácticamente imposible de llevar a cabo. Por ello es necesario recurrir a recursos externos, algo que para una universidad como la nuestra no da muy buena imagen. </t>
  </si>
  <si>
    <t>Incripción a fondos digitalizados de Universidades norteamericanas e inglesas.</t>
  </si>
  <si>
    <t>mayor acceso a bases de datos y renovación de suscripciones&lt;br&gt;actualización ediciones manuales</t>
  </si>
  <si>
    <t>mayor acceso a bases de datos y renovación de suscripciones&lt;br&gt;actualización de las ediciones de los manuales manuales</t>
  </si>
  <si>
    <t>Biblioteca del Ministerio de Educación (C/San Agustín)&lt;br&gt;</t>
  </si>
  <si>
    <t>Me gustaría que la gestión de libros comprados a través de proyectos se simplificara lo más posible. Lo ideal sería que fuera máx. dos días (ya que muchas veces se compra un libro con urgencia para usarlo). Y que fuera cual fuera el plazo hubiera un compromiso explícito acerca de dicho plazo.</t>
  </si>
  <si>
    <t>Fak de contratación del personal necesario</t>
  </si>
  <si>
    <t>Formación básica sobre:&lt;br&gt;Utilización de los recursos de la biblioteca &lt;br&gt;Campus virtual</t>
  </si>
  <si>
    <t>Iván de Vargas (para trabajar, no consultar)</t>
  </si>
  <si>
    <t xml:space="preserve">En los dos últimos años muchos aspectos han mejorado algo, o han quedado igual, pero pesan bastante para la B. María Zambrano (Filología) los períodos de cierre por obras, algunos durante el curso o amplio período estival (intenso para investigación, TFG y TFM, con la correspondiente demanda más allá de simple "sala de estudio") y en ocasiones sin previo aviso o con una antelación mínima en proporción al período de cierre. En catálogo, me resulta más incómodo que la búsqueda por defecto sea BUCea y no Cisne. La petición de fondos del depósito HYR sigue siendo poco ágil, a veces al día siguiente. </t>
  </si>
  <si>
    <t>Colegio Notarial de Madrid.&lt;br&gt;Real Academia de Jurisprudencia y Legislación.</t>
  </si>
  <si>
    <t>En los depósitos más terminales y más modernos, son muy lentos.</t>
  </si>
  <si>
    <t>Biblioteca Islámica de la AECID</t>
  </si>
  <si>
    <t>Invertir más en materia de control y seguridad para prevenir hurtos y robos de materiales tales como ordenadores, teléfonos móviles personales, etc. que a menudo se dejan en los escritorios cuando se realiza una simple pausa como puede ser ir al baño.</t>
  </si>
  <si>
    <t>Apoyo y asesoramiento para publicaciones en revistas de impacto: cómo elegir, &lt;br&gt;Cómo acceder a revistas que no están libres de forma rápida</t>
  </si>
  <si>
    <t>Sería deseable que el pasillo que comunica la Facultad de Gª e Historia con la Biblioteca estuviera permanentemente abierto.</t>
  </si>
  <si>
    <t>Biblioteca del AECID</t>
  </si>
  <si>
    <t>Archivo Histórico Nacional, Archivo Museo Naval, Archivo y Biblioteca de Palacio...</t>
  </si>
  <si>
    <t>Muchas gracias por el excelente trabajo que realizan l@s compañer@s de la biblioteca.</t>
  </si>
  <si>
    <t>Búsqueda semántica mediante gráficos</t>
  </si>
  <si>
    <t>Estoy muy agradecida a la información y trato del personal de biblioteca, desde el personal de mostrador al equipo mas especializado y su director en la Facultad de Políticas. &lt;br&gt;Me desagrada la situación del pasillo de entrada a la biblioteca, lleno de pinturas inadecuadas para un lugar de estudio y concentración y de educación humanística. Este desagrado es compartido por los estudiantes Erasmus que llegan de otras universidades europeas y de América Latina, donde el respeto por el lugar que se habita es más visible.&lt;br&gt;Sugiero se pida a la Facultad de Bellas Artes que sus estudiantes participen en concurso pintando unos murales artísticos sobre maquetas previamente aceptadas, y que de paso la mano de pintura que sirva para higienizar. &lt;br&gt;&lt;br&gt;También considero inaceptable el grado de ruido en ese pasillo y en el jardín exterior. la Facultad es un lugar de estudio y debe ser respetado como tal.</t>
  </si>
  <si>
    <t>Biblioteca de la ETSAM, Biblioteca Museo Reina Sofía</t>
  </si>
  <si>
    <t xml:space="preserve">No me queda claro cómo s ehan de susar o acceder a los recursos en linea, sobre todo publicaciones... al final acabo accediendo a través de mi cuenta de jstor.org </t>
  </si>
  <si>
    <t>Más recursos electrónicos</t>
  </si>
  <si>
    <t>No los utilizo porque no los conozco.</t>
  </si>
  <si>
    <t xml:space="preserve"> No se nos  ha facilitado información ni formación sobre los servicios que ofrece  ni sobre su manejo .&lt;br&gt;Sugerencia:&lt;br&gt;-  Facilitar información y formación  a los profesores para su manejo, vía electrónica o bien presencial mediante talleres breves en los Departamentos o por Facultades .&lt;br&gt;- Existencia de un punto o sede  física de ayuda, con un profesional al que se pueda acudir para asesoramiento informático  o formación en uso de servicios que ofrece la Biblioteca. </t>
  </si>
  <si>
    <t>Ampliar el número de revistas en recurso electrónico.</t>
  </si>
  <si>
    <t>Buscadores en Internet</t>
  </si>
  <si>
    <t>Real Jardín Botánico - CSIC</t>
  </si>
  <si>
    <t>Geografía e Historia y María Zambrano.</t>
  </si>
  <si>
    <t>Un servicio de intercambio con instituciones internacionales de fuentes y documentos de archivo, para no tener que desplazarse internacionalmente para localizar algunos documentos que podría obtenerse con fotografías o escaneos -igual que los artículos de revistas-.</t>
  </si>
  <si>
    <t>En el caso de CC. de la Información, la calefacción hace insoportable trabajar allí. Me resulta prácticamente imposible no quedarme dormido cuando voy a leer o escribir a la biblioteca. Debería ajustarse mejor la temperatura de la biblioteca.</t>
  </si>
  <si>
    <t>CSIC, Casa de Velázquez, Biblioteca Nacional</t>
  </si>
  <si>
    <t>Mejorar las posibilidades de fotocopiar y escanear, con aparatos que permitan crear pdfs con gran rapidez y facilidad.</t>
  </si>
  <si>
    <t>Biblioteca Nacional de España, Hemeroteca Municipal de Madrid</t>
  </si>
  <si>
    <t>biblioteca de la AECID, fondos de la biblioteca Islámica "Félix Pareja"</t>
  </si>
  <si>
    <t>la edición y elaboración de trabajos, pero ya existe, así como la forma de identificar y seleccionar las fuentes electrónicas disponibles en Internet, su calidad  y relevancia.</t>
  </si>
  <si>
    <t>refuerzo de ordenadores y actualización de los equipos.&lt;br&gt;más personal, a veces, se echa en falta aunque el servicio es muy bueno&lt;br&gt;sería bueno mejorar la navegabilidad de los buscadores CISNE y BUCEA, a menudo las búsquedas arrojan demasiados resultados, no filtra o no cruza bien los descriptores.</t>
  </si>
  <si>
    <t>BNE, públicas de la Comunidad de Madrid y del ayuntamiento, etc.</t>
  </si>
  <si>
    <t>Considero FUNDAMENTAL que la Biblioteca de Óptica y Optometría se conserve en un futuro traslado tal y como está. El servicio es excelente. La colección de libros (papel y electrónico) sobre óptica y fotónica es de lo mejor de España, siendo muy difícil encontrar tal oferta en casi ningún otro sitio. La complementariedad con fondos de Oftalmología, Medicina y Optometría hacen de esta biblioteca un ejemplo de multidisciplina que debería ser un referente</t>
  </si>
  <si>
    <t>La biblioteca de Óptica y Optometría es fundamental para poder desarrollar nuestra labor docente e investigadora</t>
  </si>
  <si>
    <t>El personal es profesional y no solo atienden tus peticiones sino que te remiten información bibliográfica por si pudiera serteútil. Personal excelente</t>
  </si>
  <si>
    <t>Questia. Biblioteca virtual de pago.</t>
  </si>
  <si>
    <t xml:space="preserve">me gustaría que se alargaran los plazos de préstamo para los profesores e investigadores. A veces necesitamos un libro bastante tiempo y hay que ir renovando una y otra vez </t>
  </si>
  <si>
    <t>Se requiere demasiado tiempo administrativo para trabajar virtualmente, personalmente prefiero el libro y las publicaciones en papel</t>
  </si>
  <si>
    <t>Geografía e Historia.</t>
  </si>
  <si>
    <t>Quisiera que en la página web de la UCM, cuando se pincha en Biblioteca para buscar una obra apareciera en primer lugar Cisne y no Bucea.</t>
  </si>
  <si>
    <t>Bibliotecas Municipales del distrito de San Blas Canillejas</t>
  </si>
  <si>
    <t>Biblioteca del Instituto Universitario de Investigación Ortega y Gasset</t>
  </si>
  <si>
    <t>Sería necesario solucionar el que la Biblioteca de Filología Clásica tenga horario completo de apertura por las tardes, porque no tiene personal fijo.</t>
  </si>
  <si>
    <t>El tiempo de espera de Bucea.&lt;br&gt;&lt;br&gt;En un lugar visible se pusiera que es un lugar accesible y que los profesionales están formados para   la demanda que solicitan los estudiantes con diversidad funcional/discapacidad.</t>
  </si>
  <si>
    <t>Bibliotecas de matemáticas de otras universidades españolas y extranjeras</t>
  </si>
  <si>
    <t>Apoyo para convocatorias de investigación de proyectos, contratos, etc, cuando sea conveniente contar con la ayuda de personal administrativo especializado.</t>
  </si>
  <si>
    <t>En cuanto a los recursos electrónicos suscritos se echan en falta algunos recursos importantes de caracter general como pueden ser las Memoirs de la AMS, o la colección Contemporary Mathematics que se deberían suscribir. Estas colecciones son accesibles desde la mayoría de las biblioteca de investigación en matemáticas de centros prestigiosos por su investigación en Europa. &lt;br&gt;&lt;br&gt;Sería bueno también aumentar la colección de libros electrónicos disponibles para estudiantes de máster y doctorado e investigadores, en particular la Student Mathematical Library de la American Math. Society, u otras colecciones de la AMS o de la European Math. Soc. &lt;br&gt;&lt;br&gt;Globalmente, la UCM debería de invertir más en recursos bibliográficos para la investigación y no limitarse a lo ofertado por las grandes editoriales como Elsevier, Springer o Wiley. &lt;br&gt;&lt;br&gt;En cuanto al espacio, hace años había una biblioteca de investigación separada de la biblioteca de alumnos. Sería bueno que una zona de la biblioteca se reservase para lectura y consulta de alumnos de máster, doctorado e investigadores, pues esto mejoraría el uso de la biblioteca como espacio de lectura y estudio. &lt;br&gt;&lt;br&gt;En cuanto al ruido se podría tratar de reducir el que hacen las puertas de entrada, y también incidir en la necesidad de mantener un ambiente silencioso entre los nuevos estudiantes. &lt;br&gt;&lt;br&gt;&lt;br&gt;</t>
  </si>
  <si>
    <t xml:space="preserve">Biblioteca Fundación 1º de Mayo&lt;br&gt;Biblioteca Municipal </t>
  </si>
  <si>
    <t xml:space="preserve">Existen respuestas que no he contestado porque soy nueva y no tengo criterio al respecto. En mi experiencia de utilización de la biblioteca todo han sido facilidades y ayudas por parte del personal. </t>
  </si>
  <si>
    <t>1) Me falta tiempo para poder hacer cursos, o ver nuevas opciones.&lt;br&gt;2) El personal de la biblioteca en Matemáticas, está completamente involucrado en las acciones de la Facultad, más allá de la biblioteca, estoy súpersatisfecha de su trabajo, sus iniciativas (blog, exposición mujeres, información sobre artículos publicados...). Da gusto</t>
  </si>
  <si>
    <t>rARA VEZ ENCUENTRO LO QUE NECESITO A TRAVÉS DE LA PAGINA, NO PERMITE ACCEDER A LOS RECURSOS ELECTRÓNICOS, ME DA ERROR Y ADVERTENCIAS DE SEGURIDAD CUANDO REALIZO CONSULTAS. AL FINAL TENGO QUE HACER LA MAYORÍA DE LAS BÚSQUEDAS FUERA DE LA PAGINA DE LA BIBLIOTECA PORQUE NO ME FUNCIONAN LOS VÍNCULOS...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</si>
</sst>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0.0%"/>
    <numFmt numFmtId="165" formatCode="0.0"/>
    <numFmt numFmtId="166" formatCode="d\-m\-yy\ h:mm;@"/>
    <numFmt numFmtId="167" formatCode="dd\-mm\-yy;@"/>
    <numFmt numFmtId="168" formatCode="[$-409]d\-m\-yy\ h:mm\ AM/PM;@"/>
  </numFmts>
  <fonts count="6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8"/>
      <name val="Arial"/>
      <family val="2"/>
    </font>
    <font>
      <sz val="11"/>
      <name val="Arial"/>
      <family val="2"/>
    </font>
    <font>
      <sz val="16"/>
      <color indexed="23"/>
      <name val="Times New Roman"/>
      <family val="1"/>
    </font>
    <font>
      <b/>
      <sz val="12"/>
      <name val="Arial"/>
      <family val="2"/>
    </font>
    <font>
      <sz val="18"/>
      <name val="Arial"/>
      <family val="2"/>
    </font>
    <font>
      <b/>
      <sz val="16"/>
      <name val="Arial"/>
      <family val="2"/>
    </font>
    <font>
      <b/>
      <sz val="20"/>
      <name val="Arial"/>
      <family val="2"/>
    </font>
    <font>
      <sz val="16"/>
      <name val="Arial"/>
      <family val="2"/>
    </font>
    <font>
      <sz val="14"/>
      <name val="Arial"/>
      <family val="2"/>
    </font>
    <font>
      <sz val="10"/>
      <name val="Arial"/>
      <family val="2"/>
    </font>
    <font>
      <sz val="10.5"/>
      <name val="Arial"/>
      <family val="2"/>
    </font>
    <font>
      <b/>
      <sz val="10"/>
      <name val="Arial"/>
      <family val="2"/>
    </font>
    <font>
      <sz val="12"/>
      <name val="Arial"/>
      <family val="2"/>
    </font>
    <font>
      <sz val="8"/>
      <name val="Arial"/>
      <family val="2"/>
    </font>
    <font>
      <b/>
      <sz val="8"/>
      <color indexed="12"/>
      <name val="Arial"/>
      <family val="2"/>
    </font>
    <font>
      <b/>
      <sz val="8"/>
      <color indexed="10"/>
      <name val="Arial"/>
      <family val="2"/>
    </font>
    <font>
      <b/>
      <sz val="14"/>
      <name val="Arial"/>
      <family val="2"/>
    </font>
    <font>
      <b/>
      <sz val="11"/>
      <color indexed="10"/>
      <name val="Arial"/>
      <family val="2"/>
    </font>
    <font>
      <b/>
      <sz val="11"/>
      <color indexed="12"/>
      <name val="Arial"/>
      <family val="2"/>
    </font>
    <font>
      <sz val="26"/>
      <name val="Wingdings"/>
      <charset val="2"/>
    </font>
    <font>
      <b/>
      <sz val="10.5"/>
      <name val="Arial"/>
      <family val="2"/>
    </font>
    <font>
      <b/>
      <sz val="10.5"/>
      <name val="Times New Roman"/>
      <family val="1"/>
    </font>
    <font>
      <sz val="8"/>
      <name val="Arial"/>
      <family val="2"/>
    </font>
    <font>
      <sz val="14"/>
      <name val="Arial"/>
      <family val="2"/>
    </font>
    <font>
      <sz val="12"/>
      <name val="Arial"/>
      <family val="2"/>
    </font>
    <font>
      <sz val="10"/>
      <color indexed="63"/>
      <name val="Trebuchet MS"/>
      <family val="2"/>
    </font>
    <font>
      <sz val="20"/>
      <name val="Arial"/>
      <family val="2"/>
    </font>
    <font>
      <sz val="11"/>
      <name val="Arial"/>
      <family val="2"/>
    </font>
    <font>
      <b/>
      <sz val="26"/>
      <color indexed="12"/>
      <name val="Wingdings"/>
      <charset val="2"/>
    </font>
    <font>
      <b/>
      <sz val="26"/>
      <color indexed="10"/>
      <name val="Wingdings"/>
      <charset val="2"/>
    </font>
    <font>
      <sz val="22"/>
      <name val="Arial"/>
      <family val="2"/>
    </font>
    <font>
      <b/>
      <sz val="9"/>
      <name val="Arial"/>
      <family val="2"/>
    </font>
    <font>
      <sz val="11"/>
      <color indexed="8"/>
      <name val="Arial"/>
      <family val="2"/>
    </font>
    <font>
      <b/>
      <sz val="11"/>
      <name val="Arial"/>
      <family val="2"/>
    </font>
    <font>
      <sz val="11"/>
      <name val="Wingdings"/>
      <charset val="2"/>
    </font>
    <font>
      <sz val="10"/>
      <color theme="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54">
    <fill>
      <patternFill patternType="none"/>
    </fill>
    <fill>
      <patternFill patternType="gray125"/>
    </fill>
    <fill>
      <patternFill patternType="solid">
        <fgColor indexed="22"/>
        <bgColor indexed="64"/>
      </patternFill>
    </fill>
    <fill>
      <patternFill patternType="solid">
        <fgColor indexed="12"/>
        <bgColor indexed="64"/>
      </patternFill>
    </fill>
    <fill>
      <patternFill patternType="solid">
        <fgColor indexed="49"/>
        <bgColor indexed="64"/>
      </patternFill>
    </fill>
    <fill>
      <patternFill patternType="solid">
        <fgColor indexed="42"/>
        <bgColor indexed="64"/>
      </patternFill>
    </fill>
    <fill>
      <patternFill patternType="solid">
        <fgColor indexed="52"/>
        <bgColor indexed="64"/>
      </patternFill>
    </fill>
    <fill>
      <patternFill patternType="solid">
        <fgColor indexed="53"/>
        <bgColor indexed="64"/>
      </patternFill>
    </fill>
    <fill>
      <patternFill patternType="solid">
        <fgColor indexed="10"/>
        <bgColor indexed="64"/>
      </patternFill>
    </fill>
    <fill>
      <patternFill patternType="solid">
        <fgColor indexed="51"/>
        <bgColor indexed="64"/>
      </patternFill>
    </fill>
    <fill>
      <patternFill patternType="solid">
        <fgColor indexed="63"/>
        <bgColor indexed="64"/>
      </patternFill>
    </fill>
    <fill>
      <patternFill patternType="solid">
        <fgColor indexed="63"/>
        <bgColor indexed="8"/>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46"/>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B0F0"/>
        <bgColor indexed="64"/>
      </patternFill>
    </fill>
    <fill>
      <patternFill patternType="solid">
        <fgColor rgb="FF0070C0"/>
        <bgColor indexed="64"/>
      </patternFill>
    </fill>
    <fill>
      <patternFill patternType="solid">
        <fgColor theme="7" tint="0.59999389629810485"/>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65"/>
      </left>
      <right style="thin">
        <color indexed="8"/>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style="medium">
        <color indexed="64"/>
      </left>
      <right/>
      <top style="medium">
        <color indexed="64"/>
      </top>
      <bottom style="hair">
        <color indexed="64"/>
      </bottom>
      <diagonal/>
    </border>
    <border>
      <left/>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thin">
        <color indexed="8"/>
      </left>
      <right style="thin">
        <color indexed="8"/>
      </right>
      <top/>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31">
    <xf numFmtId="0" fontId="0" fillId="0" borderId="0"/>
    <xf numFmtId="0" fontId="9" fillId="0" borderId="0"/>
    <xf numFmtId="0" fontId="10" fillId="0" borderId="0"/>
    <xf numFmtId="0" fontId="10" fillId="0" borderId="0"/>
    <xf numFmtId="9" fontId="9" fillId="0" borderId="0" applyFont="0" applyFill="0" applyBorder="0" applyAlignment="0" applyProtection="0"/>
    <xf numFmtId="0" fontId="46" fillId="0" borderId="0" applyNumberFormat="0" applyFill="0" applyBorder="0" applyAlignment="0" applyProtection="0"/>
    <xf numFmtId="0" fontId="47" fillId="0" borderId="24" applyNumberFormat="0" applyFill="0" applyAlignment="0" applyProtection="0"/>
    <xf numFmtId="0" fontId="48" fillId="0" borderId="25" applyNumberFormat="0" applyFill="0" applyAlignment="0" applyProtection="0"/>
    <xf numFmtId="0" fontId="49" fillId="0" borderId="26" applyNumberFormat="0" applyFill="0" applyAlignment="0" applyProtection="0"/>
    <xf numFmtId="0" fontId="49" fillId="0" borderId="0" applyNumberFormat="0" applyFill="0" applyBorder="0" applyAlignment="0" applyProtection="0"/>
    <xf numFmtId="0" fontId="50"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27" applyNumberFormat="0" applyAlignment="0" applyProtection="0"/>
    <xf numFmtId="0" fontId="54" fillId="27" borderId="28" applyNumberFormat="0" applyAlignment="0" applyProtection="0"/>
    <xf numFmtId="0" fontId="55" fillId="27" borderId="27" applyNumberFormat="0" applyAlignment="0" applyProtection="0"/>
    <xf numFmtId="0" fontId="56" fillId="0" borderId="29" applyNumberFormat="0" applyFill="0" applyAlignment="0" applyProtection="0"/>
    <xf numFmtId="0" fontId="57" fillId="28" borderId="30"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32" applyNumberFormat="0" applyFill="0" applyAlignment="0" applyProtection="0"/>
    <xf numFmtId="0" fontId="61"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61" fillId="33" borderId="0" applyNumberFormat="0" applyBorder="0" applyAlignment="0" applyProtection="0"/>
    <xf numFmtId="0" fontId="61" fillId="34"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61" fillId="37" borderId="0" applyNumberFormat="0" applyBorder="0" applyAlignment="0" applyProtection="0"/>
    <xf numFmtId="0" fontId="61" fillId="38" borderId="0" applyNumberFormat="0" applyBorder="0" applyAlignment="0" applyProtection="0"/>
    <xf numFmtId="0" fontId="7" fillId="39" borderId="0" applyNumberFormat="0" applyBorder="0" applyAlignment="0" applyProtection="0"/>
    <xf numFmtId="0" fontId="7" fillId="40" borderId="0" applyNumberFormat="0" applyBorder="0" applyAlignment="0" applyProtection="0"/>
    <xf numFmtId="0" fontId="61" fillId="41" borderId="0" applyNumberFormat="0" applyBorder="0" applyAlignment="0" applyProtection="0"/>
    <xf numFmtId="0" fontId="61" fillId="42" borderId="0" applyNumberFormat="0" applyBorder="0" applyAlignment="0" applyProtection="0"/>
    <xf numFmtId="0" fontId="7" fillId="43" borderId="0" applyNumberFormat="0" applyBorder="0" applyAlignment="0" applyProtection="0"/>
    <xf numFmtId="0" fontId="7" fillId="44" borderId="0" applyNumberFormat="0" applyBorder="0" applyAlignment="0" applyProtection="0"/>
    <xf numFmtId="0" fontId="61" fillId="45" borderId="0" applyNumberFormat="0" applyBorder="0" applyAlignment="0" applyProtection="0"/>
    <xf numFmtId="0" fontId="61" fillId="46" borderId="0" applyNumberFormat="0" applyBorder="0" applyAlignment="0" applyProtection="0"/>
    <xf numFmtId="0" fontId="7" fillId="47" borderId="0" applyNumberFormat="0" applyBorder="0" applyAlignment="0" applyProtection="0"/>
    <xf numFmtId="0" fontId="7" fillId="48" borderId="0" applyNumberFormat="0" applyBorder="0" applyAlignment="0" applyProtection="0"/>
    <xf numFmtId="0" fontId="61" fillId="49" borderId="0" applyNumberFormat="0" applyBorder="0" applyAlignment="0" applyProtection="0"/>
    <xf numFmtId="0" fontId="61" fillId="50" borderId="0" applyNumberFormat="0" applyBorder="0" applyAlignment="0" applyProtection="0"/>
    <xf numFmtId="0" fontId="7" fillId="51" borderId="0" applyNumberFormat="0" applyBorder="0" applyAlignment="0" applyProtection="0"/>
    <xf numFmtId="0" fontId="7" fillId="52" borderId="0" applyNumberFormat="0" applyBorder="0" applyAlignment="0" applyProtection="0"/>
    <xf numFmtId="0" fontId="61" fillId="53" borderId="0" applyNumberFormat="0" applyBorder="0" applyAlignment="0" applyProtection="0"/>
    <xf numFmtId="0" fontId="7" fillId="0" borderId="0"/>
    <xf numFmtId="0" fontId="7" fillId="29" borderId="31" applyNumberFormat="0" applyFont="0" applyAlignment="0" applyProtection="0"/>
    <xf numFmtId="0" fontId="6" fillId="0" borderId="0"/>
    <xf numFmtId="0" fontId="6" fillId="29" borderId="31" applyNumberFormat="0" applyFont="0" applyAlignment="0" applyProtection="0"/>
    <xf numFmtId="0" fontId="6" fillId="31" borderId="0" applyNumberFormat="0" applyBorder="0" applyAlignment="0" applyProtection="0"/>
    <xf numFmtId="0" fontId="6" fillId="32"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39" borderId="0" applyNumberFormat="0" applyBorder="0" applyAlignment="0" applyProtection="0"/>
    <xf numFmtId="0" fontId="6" fillId="40" borderId="0" applyNumberFormat="0" applyBorder="0" applyAlignment="0" applyProtection="0"/>
    <xf numFmtId="0" fontId="6" fillId="43" borderId="0" applyNumberFormat="0" applyBorder="0" applyAlignment="0" applyProtection="0"/>
    <xf numFmtId="0" fontId="6" fillId="44" borderId="0" applyNumberFormat="0" applyBorder="0" applyAlignment="0" applyProtection="0"/>
    <xf numFmtId="0" fontId="6" fillId="47" borderId="0" applyNumberFormat="0" applyBorder="0" applyAlignment="0" applyProtection="0"/>
    <xf numFmtId="0" fontId="6" fillId="48" borderId="0" applyNumberFormat="0" applyBorder="0" applyAlignment="0" applyProtection="0"/>
    <xf numFmtId="0" fontId="6" fillId="51" borderId="0" applyNumberFormat="0" applyBorder="0" applyAlignment="0" applyProtection="0"/>
    <xf numFmtId="0" fontId="6" fillId="52" borderId="0" applyNumberFormat="0" applyBorder="0" applyAlignment="0" applyProtection="0"/>
    <xf numFmtId="0" fontId="5" fillId="0" borderId="0"/>
    <xf numFmtId="0" fontId="5" fillId="29" borderId="31" applyNumberFormat="0" applyFont="0" applyAlignment="0" applyProtection="0"/>
    <xf numFmtId="0" fontId="5" fillId="31" borderId="0" applyNumberFormat="0" applyBorder="0" applyAlignment="0" applyProtection="0"/>
    <xf numFmtId="0" fontId="5" fillId="32"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39" borderId="0" applyNumberFormat="0" applyBorder="0" applyAlignment="0" applyProtection="0"/>
    <xf numFmtId="0" fontId="5" fillId="40"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7" borderId="0" applyNumberFormat="0" applyBorder="0" applyAlignment="0" applyProtection="0"/>
    <xf numFmtId="0" fontId="5" fillId="48" borderId="0" applyNumberFormat="0" applyBorder="0" applyAlignment="0" applyProtection="0"/>
    <xf numFmtId="0" fontId="5" fillId="51" borderId="0" applyNumberFormat="0" applyBorder="0" applyAlignment="0" applyProtection="0"/>
    <xf numFmtId="0" fontId="5" fillId="52" borderId="0" applyNumberFormat="0" applyBorder="0" applyAlignment="0" applyProtection="0"/>
    <xf numFmtId="0" fontId="4" fillId="0" borderId="0"/>
    <xf numFmtId="0" fontId="4" fillId="29" borderId="31" applyNumberFormat="0" applyFont="0" applyAlignment="0" applyProtection="0"/>
    <xf numFmtId="0" fontId="4" fillId="31" borderId="0" applyNumberFormat="0" applyBorder="0" applyAlignment="0" applyProtection="0"/>
    <xf numFmtId="0" fontId="4" fillId="32"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39" borderId="0" applyNumberFormat="0" applyBorder="0" applyAlignment="0" applyProtection="0"/>
    <xf numFmtId="0" fontId="4" fillId="40" borderId="0" applyNumberFormat="0" applyBorder="0" applyAlignment="0" applyProtection="0"/>
    <xf numFmtId="0" fontId="4" fillId="43" borderId="0" applyNumberFormat="0" applyBorder="0" applyAlignment="0" applyProtection="0"/>
    <xf numFmtId="0" fontId="4" fillId="44" borderId="0" applyNumberFormat="0" applyBorder="0" applyAlignment="0" applyProtection="0"/>
    <xf numFmtId="0" fontId="4" fillId="47" borderId="0" applyNumberFormat="0" applyBorder="0" applyAlignment="0" applyProtection="0"/>
    <xf numFmtId="0" fontId="4" fillId="48" borderId="0" applyNumberFormat="0" applyBorder="0" applyAlignment="0" applyProtection="0"/>
    <xf numFmtId="0" fontId="4" fillId="51" borderId="0" applyNumberFormat="0" applyBorder="0" applyAlignment="0" applyProtection="0"/>
    <xf numFmtId="0" fontId="4" fillId="52" borderId="0" applyNumberFormat="0" applyBorder="0" applyAlignment="0" applyProtection="0"/>
    <xf numFmtId="0" fontId="3" fillId="0" borderId="0"/>
    <xf numFmtId="0" fontId="3" fillId="29" borderId="31" applyNumberFormat="0" applyFont="0" applyAlignment="0" applyProtection="0"/>
    <xf numFmtId="0" fontId="3" fillId="31" borderId="0" applyNumberFormat="0" applyBorder="0" applyAlignment="0" applyProtection="0"/>
    <xf numFmtId="0" fontId="3" fillId="32"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xf numFmtId="0" fontId="3" fillId="47" borderId="0" applyNumberFormat="0" applyBorder="0" applyAlignment="0" applyProtection="0"/>
    <xf numFmtId="0" fontId="3" fillId="48" borderId="0" applyNumberFormat="0" applyBorder="0" applyAlignment="0" applyProtection="0"/>
    <xf numFmtId="0" fontId="3" fillId="51" borderId="0" applyNumberFormat="0" applyBorder="0" applyAlignment="0" applyProtection="0"/>
    <xf numFmtId="0" fontId="3" fillId="52" borderId="0" applyNumberFormat="0" applyBorder="0" applyAlignment="0" applyProtection="0"/>
    <xf numFmtId="0" fontId="2" fillId="0" borderId="0"/>
    <xf numFmtId="0" fontId="2" fillId="29" borderId="31" applyNumberFormat="0" applyFont="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39" borderId="0" applyNumberFormat="0" applyBorder="0" applyAlignment="0" applyProtection="0"/>
    <xf numFmtId="0" fontId="2" fillId="40" borderId="0" applyNumberFormat="0" applyBorder="0" applyAlignment="0" applyProtection="0"/>
    <xf numFmtId="0" fontId="2" fillId="43" borderId="0" applyNumberFormat="0" applyBorder="0" applyAlignment="0" applyProtection="0"/>
    <xf numFmtId="0" fontId="2" fillId="44" borderId="0" applyNumberFormat="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51" borderId="0" applyNumberFormat="0" applyBorder="0" applyAlignment="0" applyProtection="0"/>
    <xf numFmtId="0" fontId="2" fillId="52" borderId="0" applyNumberFormat="0" applyBorder="0" applyAlignment="0" applyProtection="0"/>
    <xf numFmtId="0" fontId="1" fillId="0" borderId="0"/>
    <xf numFmtId="0" fontId="1" fillId="29" borderId="31" applyNumberFormat="0" applyFont="0" applyAlignment="0" applyProtection="0"/>
    <xf numFmtId="0" fontId="1" fillId="31"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cellStyleXfs>
  <cellXfs count="319">
    <xf numFmtId="0" fontId="0" fillId="0" borderId="0" xfId="0"/>
    <xf numFmtId="0" fontId="12" fillId="0" borderId="0" xfId="0" applyFont="1" applyAlignment="1">
      <alignment horizontal="right" wrapText="1"/>
    </xf>
    <xf numFmtId="0" fontId="0" fillId="0" borderId="0" xfId="0" applyAlignment="1">
      <alignment vertical="center"/>
    </xf>
    <xf numFmtId="0" fontId="0" fillId="0" borderId="0" xfId="0" applyAlignment="1">
      <alignment horizontal="left" vertical="center"/>
    </xf>
    <xf numFmtId="0" fontId="15" fillId="0" borderId="0" xfId="0" applyFont="1" applyAlignment="1">
      <alignment horizontal="center" vertical="center"/>
    </xf>
    <xf numFmtId="0" fontId="16" fillId="0" borderId="0" xfId="0" applyFont="1" applyAlignment="1">
      <alignment horizontal="center" vertical="center"/>
    </xf>
    <xf numFmtId="0" fontId="15" fillId="0" borderId="0" xfId="0" applyFont="1" applyAlignment="1">
      <alignment horizontal="left" vertical="center"/>
    </xf>
    <xf numFmtId="0" fontId="17" fillId="0" borderId="0" xfId="0" applyFont="1" applyAlignment="1">
      <alignment vertical="center"/>
    </xf>
    <xf numFmtId="17" fontId="18" fillId="0" borderId="0" xfId="0" applyNumberFormat="1" applyFont="1" applyAlignment="1">
      <alignment horizontal="center" vertical="center"/>
    </xf>
    <xf numFmtId="0" fontId="17" fillId="0" borderId="0" xfId="0" applyFont="1"/>
    <xf numFmtId="0" fontId="0" fillId="0" borderId="0" xfId="0" applyAlignment="1">
      <alignment horizontal="left"/>
    </xf>
    <xf numFmtId="0" fontId="13" fillId="2" borderId="0" xfId="0" applyFont="1" applyFill="1" applyAlignment="1">
      <alignment horizontal="left"/>
    </xf>
    <xf numFmtId="0" fontId="22" fillId="0" borderId="0" xfId="0" applyFont="1" applyFill="1"/>
    <xf numFmtId="0" fontId="19" fillId="0" borderId="2" xfId="0" applyFont="1" applyBorder="1" applyAlignment="1">
      <alignment horizontal="center" vertical="top" wrapText="1"/>
    </xf>
    <xf numFmtId="0" fontId="0" fillId="0" borderId="0" xfId="0" applyAlignment="1">
      <alignment horizontal="center"/>
    </xf>
    <xf numFmtId="0" fontId="20" fillId="0" borderId="0" xfId="0" applyFont="1"/>
    <xf numFmtId="0" fontId="20" fillId="0" borderId="0" xfId="0" applyFont="1" applyBorder="1"/>
    <xf numFmtId="0" fontId="0" fillId="0" borderId="0" xfId="0" applyBorder="1"/>
    <xf numFmtId="0" fontId="0" fillId="0" borderId="0" xfId="0" applyFill="1" applyBorder="1"/>
    <xf numFmtId="0" fontId="0" fillId="0" borderId="2" xfId="0" applyBorder="1" applyAlignment="1">
      <alignment horizontal="center"/>
    </xf>
    <xf numFmtId="164" fontId="8" fillId="0" borderId="2" xfId="4" applyNumberFormat="1" applyFont="1" applyBorder="1" applyAlignment="1">
      <alignment horizontal="center"/>
    </xf>
    <xf numFmtId="164" fontId="0" fillId="0" borderId="0" xfId="0" applyNumberFormat="1"/>
    <xf numFmtId="0" fontId="26" fillId="2" borderId="0" xfId="0" applyFont="1" applyFill="1" applyAlignment="1">
      <alignment horizontal="left" vertical="top"/>
    </xf>
    <xf numFmtId="0" fontId="0" fillId="0" borderId="0" xfId="0" applyAlignment="1">
      <alignment vertical="top"/>
    </xf>
    <xf numFmtId="0" fontId="29" fillId="0" borderId="2" xfId="0" applyFont="1" applyBorder="1" applyAlignment="1">
      <alignment horizontal="center"/>
    </xf>
    <xf numFmtId="0" fontId="23" fillId="0" borderId="2" xfId="0" applyFont="1" applyBorder="1"/>
    <xf numFmtId="0" fontId="23" fillId="0" borderId="0" xfId="0" applyFont="1" applyBorder="1" applyAlignment="1">
      <alignment horizontal="left" vertical="center"/>
    </xf>
    <xf numFmtId="0" fontId="18" fillId="0" borderId="0" xfId="0" applyFont="1" applyBorder="1" applyAlignment="1">
      <alignment horizontal="left" vertical="center" wrapText="1"/>
    </xf>
    <xf numFmtId="0" fontId="19" fillId="0" borderId="0" xfId="0" applyFont="1" applyBorder="1" applyAlignment="1">
      <alignment horizontal="center" wrapText="1"/>
    </xf>
    <xf numFmtId="0" fontId="19" fillId="0" borderId="0" xfId="0" applyFont="1" applyFill="1" applyBorder="1" applyAlignment="1">
      <alignment horizontal="center"/>
    </xf>
    <xf numFmtId="0" fontId="26" fillId="2" borderId="0" xfId="0" applyFont="1" applyFill="1" applyAlignment="1">
      <alignment horizontal="left" vertical="top" wrapText="1"/>
    </xf>
    <xf numFmtId="0" fontId="23" fillId="0" borderId="0" xfId="0" applyFont="1" applyBorder="1" applyAlignment="1">
      <alignment horizontal="left" vertical="top" wrapText="1"/>
    </xf>
    <xf numFmtId="0" fontId="19" fillId="0" borderId="0" xfId="0" applyFont="1" applyBorder="1" applyAlignment="1">
      <alignment horizontal="center" vertical="center"/>
    </xf>
    <xf numFmtId="0" fontId="19" fillId="0" borderId="0" xfId="0" applyFont="1" applyFill="1" applyBorder="1" applyAlignment="1">
      <alignment horizontal="center" vertical="center"/>
    </xf>
    <xf numFmtId="0" fontId="30" fillId="0" borderId="0" xfId="0" applyFont="1" applyAlignment="1">
      <alignment horizontal="left"/>
    </xf>
    <xf numFmtId="0" fontId="19" fillId="0" borderId="0" xfId="0" applyFont="1" applyAlignment="1">
      <alignment horizontal="left"/>
    </xf>
    <xf numFmtId="0" fontId="8" fillId="0" borderId="0" xfId="0" applyFont="1"/>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8" fillId="0" borderId="0" xfId="0" applyFont="1" applyAlignment="1">
      <alignment horizontal="left"/>
    </xf>
    <xf numFmtId="0" fontId="19" fillId="0" borderId="0" xfId="0" applyFont="1" applyBorder="1" applyAlignment="1">
      <alignment horizontal="center" vertical="center" wrapText="1"/>
    </xf>
    <xf numFmtId="0" fontId="23" fillId="0" borderId="2" xfId="0" applyFont="1" applyFill="1" applyBorder="1" applyAlignment="1">
      <alignment horizontal="center" vertical="top" wrapText="1"/>
    </xf>
    <xf numFmtId="9" fontId="8" fillId="0" borderId="0" xfId="4" applyFont="1" applyBorder="1"/>
    <xf numFmtId="0" fontId="23" fillId="0" borderId="0" xfId="0" applyFont="1" applyBorder="1" applyAlignment="1">
      <alignment horizontal="left"/>
    </xf>
    <xf numFmtId="0" fontId="20" fillId="0" borderId="0" xfId="0" applyFont="1" applyBorder="1" applyAlignment="1">
      <alignment horizontal="justify" vertical="center"/>
    </xf>
    <xf numFmtId="0" fontId="20" fillId="0" borderId="0" xfId="0" applyFont="1" applyBorder="1" applyAlignment="1">
      <alignment vertical="center" wrapText="1"/>
    </xf>
    <xf numFmtId="0" fontId="25" fillId="0" borderId="0" xfId="0" applyFont="1" applyFill="1" applyBorder="1" applyAlignment="1">
      <alignment horizontal="center" textRotation="90" wrapText="1"/>
    </xf>
    <xf numFmtId="0" fontId="10" fillId="0" borderId="0" xfId="3" applyFont="1" applyFill="1" applyBorder="1" applyAlignment="1">
      <alignment horizontal="center" vertical="center" wrapText="1"/>
    </xf>
    <xf numFmtId="0" fontId="19" fillId="0" borderId="0" xfId="0" applyFont="1" applyFill="1" applyBorder="1" applyAlignment="1">
      <alignment horizontal="center" wrapText="1"/>
    </xf>
    <xf numFmtId="0" fontId="11" fillId="0" borderId="0" xfId="0" applyFont="1" applyFill="1" applyBorder="1" applyAlignment="1">
      <alignment vertical="top"/>
    </xf>
    <xf numFmtId="0" fontId="23" fillId="0" borderId="0" xfId="0" applyFont="1" applyFill="1" applyBorder="1"/>
    <xf numFmtId="0" fontId="29" fillId="0" borderId="0" xfId="0" applyFont="1" applyFill="1" applyBorder="1" applyAlignment="1">
      <alignment horizontal="center"/>
    </xf>
    <xf numFmtId="0" fontId="18" fillId="0" borderId="0" xfId="0" applyFont="1" applyFill="1" applyBorder="1" applyAlignment="1">
      <alignment horizontal="center"/>
    </xf>
    <xf numFmtId="0" fontId="21" fillId="0" borderId="0" xfId="0" applyFont="1" applyFill="1" applyBorder="1" applyAlignment="1">
      <alignment horizontal="center"/>
    </xf>
    <xf numFmtId="0" fontId="30" fillId="0" borderId="0" xfId="0" applyFont="1" applyFill="1" applyBorder="1" applyAlignment="1">
      <alignment horizontal="center" wrapText="1"/>
    </xf>
    <xf numFmtId="164" fontId="0" fillId="0" borderId="0" xfId="0" applyNumberFormat="1" applyFill="1" applyBorder="1"/>
    <xf numFmtId="164" fontId="23" fillId="0" borderId="0" xfId="4" applyNumberFormat="1" applyFont="1" applyFill="1" applyBorder="1"/>
    <xf numFmtId="0" fontId="15" fillId="0" borderId="0" xfId="0" applyFont="1" applyBorder="1" applyAlignment="1">
      <alignment horizontal="left" vertical="center"/>
    </xf>
    <xf numFmtId="0" fontId="17" fillId="0" borderId="0" xfId="0" applyFont="1" applyBorder="1" applyAlignment="1">
      <alignment vertical="center"/>
    </xf>
    <xf numFmtId="0" fontId="17" fillId="0" borderId="0" xfId="0" applyFont="1" applyBorder="1"/>
    <xf numFmtId="0" fontId="0" fillId="0" borderId="0" xfId="0" applyAlignment="1">
      <alignment horizontal="center" vertical="center"/>
    </xf>
    <xf numFmtId="0" fontId="17" fillId="0" borderId="0" xfId="0" applyFont="1" applyAlignment="1">
      <alignment horizontal="center" vertical="center"/>
    </xf>
    <xf numFmtId="0" fontId="17" fillId="0" borderId="0" xfId="0" applyFont="1" applyBorder="1" applyAlignment="1">
      <alignment horizontal="center" vertical="center"/>
    </xf>
    <xf numFmtId="0" fontId="22" fillId="0" borderId="0" xfId="0" applyFont="1" applyFill="1" applyAlignment="1">
      <alignment horizontal="center"/>
    </xf>
    <xf numFmtId="164" fontId="23" fillId="0" borderId="2" xfId="4" applyNumberFormat="1" applyFont="1" applyBorder="1" applyAlignment="1">
      <alignment horizontal="center"/>
    </xf>
    <xf numFmtId="0" fontId="29" fillId="0" borderId="0" xfId="0" applyFont="1" applyAlignment="1">
      <alignment horizontal="center"/>
    </xf>
    <xf numFmtId="0" fontId="8" fillId="0" borderId="0" xfId="0" applyFont="1" applyAlignment="1">
      <alignment horizontal="center"/>
    </xf>
    <xf numFmtId="0" fontId="20" fillId="0" borderId="0" xfId="0" applyFont="1" applyFill="1" applyBorder="1" applyAlignment="1">
      <alignment horizontal="center" wrapText="1"/>
    </xf>
    <xf numFmtId="165" fontId="21" fillId="0" borderId="0" xfId="0" applyNumberFormat="1" applyFont="1" applyFill="1" applyBorder="1" applyAlignment="1">
      <alignment horizontal="center"/>
    </xf>
    <xf numFmtId="165" fontId="0" fillId="0" borderId="0" xfId="0" applyNumberFormat="1"/>
    <xf numFmtId="0" fontId="11" fillId="0" borderId="0" xfId="0" applyFont="1" applyBorder="1" applyAlignment="1">
      <alignment horizontal="justify" vertical="center"/>
    </xf>
    <xf numFmtId="0" fontId="0" fillId="0" borderId="0" xfId="0" applyBorder="1" applyAlignment="1">
      <alignment vertical="center"/>
    </xf>
    <xf numFmtId="0" fontId="11" fillId="0" borderId="0" xfId="0" applyFont="1" applyBorder="1" applyAlignment="1">
      <alignment horizontal="center" vertical="center"/>
    </xf>
    <xf numFmtId="0" fontId="13" fillId="2" borderId="0" xfId="0" applyFont="1" applyFill="1" applyBorder="1" applyAlignment="1">
      <alignment horizontal="justify" vertical="center"/>
    </xf>
    <xf numFmtId="0" fontId="20" fillId="3" borderId="0" xfId="0" applyFont="1" applyFill="1" applyBorder="1" applyAlignment="1">
      <alignment horizontal="center" vertical="center"/>
    </xf>
    <xf numFmtId="0" fontId="20" fillId="4" borderId="0" xfId="0" applyFont="1" applyFill="1" applyBorder="1" applyAlignment="1">
      <alignment horizontal="center" vertical="center"/>
    </xf>
    <xf numFmtId="0" fontId="20" fillId="5" borderId="0" xfId="0" applyFont="1" applyFill="1" applyBorder="1" applyAlignment="1">
      <alignment horizontal="center" vertical="center"/>
    </xf>
    <xf numFmtId="0" fontId="0" fillId="6" borderId="0" xfId="0" applyFill="1" applyBorder="1" applyAlignment="1">
      <alignment horizontal="center" vertical="center"/>
    </xf>
    <xf numFmtId="0" fontId="0" fillId="7" borderId="0" xfId="0" applyFill="1" applyBorder="1" applyAlignment="1">
      <alignment horizontal="center" vertical="center"/>
    </xf>
    <xf numFmtId="0" fontId="26" fillId="2" borderId="0" xfId="0" applyFont="1" applyFill="1" applyBorder="1" applyAlignment="1">
      <alignment horizontal="justify" vertical="top"/>
    </xf>
    <xf numFmtId="0" fontId="26" fillId="2" borderId="0" xfId="0" applyFont="1" applyFill="1" applyBorder="1" applyAlignment="1">
      <alignment horizontal="justify" vertical="top" wrapText="1"/>
    </xf>
    <xf numFmtId="0" fontId="20" fillId="0" borderId="0" xfId="0" applyFont="1" applyBorder="1" applyAlignment="1">
      <alignment vertical="center"/>
    </xf>
    <xf numFmtId="0" fontId="19" fillId="0" borderId="0" xfId="0" applyFont="1" applyBorder="1" applyAlignment="1">
      <alignment horizontal="justify" vertical="center"/>
    </xf>
    <xf numFmtId="0" fontId="30" fillId="0" borderId="0" xfId="0" applyFont="1" applyBorder="1" applyAlignment="1">
      <alignment horizontal="justify" vertical="center"/>
    </xf>
    <xf numFmtId="0" fontId="23" fillId="0" borderId="0" xfId="0" applyFont="1" applyBorder="1" applyAlignment="1">
      <alignment horizontal="justify" vertical="center"/>
    </xf>
    <xf numFmtId="0" fontId="15" fillId="0" borderId="0" xfId="0" applyFont="1" applyBorder="1" applyAlignment="1">
      <alignment horizontal="center" vertical="center"/>
    </xf>
    <xf numFmtId="0" fontId="22" fillId="0" borderId="0" xfId="0" applyFont="1" applyFill="1" applyBorder="1"/>
    <xf numFmtId="0" fontId="0" fillId="0" borderId="0" xfId="0" applyNumberFormat="1"/>
    <xf numFmtId="0" fontId="18" fillId="0" borderId="2" xfId="0" applyFont="1" applyBorder="1" applyAlignment="1">
      <alignment horizontal="center"/>
    </xf>
    <xf numFmtId="0" fontId="30" fillId="8" borderId="2" xfId="0" applyFont="1" applyFill="1" applyBorder="1" applyAlignment="1">
      <alignment horizontal="center" wrapText="1"/>
    </xf>
    <xf numFmtId="0" fontId="30" fillId="6" borderId="2" xfId="0" applyFont="1" applyFill="1" applyBorder="1" applyAlignment="1">
      <alignment horizontal="center" wrapText="1"/>
    </xf>
    <xf numFmtId="0" fontId="30" fillId="5" borderId="2" xfId="0" applyFont="1" applyFill="1" applyBorder="1" applyAlignment="1">
      <alignment horizontal="center" wrapText="1"/>
    </xf>
    <xf numFmtId="0" fontId="30" fillId="4" borderId="2" xfId="0" applyFont="1" applyFill="1" applyBorder="1" applyAlignment="1">
      <alignment horizontal="center" wrapText="1"/>
    </xf>
    <xf numFmtId="0" fontId="30" fillId="3" borderId="2" xfId="0" applyFont="1" applyFill="1" applyBorder="1" applyAlignment="1">
      <alignment horizontal="center" wrapText="1"/>
    </xf>
    <xf numFmtId="0" fontId="30" fillId="2" borderId="2" xfId="0" applyFont="1" applyFill="1" applyBorder="1" applyAlignment="1">
      <alignment horizontal="center" wrapText="1"/>
    </xf>
    <xf numFmtId="0" fontId="0" fillId="0" borderId="3" xfId="0" applyBorder="1"/>
    <xf numFmtId="0" fontId="19" fillId="0" borderId="3" xfId="0" applyFont="1" applyFill="1" applyBorder="1" applyAlignment="1">
      <alignment horizontal="center" vertical="top" wrapText="1"/>
    </xf>
    <xf numFmtId="0" fontId="19" fillId="0" borderId="3" xfId="0" applyFont="1" applyBorder="1" applyAlignment="1">
      <alignment horizontal="center" vertical="top" wrapText="1"/>
    </xf>
    <xf numFmtId="0" fontId="8" fillId="8" borderId="2" xfId="0" applyFont="1" applyFill="1" applyBorder="1" applyAlignment="1">
      <alignment horizontal="center"/>
    </xf>
    <xf numFmtId="0" fontId="8" fillId="9" borderId="2" xfId="0" applyFont="1" applyFill="1" applyBorder="1" applyAlignment="1">
      <alignment horizontal="center"/>
    </xf>
    <xf numFmtId="0" fontId="8" fillId="5" borderId="2" xfId="0" applyFont="1" applyFill="1" applyBorder="1" applyAlignment="1">
      <alignment horizontal="center"/>
    </xf>
    <xf numFmtId="0" fontId="0" fillId="4" borderId="2" xfId="0" applyFill="1" applyBorder="1" applyAlignment="1">
      <alignment horizontal="center"/>
    </xf>
    <xf numFmtId="0" fontId="0" fillId="3" borderId="2" xfId="0" applyFill="1" applyBorder="1" applyAlignment="1">
      <alignment horizontal="center"/>
    </xf>
    <xf numFmtId="0" fontId="0" fillId="0" borderId="4" xfId="0" applyBorder="1"/>
    <xf numFmtId="0" fontId="0" fillId="0" borderId="5" xfId="0" applyBorder="1"/>
    <xf numFmtId="0" fontId="0" fillId="0" borderId="6" xfId="0" applyBorder="1"/>
    <xf numFmtId="0" fontId="0" fillId="0" borderId="4" xfId="0" pivotButton="1"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NumberFormat="1" applyBorder="1"/>
    <xf numFmtId="0" fontId="0" fillId="0" borderId="8" xfId="0" applyNumberFormat="1" applyBorder="1"/>
    <xf numFmtId="0" fontId="0" fillId="0" borderId="12" xfId="0" applyNumberFormat="1" applyBorder="1"/>
    <xf numFmtId="0" fontId="35" fillId="0" borderId="0" xfId="0" applyFont="1"/>
    <xf numFmtId="0" fontId="24" fillId="0" borderId="0" xfId="0" applyFont="1" applyBorder="1" applyAlignment="1">
      <alignment horizontal="center" textRotation="90" wrapText="1"/>
    </xf>
    <xf numFmtId="0" fontId="20" fillId="0" borderId="0" xfId="0" applyFont="1" applyFill="1" applyBorder="1" applyAlignment="1">
      <alignment horizontal="justify" vertical="center"/>
    </xf>
    <xf numFmtId="0" fontId="0" fillId="0" borderId="13" xfId="0" applyBorder="1" applyAlignment="1"/>
    <xf numFmtId="0" fontId="0" fillId="0" borderId="14" xfId="0" applyBorder="1" applyProtection="1">
      <protection locked="0"/>
    </xf>
    <xf numFmtId="0" fontId="0" fillId="0" borderId="15" xfId="0" applyBorder="1" applyAlignment="1"/>
    <xf numFmtId="0" fontId="0" fillId="0" borderId="16" xfId="0" applyBorder="1" applyProtection="1">
      <protection locked="0"/>
    </xf>
    <xf numFmtId="0" fontId="0" fillId="0" borderId="15" xfId="0" applyFill="1" applyBorder="1" applyAlignment="1"/>
    <xf numFmtId="0" fontId="0" fillId="0" borderId="17" xfId="0" applyBorder="1" applyProtection="1">
      <protection locked="0"/>
    </xf>
    <xf numFmtId="0" fontId="22" fillId="0" borderId="0" xfId="0" applyFont="1" applyBorder="1" applyAlignment="1">
      <alignment vertical="center"/>
    </xf>
    <xf numFmtId="0" fontId="37" fillId="0" borderId="0" xfId="0" applyFont="1" applyAlignment="1">
      <alignment horizontal="left" wrapText="1"/>
    </xf>
    <xf numFmtId="0" fontId="34" fillId="0" borderId="0" xfId="0" applyFont="1" applyAlignment="1">
      <alignment horizontal="left" wrapText="1"/>
    </xf>
    <xf numFmtId="164" fontId="23" fillId="0" borderId="0" xfId="4" applyNumberFormat="1" applyFont="1" applyBorder="1" applyAlignment="1">
      <alignment horizontal="center"/>
    </xf>
    <xf numFmtId="0" fontId="18" fillId="0" borderId="0" xfId="0" applyFont="1" applyAlignment="1">
      <alignment horizontal="left"/>
    </xf>
    <xf numFmtId="164" fontId="23" fillId="0" borderId="0" xfId="4" applyNumberFormat="1" applyFont="1" applyBorder="1" applyAlignment="1"/>
    <xf numFmtId="0" fontId="33" fillId="0" borderId="0" xfId="0" applyFont="1" applyAlignment="1"/>
    <xf numFmtId="0" fontId="38" fillId="0" borderId="2" xfId="0" applyFont="1" applyBorder="1" applyAlignment="1">
      <alignment horizontal="center"/>
    </xf>
    <xf numFmtId="0" fontId="39" fillId="0" borderId="2" xfId="0" applyFont="1" applyBorder="1" applyAlignment="1">
      <alignment horizontal="center"/>
    </xf>
    <xf numFmtId="0" fontId="13" fillId="10" borderId="0" xfId="0" applyFont="1" applyFill="1"/>
    <xf numFmtId="0" fontId="0" fillId="10" borderId="0" xfId="0" applyFill="1"/>
    <xf numFmtId="0" fontId="22" fillId="10" borderId="0" xfId="0" applyFont="1" applyFill="1"/>
    <xf numFmtId="0" fontId="10" fillId="11" borderId="1" xfId="2" applyFont="1" applyFill="1" applyBorder="1" applyAlignment="1">
      <alignment horizontal="right" wrapText="1"/>
    </xf>
    <xf numFmtId="0" fontId="10" fillId="11" borderId="1" xfId="2" applyFont="1" applyFill="1" applyBorder="1" applyAlignment="1">
      <alignment horizontal="left" wrapText="1"/>
    </xf>
    <xf numFmtId="0" fontId="29" fillId="10" borderId="0" xfId="0" applyFont="1" applyFill="1"/>
    <xf numFmtId="0" fontId="0" fillId="10" borderId="0" xfId="0" applyFill="1" applyAlignment="1">
      <alignment vertical="top"/>
    </xf>
    <xf numFmtId="0" fontId="0" fillId="10" borderId="0" xfId="0" applyFill="1" applyBorder="1"/>
    <xf numFmtId="0" fontId="13" fillId="10" borderId="0" xfId="0" applyFont="1" applyFill="1" applyBorder="1"/>
    <xf numFmtId="165" fontId="0" fillId="10" borderId="0" xfId="0" applyNumberFormat="1" applyFill="1"/>
    <xf numFmtId="0" fontId="13" fillId="10" borderId="0" xfId="0" applyFont="1" applyFill="1" applyAlignment="1">
      <alignment vertical="top"/>
    </xf>
    <xf numFmtId="0" fontId="20" fillId="10" borderId="0" xfId="0" applyFont="1" applyFill="1"/>
    <xf numFmtId="165" fontId="13" fillId="10" borderId="0" xfId="0" applyNumberFormat="1" applyFont="1" applyFill="1"/>
    <xf numFmtId="17" fontId="15" fillId="0" borderId="0" xfId="0" applyNumberFormat="1" applyFont="1" applyAlignment="1">
      <alignment horizontal="center" vertical="center"/>
    </xf>
    <xf numFmtId="0" fontId="0" fillId="0" borderId="10" xfId="0" applyNumberFormat="1" applyBorder="1"/>
    <xf numFmtId="0" fontId="0" fillId="0" borderId="18" xfId="0" applyNumberFormat="1" applyBorder="1"/>
    <xf numFmtId="0" fontId="26" fillId="0" borderId="0" xfId="0" applyFont="1"/>
    <xf numFmtId="0" fontId="0" fillId="0" borderId="4" xfId="0" applyNumberFormat="1" applyBorder="1"/>
    <xf numFmtId="0" fontId="0" fillId="0" borderId="9" xfId="0" applyNumberFormat="1" applyBorder="1"/>
    <xf numFmtId="0" fontId="0" fillId="0" borderId="7" xfId="0" applyNumberFormat="1" applyBorder="1"/>
    <xf numFmtId="0" fontId="0" fillId="0" borderId="0" xfId="0" applyAlignment="1">
      <alignment wrapText="1"/>
    </xf>
    <xf numFmtId="0" fontId="18" fillId="0" borderId="0" xfId="0" applyFont="1"/>
    <xf numFmtId="0" fontId="13" fillId="0" borderId="0" xfId="0" applyFont="1" applyAlignment="1">
      <alignment horizontal="left" wrapText="1"/>
    </xf>
    <xf numFmtId="0" fontId="19" fillId="0" borderId="0" xfId="0" applyFont="1" applyAlignment="1">
      <alignment horizontal="center"/>
    </xf>
    <xf numFmtId="0" fontId="41" fillId="12" borderId="2" xfId="0" applyFont="1" applyFill="1" applyBorder="1" applyAlignment="1">
      <alignment horizontal="center" vertical="center" textRotation="90" wrapText="1"/>
    </xf>
    <xf numFmtId="0" fontId="41" fillId="13" borderId="2" xfId="0" applyFont="1" applyFill="1" applyBorder="1" applyAlignment="1">
      <alignment horizontal="center" vertical="center" textRotation="90" wrapText="1"/>
    </xf>
    <xf numFmtId="0" fontId="41" fillId="14" borderId="2" xfId="0" applyFont="1" applyFill="1" applyBorder="1" applyAlignment="1">
      <alignment horizontal="center" vertical="center" textRotation="90" wrapText="1"/>
    </xf>
    <xf numFmtId="0" fontId="41" fillId="15" borderId="2" xfId="0" applyFont="1" applyFill="1" applyBorder="1" applyAlignment="1">
      <alignment horizontal="center" vertical="center" textRotation="90" wrapText="1"/>
    </xf>
    <xf numFmtId="0" fontId="41" fillId="16" borderId="0" xfId="0" applyFont="1" applyFill="1" applyBorder="1" applyAlignment="1">
      <alignment horizontal="center" vertical="center" textRotation="90" wrapText="1"/>
    </xf>
    <xf numFmtId="166" fontId="0" fillId="0" borderId="0" xfId="0" applyNumberFormat="1" applyAlignment="1">
      <alignment vertical="center"/>
    </xf>
    <xf numFmtId="49" fontId="0" fillId="0" borderId="0" xfId="0" applyNumberFormat="1" applyAlignment="1">
      <alignment vertical="center"/>
    </xf>
    <xf numFmtId="0" fontId="0" fillId="0" borderId="0" xfId="0" applyAlignment="1">
      <alignment vertical="top" wrapText="1"/>
    </xf>
    <xf numFmtId="0" fontId="19" fillId="0" borderId="0" xfId="0" applyFont="1"/>
    <xf numFmtId="0" fontId="20" fillId="17" borderId="0" xfId="0" applyFont="1" applyFill="1" applyBorder="1" applyAlignment="1">
      <alignment horizontal="left" vertical="center"/>
    </xf>
    <xf numFmtId="0" fontId="0" fillId="0" borderId="0" xfId="0" applyBorder="1" applyAlignment="1">
      <alignment horizontal="left" vertical="center"/>
    </xf>
    <xf numFmtId="0" fontId="13" fillId="10" borderId="0" xfId="0" applyFont="1" applyFill="1" applyAlignment="1">
      <alignment horizontal="left" vertical="center"/>
    </xf>
    <xf numFmtId="0" fontId="0" fillId="10" borderId="0" xfId="0" applyFill="1" applyAlignment="1">
      <alignment horizontal="left" vertical="center"/>
    </xf>
    <xf numFmtId="0" fontId="20" fillId="18" borderId="0" xfId="0" applyFont="1" applyFill="1" applyBorder="1" applyAlignment="1">
      <alignment horizontal="left" vertical="center"/>
    </xf>
    <xf numFmtId="0" fontId="20" fillId="5" borderId="0" xfId="0" applyFont="1" applyFill="1" applyBorder="1" applyAlignment="1">
      <alignment horizontal="left" vertical="center"/>
    </xf>
    <xf numFmtId="0" fontId="0" fillId="19" borderId="0" xfId="0" applyFill="1" applyBorder="1" applyAlignment="1">
      <alignment horizontal="left" vertical="center"/>
    </xf>
    <xf numFmtId="0" fontId="0" fillId="20" borderId="0" xfId="0" applyFill="1" applyBorder="1" applyAlignment="1">
      <alignment horizontal="left" vertical="center"/>
    </xf>
    <xf numFmtId="0" fontId="11" fillId="0" borderId="3" xfId="0" applyFont="1" applyBorder="1" applyAlignment="1">
      <alignment horizontal="left" vertical="center" wrapText="1"/>
    </xf>
    <xf numFmtId="0" fontId="11" fillId="0" borderId="19" xfId="0" applyFont="1" applyBorder="1" applyAlignment="1">
      <alignment horizontal="left" vertical="center" wrapText="1"/>
    </xf>
    <xf numFmtId="164" fontId="8" fillId="0" borderId="2" xfId="4" applyNumberFormat="1" applyFont="1" applyBorder="1" applyAlignment="1">
      <alignment horizontal="center" vertical="center"/>
    </xf>
    <xf numFmtId="0" fontId="0" fillId="0" borderId="0" xfId="0" applyBorder="1" applyAlignment="1"/>
    <xf numFmtId="164" fontId="23" fillId="0" borderId="2" xfId="4" applyNumberFormat="1" applyFont="1" applyBorder="1" applyAlignment="1">
      <alignment horizontal="center" vertical="center"/>
    </xf>
    <xf numFmtId="0" fontId="11" fillId="0" borderId="2" xfId="0" applyFont="1" applyBorder="1" applyAlignment="1">
      <alignment horizontal="center" vertical="center" wrapText="1"/>
    </xf>
    <xf numFmtId="164" fontId="9" fillId="0" borderId="2" xfId="4" applyNumberFormat="1" applyFont="1" applyBorder="1" applyAlignment="1">
      <alignment horizontal="center" vertical="center"/>
    </xf>
    <xf numFmtId="0" fontId="11" fillId="0" borderId="20" xfId="0" applyFont="1" applyBorder="1" applyAlignment="1">
      <alignment vertical="center"/>
    </xf>
    <xf numFmtId="0" fontId="42" fillId="0" borderId="20" xfId="0" applyFont="1" applyBorder="1" applyAlignment="1">
      <alignment horizontal="left" vertical="center" wrapText="1"/>
    </xf>
    <xf numFmtId="0" fontId="11" fillId="0" borderId="21" xfId="0" applyFont="1" applyBorder="1" applyAlignment="1">
      <alignment vertical="center"/>
    </xf>
    <xf numFmtId="0" fontId="42" fillId="0" borderId="21" xfId="0" applyFont="1" applyBorder="1" applyAlignment="1">
      <alignment horizontal="left"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0" xfId="0" applyFont="1" applyAlignment="1">
      <alignment horizontal="center"/>
    </xf>
    <xf numFmtId="0" fontId="9" fillId="0" borderId="0" xfId="1" applyFont="1"/>
    <xf numFmtId="0" fontId="9" fillId="0" borderId="0" xfId="1"/>
    <xf numFmtId="0" fontId="9" fillId="0" borderId="20" xfId="1" applyFont="1" applyBorder="1"/>
    <xf numFmtId="0" fontId="9" fillId="0" borderId="20" xfId="1" applyBorder="1"/>
    <xf numFmtId="0" fontId="9" fillId="0" borderId="21" xfId="1" applyFont="1" applyBorder="1"/>
    <xf numFmtId="0" fontId="9" fillId="0" borderId="21" xfId="1" applyBorder="1"/>
    <xf numFmtId="0" fontId="9" fillId="0" borderId="22" xfId="1" applyFont="1" applyFill="1" applyBorder="1"/>
    <xf numFmtId="0" fontId="9" fillId="0" borderId="22" xfId="1" applyBorder="1"/>
    <xf numFmtId="0" fontId="21" fillId="0" borderId="0" xfId="1" applyFont="1"/>
    <xf numFmtId="0" fontId="0" fillId="21" borderId="0" xfId="0" applyFill="1" applyAlignment="1">
      <alignment wrapText="1"/>
    </xf>
    <xf numFmtId="0" fontId="0" fillId="21" borderId="0" xfId="0" applyFill="1"/>
    <xf numFmtId="0" fontId="0" fillId="0" borderId="0" xfId="0" applyNumberFormat="1" applyBorder="1"/>
    <xf numFmtId="2" fontId="0" fillId="0" borderId="0" xfId="0" applyNumberFormat="1"/>
    <xf numFmtId="0" fontId="9" fillId="0" borderId="0" xfId="0" applyFont="1"/>
    <xf numFmtId="0" fontId="9" fillId="0" borderId="19" xfId="0" applyFont="1" applyBorder="1" applyAlignment="1">
      <alignment horizontal="justify" vertical="top" wrapText="1"/>
    </xf>
    <xf numFmtId="0" fontId="9" fillId="0" borderId="0" xfId="0" applyFont="1" applyAlignment="1">
      <alignment horizontal="center"/>
    </xf>
    <xf numFmtId="0" fontId="11" fillId="0" borderId="0" xfId="0" applyFont="1" applyBorder="1"/>
    <xf numFmtId="0" fontId="43" fillId="0" borderId="0" xfId="0" applyFont="1" applyBorder="1" applyAlignment="1">
      <alignment horizontal="center" vertical="center"/>
    </xf>
    <xf numFmtId="0" fontId="11" fillId="0" borderId="0" xfId="0" applyFont="1" applyFill="1" applyBorder="1"/>
    <xf numFmtId="0" fontId="11" fillId="0" borderId="0" xfId="0" applyFont="1" applyBorder="1" applyAlignment="1">
      <alignment horizontal="left" vertical="center"/>
    </xf>
    <xf numFmtId="0" fontId="11" fillId="0" borderId="0" xfId="0" applyFont="1" applyBorder="1" applyAlignment="1">
      <alignment vertical="top"/>
    </xf>
    <xf numFmtId="165" fontId="43" fillId="13" borderId="0" xfId="0" applyNumberFormat="1" applyFont="1" applyFill="1" applyBorder="1" applyAlignment="1">
      <alignment horizontal="center"/>
    </xf>
    <xf numFmtId="164" fontId="11" fillId="0" borderId="0" xfId="4" applyNumberFormat="1" applyFont="1" applyFill="1" applyBorder="1"/>
    <xf numFmtId="0" fontId="11" fillId="0" borderId="0" xfId="0" applyFont="1" applyFill="1" applyBorder="1" applyAlignment="1">
      <alignment horizontal="center" wrapText="1"/>
    </xf>
    <xf numFmtId="0" fontId="11" fillId="0" borderId="0" xfId="0" applyFont="1" applyFill="1" applyBorder="1" applyAlignment="1">
      <alignment horizontal="center" vertical="center"/>
    </xf>
    <xf numFmtId="0" fontId="44" fillId="0" borderId="0" xfId="0" applyFont="1" applyFill="1" applyBorder="1" applyAlignment="1">
      <alignment horizontal="center"/>
    </xf>
    <xf numFmtId="165" fontId="43" fillId="0" borderId="0" xfId="0" applyNumberFormat="1" applyFont="1" applyFill="1" applyBorder="1" applyAlignment="1">
      <alignment horizontal="center"/>
    </xf>
    <xf numFmtId="0" fontId="43" fillId="0" borderId="0" xfId="0" applyFont="1" applyFill="1" applyBorder="1" applyAlignment="1">
      <alignment horizontal="center" wrapText="1"/>
    </xf>
    <xf numFmtId="0" fontId="0" fillId="0" borderId="0" xfId="0" applyAlignment="1">
      <alignment vertical="center" wrapText="1"/>
    </xf>
    <xf numFmtId="0" fontId="10" fillId="0" borderId="20" xfId="0" applyFont="1" applyBorder="1" applyAlignment="1">
      <alignment vertical="center" wrapText="1"/>
    </xf>
    <xf numFmtId="0" fontId="0" fillId="22" borderId="0" xfId="0" applyFill="1" applyBorder="1" applyAlignment="1">
      <alignment vertical="center"/>
    </xf>
    <xf numFmtId="0" fontId="10" fillId="0" borderId="21" xfId="0" applyFont="1" applyBorder="1" applyAlignment="1">
      <alignment vertical="center" wrapText="1"/>
    </xf>
    <xf numFmtId="0" fontId="15" fillId="22" borderId="0" xfId="0" applyFont="1" applyFill="1" applyAlignment="1">
      <alignment horizontal="center" vertical="center"/>
    </xf>
    <xf numFmtId="0" fontId="16" fillId="22" borderId="0" xfId="0" applyFont="1" applyFill="1" applyAlignment="1">
      <alignment horizontal="center" vertical="center"/>
    </xf>
    <xf numFmtId="0" fontId="15" fillId="22" borderId="0" xfId="0" applyFont="1" applyFill="1" applyBorder="1" applyAlignment="1">
      <alignment horizontal="center" vertical="center"/>
    </xf>
    <xf numFmtId="0" fontId="43" fillId="22" borderId="0" xfId="0" applyFont="1" applyFill="1" applyBorder="1" applyAlignment="1">
      <alignment horizontal="center" vertical="center"/>
    </xf>
    <xf numFmtId="0" fontId="10" fillId="11" borderId="0" xfId="2" applyFont="1" applyFill="1" applyBorder="1" applyAlignment="1">
      <alignment horizontal="right" wrapText="1"/>
    </xf>
    <xf numFmtId="0" fontId="10" fillId="11" borderId="0" xfId="2" applyFont="1" applyFill="1" applyBorder="1" applyAlignment="1">
      <alignment horizontal="left" wrapText="1"/>
    </xf>
    <xf numFmtId="0" fontId="22" fillId="0" borderId="20" xfId="0" applyFont="1" applyBorder="1"/>
    <xf numFmtId="0" fontId="22" fillId="0" borderId="21" xfId="0" applyFont="1" applyBorder="1"/>
    <xf numFmtId="0" fontId="11" fillId="22" borderId="20" xfId="0" applyFont="1" applyFill="1" applyBorder="1" applyAlignment="1">
      <alignment horizontal="center" vertical="center" wrapText="1"/>
    </xf>
    <xf numFmtId="0" fontId="10" fillId="10" borderId="0" xfId="2" applyFont="1" applyFill="1" applyBorder="1" applyAlignment="1">
      <alignment horizontal="center"/>
    </xf>
    <xf numFmtId="0" fontId="0" fillId="16" borderId="0" xfId="0" applyFill="1"/>
    <xf numFmtId="0" fontId="23" fillId="0" borderId="0" xfId="0" applyFont="1" applyAlignment="1">
      <alignment horizontal="center"/>
    </xf>
    <xf numFmtId="0" fontId="45" fillId="0" borderId="0" xfId="0" applyFont="1" applyBorder="1" applyAlignment="1">
      <alignment vertical="center"/>
    </xf>
    <xf numFmtId="0" fontId="13" fillId="16" borderId="0" xfId="0" applyFont="1" applyFill="1"/>
    <xf numFmtId="0" fontId="13" fillId="16" borderId="0" xfId="0" applyFont="1" applyFill="1" applyAlignment="1">
      <alignment horizontal="left" vertical="center"/>
    </xf>
    <xf numFmtId="0" fontId="29" fillId="16" borderId="0" xfId="0" applyFont="1" applyFill="1"/>
    <xf numFmtId="0" fontId="13" fillId="16" borderId="0" xfId="0" applyFont="1" applyFill="1" applyBorder="1"/>
    <xf numFmtId="0" fontId="13" fillId="16" borderId="0" xfId="0" applyFont="1" applyFill="1" applyAlignment="1">
      <alignment vertical="top"/>
    </xf>
    <xf numFmtId="0" fontId="10" fillId="10" borderId="1" xfId="2" applyFont="1" applyFill="1" applyBorder="1" applyAlignment="1">
      <alignment horizontal="center"/>
    </xf>
    <xf numFmtId="0" fontId="10" fillId="11" borderId="11" xfId="2" applyFont="1" applyFill="1" applyBorder="1" applyAlignment="1">
      <alignment horizontal="left" wrapText="1"/>
    </xf>
    <xf numFmtId="0" fontId="10" fillId="11" borderId="11" xfId="2" applyFont="1" applyFill="1" applyBorder="1" applyAlignment="1">
      <alignment horizontal="right" wrapText="1"/>
    </xf>
    <xf numFmtId="0" fontId="0" fillId="10" borderId="1" xfId="0" applyFill="1" applyBorder="1"/>
    <xf numFmtId="0" fontId="0" fillId="10" borderId="11" xfId="0" applyFill="1" applyBorder="1"/>
    <xf numFmtId="0" fontId="0" fillId="0" borderId="0" xfId="0" applyFill="1"/>
    <xf numFmtId="0" fontId="10" fillId="0" borderId="0" xfId="2" applyFont="1" applyFill="1" applyBorder="1" applyAlignment="1">
      <alignment horizontal="center"/>
    </xf>
    <xf numFmtId="0" fontId="10" fillId="0" borderId="0" xfId="2" applyFont="1" applyFill="1" applyBorder="1" applyAlignment="1">
      <alignment horizontal="right" wrapText="1"/>
    </xf>
    <xf numFmtId="0" fontId="10" fillId="0" borderId="0" xfId="2" applyFont="1" applyFill="1" applyBorder="1" applyAlignment="1">
      <alignment horizontal="left" wrapText="1"/>
    </xf>
    <xf numFmtId="0" fontId="0" fillId="0" borderId="0" xfId="0" applyFill="1" applyAlignment="1">
      <alignment horizontal="left" vertical="center"/>
    </xf>
    <xf numFmtId="0" fontId="0" fillId="0" borderId="0" xfId="0" applyFill="1" applyAlignment="1">
      <alignment vertical="top"/>
    </xf>
    <xf numFmtId="165" fontId="0" fillId="0" borderId="0" xfId="0" applyNumberFormat="1" applyFill="1"/>
    <xf numFmtId="0" fontId="20" fillId="0" borderId="0" xfId="0" applyFont="1" applyFill="1"/>
    <xf numFmtId="0" fontId="13" fillId="0" borderId="0" xfId="0" applyFont="1" applyFill="1"/>
    <xf numFmtId="165" fontId="13" fillId="0" borderId="0" xfId="0" applyNumberFormat="1" applyFont="1" applyFill="1"/>
    <xf numFmtId="0" fontId="26" fillId="16" borderId="0" xfId="0" applyFont="1" applyFill="1" applyAlignment="1">
      <alignment horizontal="left" vertical="top" wrapText="1"/>
    </xf>
    <xf numFmtId="0" fontId="9" fillId="16" borderId="0" xfId="0" applyFont="1" applyFill="1" applyBorder="1" applyAlignment="1">
      <alignment horizontal="center" wrapText="1"/>
    </xf>
    <xf numFmtId="0" fontId="9" fillId="16" borderId="0" xfId="0" applyFont="1" applyFill="1" applyBorder="1" applyAlignment="1">
      <alignment horizontal="center"/>
    </xf>
    <xf numFmtId="0" fontId="22" fillId="16" borderId="0" xfId="0" applyFont="1" applyFill="1" applyBorder="1"/>
    <xf numFmtId="0" fontId="22" fillId="16" borderId="0" xfId="0" applyFont="1" applyFill="1" applyBorder="1" applyAlignment="1">
      <alignment horizontal="left"/>
    </xf>
    <xf numFmtId="0" fontId="0" fillId="16" borderId="0" xfId="0" applyFill="1" applyBorder="1"/>
    <xf numFmtId="0" fontId="18" fillId="16" borderId="20" xfId="0" applyFont="1" applyFill="1" applyBorder="1" applyAlignment="1">
      <alignment vertical="center"/>
    </xf>
    <xf numFmtId="9" fontId="22" fillId="16" borderId="20" xfId="4" applyFont="1" applyFill="1" applyBorder="1" applyAlignment="1">
      <alignment horizontal="center" vertical="center"/>
    </xf>
    <xf numFmtId="9" fontId="22" fillId="16" borderId="21" xfId="4" applyFont="1" applyFill="1" applyBorder="1" applyAlignment="1">
      <alignment horizontal="center" vertical="center"/>
    </xf>
    <xf numFmtId="0" fontId="18" fillId="16" borderId="20" xfId="0" applyFont="1" applyFill="1" applyBorder="1" applyAlignment="1">
      <alignment horizontal="left" vertical="center" wrapText="1"/>
    </xf>
    <xf numFmtId="0" fontId="18" fillId="16" borderId="0" xfId="0" applyFont="1" applyFill="1" applyBorder="1" applyAlignment="1">
      <alignment horizontal="left" vertical="center" wrapText="1"/>
    </xf>
    <xf numFmtId="9" fontId="22" fillId="16" borderId="0" xfId="4" applyFont="1" applyFill="1" applyBorder="1" applyAlignment="1">
      <alignment horizontal="center" vertical="center"/>
    </xf>
    <xf numFmtId="14" fontId="0" fillId="0" borderId="0" xfId="0" applyNumberFormat="1"/>
    <xf numFmtId="0" fontId="9" fillId="0" borderId="2" xfId="0" applyFont="1" applyBorder="1" applyAlignment="1">
      <alignment vertical="center"/>
    </xf>
    <xf numFmtId="0" fontId="9" fillId="0" borderId="2" xfId="0" applyFont="1" applyBorder="1" applyAlignment="1">
      <alignment horizontal="justify" vertical="center" wrapText="1"/>
    </xf>
    <xf numFmtId="0" fontId="35" fillId="0" borderId="2" xfId="0" applyFont="1" applyBorder="1" applyAlignment="1">
      <alignment vertical="center"/>
    </xf>
    <xf numFmtId="0" fontId="9" fillId="16" borderId="0" xfId="0" applyFont="1" applyFill="1" applyBorder="1" applyAlignment="1">
      <alignment horizontal="left"/>
    </xf>
    <xf numFmtId="0" fontId="9" fillId="16" borderId="0" xfId="0" applyFont="1" applyFill="1" applyBorder="1"/>
    <xf numFmtId="1" fontId="0" fillId="0" borderId="0" xfId="0" applyNumberFormat="1" applyAlignment="1">
      <alignment wrapText="1"/>
    </xf>
    <xf numFmtId="1" fontId="0" fillId="0" borderId="0" xfId="0" applyNumberFormat="1"/>
    <xf numFmtId="0" fontId="0" fillId="0" borderId="0" xfId="0" pivotButton="1"/>
    <xf numFmtId="0" fontId="8" fillId="0" borderId="0" xfId="1" applyFont="1"/>
    <xf numFmtId="0" fontId="1" fillId="0" borderId="0" xfId="117"/>
    <xf numFmtId="22" fontId="1" fillId="0" borderId="0" xfId="117" applyNumberFormat="1"/>
    <xf numFmtId="164" fontId="0" fillId="10" borderId="0" xfId="4" applyNumberFormat="1" applyFont="1" applyFill="1"/>
    <xf numFmtId="0" fontId="14" fillId="0" borderId="0" xfId="0" applyFont="1" applyAlignment="1"/>
    <xf numFmtId="0" fontId="14" fillId="0" borderId="0" xfId="0" applyFont="1"/>
    <xf numFmtId="0" fontId="14" fillId="0" borderId="0" xfId="0" applyFont="1" applyAlignment="1">
      <alignment wrapText="1"/>
    </xf>
    <xf numFmtId="0" fontId="11" fillId="0" borderId="0" xfId="0" applyFont="1" applyBorder="1" applyAlignment="1">
      <alignment vertical="center"/>
    </xf>
    <xf numFmtId="0" fontId="13" fillId="10" borderId="0" xfId="0" applyFont="1" applyFill="1" applyAlignment="1">
      <alignment vertical="center"/>
    </xf>
    <xf numFmtId="0" fontId="0" fillId="10" borderId="0" xfId="0" applyFill="1" applyAlignment="1">
      <alignment vertical="center"/>
    </xf>
    <xf numFmtId="0" fontId="8" fillId="0" borderId="0" xfId="0" applyFont="1" applyAlignment="1">
      <alignment wrapText="1"/>
    </xf>
    <xf numFmtId="0" fontId="40" fillId="2" borderId="0" xfId="0" applyFont="1" applyFill="1" applyBorder="1" applyAlignment="1">
      <alignment horizontal="justify" vertical="center"/>
    </xf>
    <xf numFmtId="0" fontId="40" fillId="2" borderId="0" xfId="0" applyFont="1" applyFill="1" applyAlignment="1">
      <alignment horizontal="left"/>
    </xf>
    <xf numFmtId="0" fontId="40" fillId="2" borderId="0" xfId="0" applyFont="1" applyFill="1" applyAlignment="1">
      <alignment vertical="center" wrapText="1"/>
    </xf>
    <xf numFmtId="0" fontId="40" fillId="2" borderId="0" xfId="0" applyFont="1" applyFill="1" applyAlignment="1">
      <alignment horizontal="left" vertical="center"/>
    </xf>
    <xf numFmtId="0" fontId="40" fillId="2" borderId="0" xfId="0" applyFont="1" applyFill="1" applyAlignment="1">
      <alignment horizontal="left" vertical="center" wrapText="1"/>
    </xf>
    <xf numFmtId="168" fontId="0" fillId="0" borderId="0" xfId="0" applyNumberFormat="1" applyAlignment="1">
      <alignment wrapText="1"/>
    </xf>
    <xf numFmtId="168" fontId="1" fillId="0" borderId="0" xfId="117" applyNumberFormat="1"/>
    <xf numFmtId="168" fontId="0" fillId="0" borderId="0" xfId="0" applyNumberFormat="1"/>
    <xf numFmtId="0" fontId="14" fillId="0" borderId="0" xfId="0" applyFont="1" applyAlignment="1">
      <alignment horizontal="left" vertical="top" wrapText="1"/>
    </xf>
    <xf numFmtId="0" fontId="14" fillId="0" borderId="0" xfId="0" applyFont="1" applyBorder="1" applyAlignment="1">
      <alignment vertical="top" wrapText="1"/>
    </xf>
    <xf numFmtId="0" fontId="14" fillId="0" borderId="0" xfId="0" applyFont="1" applyBorder="1" applyAlignment="1">
      <alignment horizontal="left" vertical="top" wrapText="1"/>
    </xf>
    <xf numFmtId="0" fontId="14" fillId="0" borderId="0" xfId="0" applyFont="1" applyAlignment="1">
      <alignment horizontal="left" wrapText="1"/>
    </xf>
    <xf numFmtId="0" fontId="14" fillId="0" borderId="23" xfId="0" applyFont="1" applyBorder="1" applyAlignment="1">
      <alignment horizontal="left" wrapText="1"/>
    </xf>
    <xf numFmtId="0" fontId="11" fillId="0" borderId="0" xfId="0" applyFont="1" applyBorder="1" applyAlignment="1">
      <alignment horizontal="center" vertical="top" wrapText="1"/>
    </xf>
    <xf numFmtId="0" fontId="11" fillId="0" borderId="0" xfId="0" applyFont="1" applyFill="1" applyBorder="1" applyAlignment="1">
      <alignment horizontal="center" vertical="top" wrapText="1"/>
    </xf>
    <xf numFmtId="0" fontId="37" fillId="0" borderId="0" xfId="0" applyFont="1" applyAlignment="1">
      <alignment horizontal="left" wrapText="1"/>
    </xf>
    <xf numFmtId="0" fontId="34" fillId="0" borderId="0" xfId="0" applyFont="1" applyAlignment="1">
      <alignment horizontal="left" wrapText="1"/>
    </xf>
    <xf numFmtId="0" fontId="14" fillId="0" borderId="0" xfId="0" applyFont="1" applyAlignment="1">
      <alignment horizontal="center" vertical="center" wrapText="1"/>
    </xf>
    <xf numFmtId="0" fontId="15" fillId="0" borderId="0" xfId="0" applyFont="1" applyAlignment="1">
      <alignment horizontal="center" vertical="center"/>
    </xf>
    <xf numFmtId="0" fontId="13" fillId="0" borderId="0" xfId="0" applyFont="1" applyAlignment="1">
      <alignment horizontal="left" wrapText="1"/>
    </xf>
    <xf numFmtId="0" fontId="34" fillId="0" borderId="0" xfId="0" applyFont="1" applyAlignment="1">
      <alignment horizontal="left" vertical="top" wrapText="1"/>
    </xf>
    <xf numFmtId="0" fontId="40" fillId="0" borderId="0" xfId="0" applyFont="1" applyBorder="1" applyAlignment="1">
      <alignment horizontal="left" vertical="top" wrapText="1"/>
    </xf>
    <xf numFmtId="0" fontId="11" fillId="0" borderId="20" xfId="0" applyFont="1" applyBorder="1" applyAlignment="1">
      <alignment horizontal="center" vertical="top" wrapText="1"/>
    </xf>
    <xf numFmtId="0" fontId="14" fillId="2" borderId="0" xfId="0" applyFont="1" applyFill="1" applyAlignment="1">
      <alignment horizontal="left" vertical="top" wrapText="1"/>
    </xf>
    <xf numFmtId="0" fontId="18" fillId="16" borderId="20" xfId="0" applyFont="1" applyFill="1" applyBorder="1" applyAlignment="1">
      <alignment horizontal="left" vertical="center" wrapText="1"/>
    </xf>
    <xf numFmtId="0" fontId="40" fillId="2" borderId="0" xfId="0" applyFont="1" applyFill="1" applyAlignment="1">
      <alignment horizontal="left" vertical="center" wrapText="1"/>
    </xf>
    <xf numFmtId="0" fontId="17" fillId="0" borderId="0" xfId="0" applyFont="1" applyBorder="1" applyAlignment="1">
      <alignment horizontal="left" vertical="top" wrapText="1"/>
    </xf>
    <xf numFmtId="0" fontId="22" fillId="0" borderId="0" xfId="0" applyFont="1" applyAlignment="1">
      <alignment horizontal="left" vertical="top" wrapText="1"/>
    </xf>
    <xf numFmtId="0" fontId="26" fillId="2" borderId="0" xfId="0" applyFont="1" applyFill="1" applyAlignment="1">
      <alignment horizontal="left" vertical="top" wrapText="1"/>
    </xf>
    <xf numFmtId="0" fontId="40" fillId="0" borderId="0" xfId="0" applyFont="1" applyBorder="1" applyAlignment="1">
      <alignment vertical="top" wrapText="1"/>
    </xf>
    <xf numFmtId="0" fontId="26" fillId="0" borderId="0" xfId="0" applyFont="1" applyAlignment="1">
      <alignment horizontal="left" wrapText="1"/>
    </xf>
    <xf numFmtId="0" fontId="36" fillId="0" borderId="0" xfId="0" applyFont="1" applyBorder="1" applyAlignment="1">
      <alignment horizontal="left" vertical="top" wrapText="1"/>
    </xf>
    <xf numFmtId="0" fontId="33" fillId="0" borderId="0" xfId="0" applyFont="1" applyBorder="1" applyAlignment="1">
      <alignment horizontal="left" wrapText="1"/>
    </xf>
    <xf numFmtId="0" fontId="33" fillId="0" borderId="0" xfId="0" applyFont="1" applyAlignment="1">
      <alignment horizontal="left" vertical="top" wrapText="1"/>
    </xf>
    <xf numFmtId="0" fontId="26" fillId="0" borderId="23" xfId="0" applyFont="1" applyBorder="1" applyAlignment="1">
      <alignment horizontal="left" wrapText="1"/>
    </xf>
  </cellXfs>
  <cellStyles count="131">
    <cellStyle name="20% - Énfasis1" xfId="22" builtinId="30" customBuiltin="1"/>
    <cellStyle name="20% - Énfasis1 2" xfId="49"/>
    <cellStyle name="20% - Énfasis1 3" xfId="63"/>
    <cellStyle name="20% - Énfasis1 4" xfId="77"/>
    <cellStyle name="20% - Énfasis1 5" xfId="91"/>
    <cellStyle name="20% - Énfasis1 6" xfId="105"/>
    <cellStyle name="20% - Énfasis1 7" xfId="119"/>
    <cellStyle name="20% - Énfasis2" xfId="26" builtinId="34" customBuiltin="1"/>
    <cellStyle name="20% - Énfasis2 2" xfId="51"/>
    <cellStyle name="20% - Énfasis2 3" xfId="65"/>
    <cellStyle name="20% - Énfasis2 4" xfId="79"/>
    <cellStyle name="20% - Énfasis2 5" xfId="93"/>
    <cellStyle name="20% - Énfasis2 6" xfId="107"/>
    <cellStyle name="20% - Énfasis2 7" xfId="121"/>
    <cellStyle name="20% - Énfasis3" xfId="30" builtinId="38" customBuiltin="1"/>
    <cellStyle name="20% - Énfasis3 2" xfId="53"/>
    <cellStyle name="20% - Énfasis3 3" xfId="67"/>
    <cellStyle name="20% - Énfasis3 4" xfId="81"/>
    <cellStyle name="20% - Énfasis3 5" xfId="95"/>
    <cellStyle name="20% - Énfasis3 6" xfId="109"/>
    <cellStyle name="20% - Énfasis3 7" xfId="123"/>
    <cellStyle name="20% - Énfasis4" xfId="34" builtinId="42" customBuiltin="1"/>
    <cellStyle name="20% - Énfasis4 2" xfId="55"/>
    <cellStyle name="20% - Énfasis4 3" xfId="69"/>
    <cellStyle name="20% - Énfasis4 4" xfId="83"/>
    <cellStyle name="20% - Énfasis4 5" xfId="97"/>
    <cellStyle name="20% - Énfasis4 6" xfId="111"/>
    <cellStyle name="20% - Énfasis4 7" xfId="125"/>
    <cellStyle name="20% - Énfasis5" xfId="38" builtinId="46" customBuiltin="1"/>
    <cellStyle name="20% - Énfasis5 2" xfId="57"/>
    <cellStyle name="20% - Énfasis5 3" xfId="71"/>
    <cellStyle name="20% - Énfasis5 4" xfId="85"/>
    <cellStyle name="20% - Énfasis5 5" xfId="99"/>
    <cellStyle name="20% - Énfasis5 6" xfId="113"/>
    <cellStyle name="20% - Énfasis5 7" xfId="127"/>
    <cellStyle name="20% - Énfasis6" xfId="42" builtinId="50" customBuiltin="1"/>
    <cellStyle name="20% - Énfasis6 2" xfId="59"/>
    <cellStyle name="20% - Énfasis6 3" xfId="73"/>
    <cellStyle name="20% - Énfasis6 4" xfId="87"/>
    <cellStyle name="20% - Énfasis6 5" xfId="101"/>
    <cellStyle name="20% - Énfasis6 6" xfId="115"/>
    <cellStyle name="20% - Énfasis6 7" xfId="129"/>
    <cellStyle name="40% - Énfasis1" xfId="23" builtinId="31" customBuiltin="1"/>
    <cellStyle name="40% - Énfasis1 2" xfId="50"/>
    <cellStyle name="40% - Énfasis1 3" xfId="64"/>
    <cellStyle name="40% - Énfasis1 4" xfId="78"/>
    <cellStyle name="40% - Énfasis1 5" xfId="92"/>
    <cellStyle name="40% - Énfasis1 6" xfId="106"/>
    <cellStyle name="40% - Énfasis1 7" xfId="120"/>
    <cellStyle name="40% - Énfasis2" xfId="27" builtinId="35" customBuiltin="1"/>
    <cellStyle name="40% - Énfasis2 2" xfId="52"/>
    <cellStyle name="40% - Énfasis2 3" xfId="66"/>
    <cellStyle name="40% - Énfasis2 4" xfId="80"/>
    <cellStyle name="40% - Énfasis2 5" xfId="94"/>
    <cellStyle name="40% - Énfasis2 6" xfId="108"/>
    <cellStyle name="40% - Énfasis2 7" xfId="122"/>
    <cellStyle name="40% - Énfasis3" xfId="31" builtinId="39" customBuiltin="1"/>
    <cellStyle name="40% - Énfasis3 2" xfId="54"/>
    <cellStyle name="40% - Énfasis3 3" xfId="68"/>
    <cellStyle name="40% - Énfasis3 4" xfId="82"/>
    <cellStyle name="40% - Énfasis3 5" xfId="96"/>
    <cellStyle name="40% - Énfasis3 6" xfId="110"/>
    <cellStyle name="40% - Énfasis3 7" xfId="124"/>
    <cellStyle name="40% - Énfasis4" xfId="35" builtinId="43" customBuiltin="1"/>
    <cellStyle name="40% - Énfasis4 2" xfId="56"/>
    <cellStyle name="40% - Énfasis4 3" xfId="70"/>
    <cellStyle name="40% - Énfasis4 4" xfId="84"/>
    <cellStyle name="40% - Énfasis4 5" xfId="98"/>
    <cellStyle name="40% - Énfasis4 6" xfId="112"/>
    <cellStyle name="40% - Énfasis4 7" xfId="126"/>
    <cellStyle name="40% - Énfasis5" xfId="39" builtinId="47" customBuiltin="1"/>
    <cellStyle name="40% - Énfasis5 2" xfId="58"/>
    <cellStyle name="40% - Énfasis5 3" xfId="72"/>
    <cellStyle name="40% - Énfasis5 4" xfId="86"/>
    <cellStyle name="40% - Énfasis5 5" xfId="100"/>
    <cellStyle name="40% - Énfasis5 6" xfId="114"/>
    <cellStyle name="40% - Énfasis5 7" xfId="128"/>
    <cellStyle name="40% - Énfasis6" xfId="43" builtinId="51" customBuiltin="1"/>
    <cellStyle name="40% - Énfasis6 2" xfId="60"/>
    <cellStyle name="40% - Énfasis6 3" xfId="74"/>
    <cellStyle name="40% - Énfasis6 4" xfId="88"/>
    <cellStyle name="40% - Énfasis6 5" xfId="102"/>
    <cellStyle name="40% - Énfasis6 6" xfId="116"/>
    <cellStyle name="40% - Énfasis6 7" xfId="130"/>
    <cellStyle name="60% - Énfasis1" xfId="24" builtinId="32" customBuiltin="1"/>
    <cellStyle name="60% - Énfasis2" xfId="28" builtinId="36" customBuiltin="1"/>
    <cellStyle name="60% - Énfasis3" xfId="32" builtinId="40" customBuiltin="1"/>
    <cellStyle name="60% - Énfasis4" xfId="36" builtinId="44" customBuiltin="1"/>
    <cellStyle name="60% - Énfasis5" xfId="40" builtinId="48" customBuiltin="1"/>
    <cellStyle name="60% - Énfasis6" xfId="44"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1" builtinId="29" customBuiltin="1"/>
    <cellStyle name="Énfasis2" xfId="25" builtinId="33" customBuiltin="1"/>
    <cellStyle name="Énfasis3" xfId="29" builtinId="37" customBuiltin="1"/>
    <cellStyle name="Énfasis4" xfId="33" builtinId="41" customBuiltin="1"/>
    <cellStyle name="Énfasis5" xfId="37" builtinId="45" customBuiltin="1"/>
    <cellStyle name="Énfasis6" xfId="41" builtinId="49" customBuiltin="1"/>
    <cellStyle name="Entrada" xfId="13" builtinId="20" customBuiltin="1"/>
    <cellStyle name="Incorrecto" xfId="11" builtinId="27" customBuiltin="1"/>
    <cellStyle name="Neutral" xfId="12" builtinId="28" customBuiltin="1"/>
    <cellStyle name="Normal" xfId="0" builtinId="0"/>
    <cellStyle name="Normal 2" xfId="1"/>
    <cellStyle name="Normal 3" xfId="45"/>
    <cellStyle name="Normal 4" xfId="47"/>
    <cellStyle name="Normal 5" xfId="61"/>
    <cellStyle name="Normal 6" xfId="75"/>
    <cellStyle name="Normal 7" xfId="89"/>
    <cellStyle name="Normal 8" xfId="103"/>
    <cellStyle name="Normal 9" xfId="117"/>
    <cellStyle name="Normal_Hoja1" xfId="2"/>
    <cellStyle name="Normal_Hoja2" xfId="3"/>
    <cellStyle name="Notas 2" xfId="46"/>
    <cellStyle name="Notas 3" xfId="48"/>
    <cellStyle name="Notas 4" xfId="62"/>
    <cellStyle name="Notas 5" xfId="76"/>
    <cellStyle name="Notas 6" xfId="90"/>
    <cellStyle name="Notas 7" xfId="104"/>
    <cellStyle name="Notas 8" xfId="118"/>
    <cellStyle name="Porcentaje" xfId="4" builtinId="5"/>
    <cellStyle name="Salida" xfId="14" builtinId="21" customBuiltin="1"/>
    <cellStyle name="Texto de advertencia" xfId="18" builtinId="11" customBuiltin="1"/>
    <cellStyle name="Texto explicativo" xfId="19" builtinId="53" customBuiltin="1"/>
    <cellStyle name="Título" xfId="5" builtinId="15" customBuiltin="1"/>
    <cellStyle name="Título 2" xfId="7" builtinId="17" customBuiltin="1"/>
    <cellStyle name="Título 3" xfId="8" builtinId="18" customBuiltin="1"/>
    <cellStyle name="Total" xfId="20" builtinId="25" customBuiltin="1"/>
  </cellStyles>
  <dxfs count="2">
    <dxf>
      <font>
        <condense val="0"/>
        <extend val="0"/>
        <color rgb="FF9C0006"/>
      </font>
      <fill>
        <patternFill>
          <bgColor rgb="FFFFC7CE"/>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100.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109.xml.rels><?xml version="1.0" encoding="UTF-8" standalone="yes"?>
<Relationships xmlns="http://schemas.openxmlformats.org/package/2006/relationships"><Relationship Id="rId1" Type="http://schemas.openxmlformats.org/officeDocument/2006/relationships/chartUserShapes" Target="../drawings/drawing44.xml"/></Relationships>
</file>

<file path=xl/charts/_rels/chart111.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113.xml.rels><?xml version="1.0" encoding="UTF-8" standalone="yes"?>
<Relationships xmlns="http://schemas.openxmlformats.org/package/2006/relationships"><Relationship Id="rId1" Type="http://schemas.openxmlformats.org/officeDocument/2006/relationships/chartUserShapes" Target="../drawings/drawing46.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32.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34.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36.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8.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40.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52.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54.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56.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58.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64.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66.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68.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70.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72.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74.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76.xml.rels><?xml version="1.0" encoding="UTF-8" standalone="yes"?>
<Relationships xmlns="http://schemas.openxmlformats.org/package/2006/relationships"><Relationship Id="rId1" Type="http://schemas.openxmlformats.org/officeDocument/2006/relationships/chartUserShapes" Target="../drawings/drawing31.xml"/></Relationships>
</file>

<file path=xl/charts/_rels/chart78.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0.xml.rels><?xml version="1.0" encoding="UTF-8" standalone="yes"?>
<Relationships xmlns="http://schemas.openxmlformats.org/package/2006/relationships"><Relationship Id="rId1" Type="http://schemas.openxmlformats.org/officeDocument/2006/relationships/chartUserShapes" Target="../drawings/drawing33.xml"/></Relationships>
</file>

<file path=xl/charts/_rels/chart82.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84.xml.rels><?xml version="1.0" encoding="UTF-8" standalone="yes"?>
<Relationships xmlns="http://schemas.openxmlformats.org/package/2006/relationships"><Relationship Id="rId1" Type="http://schemas.openxmlformats.org/officeDocument/2006/relationships/chartUserShapes" Target="../drawings/drawing35.xml"/></Relationships>
</file>

<file path=xl/charts/_rels/chart86.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88.xml.rels><?xml version="1.0" encoding="UTF-8" standalone="yes"?>
<Relationships xmlns="http://schemas.openxmlformats.org/package/2006/relationships"><Relationship Id="rId1" Type="http://schemas.openxmlformats.org/officeDocument/2006/relationships/chartUserShapes" Target="../drawings/drawing37.xml"/></Relationships>
</file>

<file path=xl/charts/_rels/chart90.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92.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94.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96.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98.xml.rels><?xml version="1.0" encoding="UTF-8" standalone="yes"?>
<Relationships xmlns="http://schemas.openxmlformats.org/package/2006/relationships"><Relationship Id="rId1" Type="http://schemas.openxmlformats.org/officeDocument/2006/relationships/chartUserShapes" Target="../drawings/drawing4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BUC!$B$16:$B$42</c:f>
              <c:strCache>
                <c:ptCount val="27"/>
                <c:pt idx="0">
                  <c:v>F. Geografía e Historia</c:v>
                </c:pt>
                <c:pt idx="1">
                  <c:v>F. Filología</c:v>
                </c:pt>
                <c:pt idx="2">
                  <c:v>F. Óptica y Optometría</c:v>
                </c:pt>
                <c:pt idx="3">
                  <c:v>F. Psicología</c:v>
                </c:pt>
                <c:pt idx="4">
                  <c:v>F. Ciencias de la Información</c:v>
                </c:pt>
                <c:pt idx="5">
                  <c:v>F. Ciencias Políticas y Sociología</c:v>
                </c:pt>
                <c:pt idx="6">
                  <c:v>F. Ciencias Químicas</c:v>
                </c:pt>
                <c:pt idx="7">
                  <c:v>F. Educación - Centro de Formación del Profesorado</c:v>
                </c:pt>
                <c:pt idx="8">
                  <c:v>F. Ciencias Económicas y Empresariales</c:v>
                </c:pt>
                <c:pt idx="9">
                  <c:v>F. Derecho</c:v>
                </c:pt>
                <c:pt idx="10">
                  <c:v>F. Farmacia</c:v>
                </c:pt>
                <c:pt idx="11">
                  <c:v>F. Veterinaria</c:v>
                </c:pt>
                <c:pt idx="12">
                  <c:v>F. Medicina</c:v>
                </c:pt>
                <c:pt idx="13">
                  <c:v>F. Bellas Artes</c:v>
                </c:pt>
                <c:pt idx="14">
                  <c:v>F. Ciencias Biológicas</c:v>
                </c:pt>
                <c:pt idx="15">
                  <c:v>F. Ciencias Geológicas</c:v>
                </c:pt>
                <c:pt idx="16">
                  <c:v>F. Trabajo Social</c:v>
                </c:pt>
                <c:pt idx="17">
                  <c:v>F. Filosofía</c:v>
                </c:pt>
                <c:pt idx="18">
                  <c:v>F. Enfermería, Fisioterapia y Podología</c:v>
                </c:pt>
                <c:pt idx="19">
                  <c:v>F. Informática</c:v>
                </c:pt>
                <c:pt idx="20">
                  <c:v>F. Ciencias Matemáticas</c:v>
                </c:pt>
                <c:pt idx="21">
                  <c:v>F. Comercio y Turismo</c:v>
                </c:pt>
                <c:pt idx="22">
                  <c:v>F. Ciencias Físicas</c:v>
                </c:pt>
                <c:pt idx="23">
                  <c:v>F. Odontología</c:v>
                </c:pt>
                <c:pt idx="24">
                  <c:v>F. Ciencias de la Documentación</c:v>
                </c:pt>
                <c:pt idx="25">
                  <c:v>F. Estudios Estadísticos</c:v>
                </c:pt>
                <c:pt idx="26">
                  <c:v>Otro</c:v>
                </c:pt>
              </c:strCache>
            </c:strRef>
          </c:cat>
          <c:val>
            <c:numRef>
              <c:f>BUC!$C$16:$C$42</c:f>
              <c:numCache>
                <c:formatCode>General</c:formatCode>
                <c:ptCount val="27"/>
                <c:pt idx="0">
                  <c:v>52</c:v>
                </c:pt>
                <c:pt idx="1">
                  <c:v>49</c:v>
                </c:pt>
                <c:pt idx="2">
                  <c:v>40</c:v>
                </c:pt>
                <c:pt idx="3">
                  <c:v>37</c:v>
                </c:pt>
                <c:pt idx="4">
                  <c:v>36</c:v>
                </c:pt>
                <c:pt idx="5">
                  <c:v>34</c:v>
                </c:pt>
                <c:pt idx="6">
                  <c:v>33</c:v>
                </c:pt>
                <c:pt idx="7">
                  <c:v>32</c:v>
                </c:pt>
                <c:pt idx="8">
                  <c:v>26</c:v>
                </c:pt>
                <c:pt idx="9">
                  <c:v>25</c:v>
                </c:pt>
                <c:pt idx="10">
                  <c:v>23</c:v>
                </c:pt>
                <c:pt idx="11">
                  <c:v>22</c:v>
                </c:pt>
                <c:pt idx="12">
                  <c:v>23</c:v>
                </c:pt>
                <c:pt idx="13">
                  <c:v>19</c:v>
                </c:pt>
                <c:pt idx="14">
                  <c:v>18</c:v>
                </c:pt>
                <c:pt idx="15">
                  <c:v>18</c:v>
                </c:pt>
                <c:pt idx="16">
                  <c:v>15</c:v>
                </c:pt>
                <c:pt idx="17">
                  <c:v>15</c:v>
                </c:pt>
                <c:pt idx="18">
                  <c:v>14</c:v>
                </c:pt>
                <c:pt idx="19">
                  <c:v>13</c:v>
                </c:pt>
                <c:pt idx="20">
                  <c:v>14</c:v>
                </c:pt>
                <c:pt idx="21">
                  <c:v>12</c:v>
                </c:pt>
                <c:pt idx="22">
                  <c:v>10</c:v>
                </c:pt>
                <c:pt idx="23">
                  <c:v>9</c:v>
                </c:pt>
                <c:pt idx="24">
                  <c:v>8</c:v>
                </c:pt>
                <c:pt idx="25">
                  <c:v>6</c:v>
                </c:pt>
                <c:pt idx="26">
                  <c:v>1</c:v>
                </c:pt>
              </c:numCache>
            </c:numRef>
          </c:val>
          <c:extLst>
            <c:ext xmlns:c16="http://schemas.microsoft.com/office/drawing/2014/chart" uri="{C3380CC4-5D6E-409C-BE32-E72D297353CC}">
              <c16:uniqueId val="{00000000-8755-4C5A-8610-83EBA53D136B}"/>
            </c:ext>
          </c:extLst>
        </c:ser>
        <c:dLbls>
          <c:showLegendKey val="0"/>
          <c:showVal val="0"/>
          <c:showCatName val="0"/>
          <c:showSerName val="0"/>
          <c:showPercent val="0"/>
          <c:showBubbleSize val="0"/>
        </c:dLbls>
        <c:gapWidth val="97"/>
        <c:axId val="160362496"/>
        <c:axId val="160364032"/>
      </c:barChart>
      <c:catAx>
        <c:axId val="160362496"/>
        <c:scaling>
          <c:orientation val="maxMin"/>
        </c:scaling>
        <c:delete val="0"/>
        <c:axPos val="l"/>
        <c:numFmt formatCode="General" sourceLinked="0"/>
        <c:majorTickMark val="out"/>
        <c:minorTickMark val="none"/>
        <c:tickLblPos val="nextTo"/>
        <c:crossAx val="160364032"/>
        <c:crosses val="autoZero"/>
        <c:auto val="1"/>
        <c:lblAlgn val="ctr"/>
        <c:lblOffset val="100"/>
        <c:noMultiLvlLbl val="0"/>
      </c:catAx>
      <c:valAx>
        <c:axId val="160364032"/>
        <c:scaling>
          <c:orientation val="minMax"/>
        </c:scaling>
        <c:delete val="1"/>
        <c:axPos val="t"/>
        <c:numFmt formatCode="General" sourceLinked="1"/>
        <c:majorTickMark val="out"/>
        <c:minorTickMark val="none"/>
        <c:tickLblPos val="none"/>
        <c:crossAx val="160362496"/>
        <c:crosses val="autoZero"/>
        <c:crossBetween val="between"/>
      </c:valAx>
    </c:plotArea>
    <c:plotVisOnly val="1"/>
    <c:dispBlanksAs val="gap"/>
    <c:showDLblsOverMax val="0"/>
  </c:chart>
  <c:printSettings>
    <c:headerFooter/>
    <c:pageMargins b="0.75000000000000122" l="0.70000000000000062" r="0.70000000000000062" t="0.75000000000000122" header="0.30000000000000032" footer="0.30000000000000032"/>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886"/>
          <c:y val="0.14634204435834441"/>
          <c:w val="0.168224682901675"/>
          <c:h val="0.75610056251811608"/>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21A5-4D08-AB1A-182D02DDD4AC}"/>
              </c:ext>
            </c:extLst>
          </c:dPt>
          <c:val>
            <c:numRef>
              <c:f>BUC!$P$107</c:f>
              <c:numCache>
                <c:formatCode>0.0</c:formatCode>
                <c:ptCount val="1"/>
                <c:pt idx="0">
                  <c:v>8.0652866242038215</c:v>
                </c:pt>
              </c:numCache>
            </c:numRef>
          </c:val>
          <c:extLst>
            <c:ext xmlns:c16="http://schemas.microsoft.com/office/drawing/2014/chart" uri="{C3380CC4-5D6E-409C-BE32-E72D297353CC}">
              <c16:uniqueId val="{00000002-21A5-4D08-AB1A-182D02DDD4AC}"/>
            </c:ext>
          </c:extLst>
        </c:ser>
        <c:dLbls>
          <c:showLegendKey val="0"/>
          <c:showVal val="0"/>
          <c:showCatName val="0"/>
          <c:showSerName val="0"/>
          <c:showPercent val="0"/>
          <c:showBubbleSize val="0"/>
        </c:dLbls>
        <c:gapWidth val="0"/>
        <c:overlap val="100"/>
        <c:axId val="161270400"/>
        <c:axId val="161276288"/>
      </c:barChart>
      <c:catAx>
        <c:axId val="161270400"/>
        <c:scaling>
          <c:orientation val="minMax"/>
        </c:scaling>
        <c:delete val="1"/>
        <c:axPos val="b"/>
        <c:majorTickMark val="out"/>
        <c:minorTickMark val="none"/>
        <c:tickLblPos val="none"/>
        <c:crossAx val="161276288"/>
        <c:crosses val="autoZero"/>
        <c:auto val="1"/>
        <c:lblAlgn val="ctr"/>
        <c:lblOffset val="100"/>
        <c:noMultiLvlLbl val="0"/>
      </c:catAx>
      <c:valAx>
        <c:axId val="161276288"/>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1270400"/>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233" r="0.75000000000000233" t="1" header="0" footer="0"/>
    <c:pageSetup/>
  </c:printSettings>
  <c:userShapes r:id="rId1"/>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164"/>
          <c:y val="0.14634204435834441"/>
          <c:w val="0.168224682901675"/>
          <c:h val="0.75610056251812274"/>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5B69-4C54-80E4-8312A6787B18}"/>
              </c:ext>
            </c:extLst>
          </c:dPt>
          <c:val>
            <c:numRef>
              <c:f>'Por area'!$P$236</c:f>
              <c:numCache>
                <c:formatCode>0.0</c:formatCode>
                <c:ptCount val="1"/>
                <c:pt idx="0">
                  <c:v>9.4938650306748471</c:v>
                </c:pt>
              </c:numCache>
            </c:numRef>
          </c:val>
          <c:extLst>
            <c:ext xmlns:c16="http://schemas.microsoft.com/office/drawing/2014/chart" uri="{C3380CC4-5D6E-409C-BE32-E72D297353CC}">
              <c16:uniqueId val="{00000002-5B69-4C54-80E4-8312A6787B18}"/>
            </c:ext>
          </c:extLst>
        </c:ser>
        <c:dLbls>
          <c:showLegendKey val="0"/>
          <c:showVal val="0"/>
          <c:showCatName val="0"/>
          <c:showSerName val="0"/>
          <c:showPercent val="0"/>
          <c:showBubbleSize val="0"/>
        </c:dLbls>
        <c:gapWidth val="0"/>
        <c:overlap val="100"/>
        <c:axId val="166159488"/>
        <c:axId val="166161024"/>
      </c:barChart>
      <c:catAx>
        <c:axId val="166159488"/>
        <c:scaling>
          <c:orientation val="minMax"/>
        </c:scaling>
        <c:delete val="1"/>
        <c:axPos val="b"/>
        <c:majorTickMark val="out"/>
        <c:minorTickMark val="none"/>
        <c:tickLblPos val="none"/>
        <c:crossAx val="166161024"/>
        <c:crosses val="autoZero"/>
        <c:auto val="1"/>
        <c:lblAlgn val="ctr"/>
        <c:lblOffset val="100"/>
        <c:noMultiLvlLbl val="0"/>
      </c:catAx>
      <c:valAx>
        <c:axId val="166161024"/>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6159488"/>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611" r="0.75000000000000611" t="1" header="0" footer="0"/>
    <c:pageSetup/>
  </c:printSettings>
  <c:userShapes r:id="rId1"/>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4785969646134"/>
          <c:y val="0.16238395200599928"/>
          <c:w val="0.61969703295327261"/>
          <c:h val="0.73508418228047545"/>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extLst>
              <c:ext xmlns:c16="http://schemas.microsoft.com/office/drawing/2014/chart" uri="{C3380CC4-5D6E-409C-BE32-E72D297353CC}">
                <c16:uniqueId val="{00000001-D484-4BD6-ADE4-A44603AB9534}"/>
              </c:ext>
            </c:extLst>
          </c:dPt>
          <c:dPt>
            <c:idx val="1"/>
            <c:bubble3D val="0"/>
            <c:spPr>
              <a:solidFill>
                <a:srgbClr val="FF0000"/>
              </a:solidFill>
              <a:ln w="12700">
                <a:solidFill>
                  <a:srgbClr val="000000"/>
                </a:solidFill>
                <a:prstDash val="solid"/>
              </a:ln>
            </c:spPr>
            <c:extLst>
              <c:ext xmlns:c16="http://schemas.microsoft.com/office/drawing/2014/chart" uri="{C3380CC4-5D6E-409C-BE32-E72D297353CC}">
                <c16:uniqueId val="{00000003-D484-4BD6-ADE4-A44603AB9534}"/>
              </c:ext>
            </c:extLst>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'Por area'!$J$173:$K$173</c:f>
              <c:strCache>
                <c:ptCount val="2"/>
                <c:pt idx="0">
                  <c:v>SI</c:v>
                </c:pt>
                <c:pt idx="1">
                  <c:v>No</c:v>
                </c:pt>
              </c:strCache>
            </c:strRef>
          </c:cat>
          <c:val>
            <c:numRef>
              <c:f>'Por area'!$J$174:$K$174</c:f>
              <c:numCache>
                <c:formatCode>General</c:formatCode>
                <c:ptCount val="2"/>
                <c:pt idx="0">
                  <c:v>114</c:v>
                </c:pt>
                <c:pt idx="1">
                  <c:v>51</c:v>
                </c:pt>
              </c:numCache>
            </c:numRef>
          </c:val>
          <c:extLst>
            <c:ext xmlns:c16="http://schemas.microsoft.com/office/drawing/2014/chart" uri="{C3380CC4-5D6E-409C-BE32-E72D297353CC}">
              <c16:uniqueId val="{00000004-D484-4BD6-ADE4-A44603AB9534}"/>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167" r="0.75000000000000167" t="1" header="0" footer="0"/>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478596964613"/>
          <c:y val="0.16238395200599928"/>
          <c:w val="0.61969703295327305"/>
          <c:h val="0.73508418228047578"/>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extLst>
              <c:ext xmlns:c16="http://schemas.microsoft.com/office/drawing/2014/chart" uri="{C3380CC4-5D6E-409C-BE32-E72D297353CC}">
                <c16:uniqueId val="{00000001-7F55-4C22-95B2-46267243D0BB}"/>
              </c:ext>
            </c:extLst>
          </c:dPt>
          <c:dPt>
            <c:idx val="1"/>
            <c:bubble3D val="0"/>
            <c:spPr>
              <a:solidFill>
                <a:srgbClr val="FF0000"/>
              </a:solidFill>
              <a:ln w="12700">
                <a:solidFill>
                  <a:srgbClr val="000000"/>
                </a:solidFill>
                <a:prstDash val="solid"/>
              </a:ln>
            </c:spPr>
            <c:extLst>
              <c:ext xmlns:c16="http://schemas.microsoft.com/office/drawing/2014/chart" uri="{C3380CC4-5D6E-409C-BE32-E72D297353CC}">
                <c16:uniqueId val="{00000003-7F55-4C22-95B2-46267243D0BB}"/>
              </c:ext>
            </c:extLst>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'Por area'!$J$173:$K$173</c:f>
              <c:strCache>
                <c:ptCount val="2"/>
                <c:pt idx="0">
                  <c:v>SI</c:v>
                </c:pt>
                <c:pt idx="1">
                  <c:v>No</c:v>
                </c:pt>
              </c:strCache>
            </c:strRef>
          </c:cat>
          <c:val>
            <c:numRef>
              <c:f>'Por area'!$J$187:$K$187</c:f>
              <c:numCache>
                <c:formatCode>General</c:formatCode>
                <c:ptCount val="2"/>
                <c:pt idx="0">
                  <c:v>76</c:v>
                </c:pt>
                <c:pt idx="1">
                  <c:v>82</c:v>
                </c:pt>
              </c:numCache>
            </c:numRef>
          </c:val>
          <c:extLst>
            <c:ext xmlns:c16="http://schemas.microsoft.com/office/drawing/2014/chart" uri="{C3380CC4-5D6E-409C-BE32-E72D297353CC}">
              <c16:uniqueId val="{00000004-7F55-4C22-95B2-46267243D0BB}"/>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189" r="0.75000000000000189" t="1" header="0" footer="0"/>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4785969646125"/>
          <c:y val="0.16238395200599928"/>
          <c:w val="0.61969703295327361"/>
          <c:h val="0.73508418228047601"/>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extLst>
              <c:ext xmlns:c16="http://schemas.microsoft.com/office/drawing/2014/chart" uri="{C3380CC4-5D6E-409C-BE32-E72D297353CC}">
                <c16:uniqueId val="{00000001-136B-4E5E-937F-C15B3827D4CC}"/>
              </c:ext>
            </c:extLst>
          </c:dPt>
          <c:dPt>
            <c:idx val="1"/>
            <c:bubble3D val="0"/>
            <c:spPr>
              <a:solidFill>
                <a:srgbClr val="FF0000"/>
              </a:solidFill>
              <a:ln w="12700">
                <a:solidFill>
                  <a:srgbClr val="000000"/>
                </a:solidFill>
                <a:prstDash val="solid"/>
              </a:ln>
            </c:spPr>
            <c:extLst>
              <c:ext xmlns:c16="http://schemas.microsoft.com/office/drawing/2014/chart" uri="{C3380CC4-5D6E-409C-BE32-E72D297353CC}">
                <c16:uniqueId val="{00000003-136B-4E5E-937F-C15B3827D4CC}"/>
              </c:ext>
            </c:extLst>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'Por area'!$J$173:$K$173</c:f>
              <c:strCache>
                <c:ptCount val="2"/>
                <c:pt idx="0">
                  <c:v>SI</c:v>
                </c:pt>
                <c:pt idx="1">
                  <c:v>No</c:v>
                </c:pt>
              </c:strCache>
            </c:strRef>
          </c:cat>
          <c:val>
            <c:numRef>
              <c:f>'Por area'!$J$200:$K$200</c:f>
              <c:numCache>
                <c:formatCode>General</c:formatCode>
                <c:ptCount val="2"/>
                <c:pt idx="0">
                  <c:v>37</c:v>
                </c:pt>
                <c:pt idx="1">
                  <c:v>122</c:v>
                </c:pt>
              </c:numCache>
            </c:numRef>
          </c:val>
          <c:extLst>
            <c:ext xmlns:c16="http://schemas.microsoft.com/office/drawing/2014/chart" uri="{C3380CC4-5D6E-409C-BE32-E72D297353CC}">
              <c16:uniqueId val="{00000004-136B-4E5E-937F-C15B3827D4CC}"/>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11" r="0.75000000000000211" t="1" header="0" footer="0"/>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478596964612"/>
          <c:y val="0.16238395200599928"/>
          <c:w val="0.61969703295327405"/>
          <c:h val="0.73508418228047623"/>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extLst>
              <c:ext xmlns:c16="http://schemas.microsoft.com/office/drawing/2014/chart" uri="{C3380CC4-5D6E-409C-BE32-E72D297353CC}">
                <c16:uniqueId val="{00000001-C153-456C-A13D-929DF0CDD96C}"/>
              </c:ext>
            </c:extLst>
          </c:dPt>
          <c:dPt>
            <c:idx val="1"/>
            <c:bubble3D val="0"/>
            <c:spPr>
              <a:solidFill>
                <a:srgbClr val="FF0000"/>
              </a:solidFill>
              <a:ln w="12700">
                <a:solidFill>
                  <a:srgbClr val="000000"/>
                </a:solidFill>
                <a:prstDash val="solid"/>
              </a:ln>
            </c:spPr>
            <c:extLst>
              <c:ext xmlns:c16="http://schemas.microsoft.com/office/drawing/2014/chart" uri="{C3380CC4-5D6E-409C-BE32-E72D297353CC}">
                <c16:uniqueId val="{00000003-C153-456C-A13D-929DF0CDD96C}"/>
              </c:ext>
            </c:extLst>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numRef>
              <c:f>'Por area'!$G$173:$H$173</c:f>
              <c:numCache>
                <c:formatCode>General</c:formatCode>
                <c:ptCount val="2"/>
              </c:numCache>
            </c:numRef>
          </c:cat>
          <c:val>
            <c:numRef>
              <c:f>'Por area'!$J$213:$K$213</c:f>
              <c:numCache>
                <c:formatCode>General</c:formatCode>
                <c:ptCount val="2"/>
                <c:pt idx="0">
                  <c:v>104</c:v>
                </c:pt>
                <c:pt idx="1">
                  <c:v>57</c:v>
                </c:pt>
              </c:numCache>
            </c:numRef>
          </c:val>
          <c:extLst>
            <c:ext xmlns:c16="http://schemas.microsoft.com/office/drawing/2014/chart" uri="{C3380CC4-5D6E-409C-BE32-E72D297353CC}">
              <c16:uniqueId val="{00000004-C153-456C-A13D-929DF0CDD96C}"/>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33" r="0.75000000000000233" t="1" header="0" footer="0"/>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4785969646114"/>
          <c:y val="0.16238395200599928"/>
          <c:w val="0.61969703295327461"/>
          <c:h val="0.73508418228047645"/>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extLst>
              <c:ext xmlns:c16="http://schemas.microsoft.com/office/drawing/2014/chart" uri="{C3380CC4-5D6E-409C-BE32-E72D297353CC}">
                <c16:uniqueId val="{00000001-3DA0-4E20-BCFD-A6CC1148F9C2}"/>
              </c:ext>
            </c:extLst>
          </c:dPt>
          <c:dPt>
            <c:idx val="1"/>
            <c:bubble3D val="0"/>
            <c:spPr>
              <a:solidFill>
                <a:srgbClr val="FF0000"/>
              </a:solidFill>
              <a:ln w="12700">
                <a:solidFill>
                  <a:srgbClr val="000000"/>
                </a:solidFill>
                <a:prstDash val="solid"/>
              </a:ln>
            </c:spPr>
            <c:extLst>
              <c:ext xmlns:c16="http://schemas.microsoft.com/office/drawing/2014/chart" uri="{C3380CC4-5D6E-409C-BE32-E72D297353CC}">
                <c16:uniqueId val="{00000003-3DA0-4E20-BCFD-A6CC1148F9C2}"/>
              </c:ext>
            </c:extLst>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numRef>
              <c:f>'Por area'!$G$173:$H$173</c:f>
              <c:numCache>
                <c:formatCode>General</c:formatCode>
                <c:ptCount val="2"/>
              </c:numCache>
            </c:numRef>
          </c:cat>
          <c:val>
            <c:numRef>
              <c:f>'Por area'!$J$217:$K$217</c:f>
              <c:numCache>
                <c:formatCode>General</c:formatCode>
                <c:ptCount val="2"/>
                <c:pt idx="0">
                  <c:v>136</c:v>
                </c:pt>
                <c:pt idx="1">
                  <c:v>23</c:v>
                </c:pt>
              </c:numCache>
            </c:numRef>
          </c:val>
          <c:extLst>
            <c:ext xmlns:c16="http://schemas.microsoft.com/office/drawing/2014/chart" uri="{C3380CC4-5D6E-409C-BE32-E72D297353CC}">
              <c16:uniqueId val="{00000004-3DA0-4E20-BCFD-A6CC1148F9C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55" r="0.75000000000000255" t="1" header="0" footer="0"/>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4785969646109"/>
          <c:y val="0.16238395200599928"/>
          <c:w val="0.61969703295327505"/>
          <c:h val="0.73508418228047678"/>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extLst>
              <c:ext xmlns:c16="http://schemas.microsoft.com/office/drawing/2014/chart" uri="{C3380CC4-5D6E-409C-BE32-E72D297353CC}">
                <c16:uniqueId val="{00000001-CA71-4AAB-A2EA-F0B91519339D}"/>
              </c:ext>
            </c:extLst>
          </c:dPt>
          <c:dPt>
            <c:idx val="1"/>
            <c:bubble3D val="0"/>
            <c:spPr>
              <a:solidFill>
                <a:srgbClr val="FF0000"/>
              </a:solidFill>
              <a:ln w="12700">
                <a:solidFill>
                  <a:srgbClr val="000000"/>
                </a:solidFill>
                <a:prstDash val="solid"/>
              </a:ln>
            </c:spPr>
            <c:extLst>
              <c:ext xmlns:c16="http://schemas.microsoft.com/office/drawing/2014/chart" uri="{C3380CC4-5D6E-409C-BE32-E72D297353CC}">
                <c16:uniqueId val="{00000003-CA71-4AAB-A2EA-F0B91519339D}"/>
              </c:ext>
            </c:extLst>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numRef>
              <c:f>'Por area'!$G$173:$H$173</c:f>
              <c:numCache>
                <c:formatCode>General</c:formatCode>
                <c:ptCount val="2"/>
              </c:numCache>
            </c:numRef>
          </c:cat>
          <c:val>
            <c:numRef>
              <c:f>'Por area'!$J$221:$K$221</c:f>
              <c:numCache>
                <c:formatCode>General</c:formatCode>
                <c:ptCount val="2"/>
                <c:pt idx="0">
                  <c:v>78</c:v>
                </c:pt>
                <c:pt idx="1">
                  <c:v>81</c:v>
                </c:pt>
              </c:numCache>
            </c:numRef>
          </c:val>
          <c:extLst>
            <c:ext xmlns:c16="http://schemas.microsoft.com/office/drawing/2014/chart" uri="{C3380CC4-5D6E-409C-BE32-E72D297353CC}">
              <c16:uniqueId val="{00000004-CA71-4AAB-A2EA-F0B91519339D}"/>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78" r="0.75000000000000278" t="1" header="0" footer="0"/>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4785969646103"/>
          <c:y val="0.16238395200599928"/>
          <c:w val="0.61969703295327561"/>
          <c:h val="0.73508418228047701"/>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extLst>
              <c:ext xmlns:c16="http://schemas.microsoft.com/office/drawing/2014/chart" uri="{C3380CC4-5D6E-409C-BE32-E72D297353CC}">
                <c16:uniqueId val="{00000001-8964-4FEA-9274-354F925D6501}"/>
              </c:ext>
            </c:extLst>
          </c:dPt>
          <c:dPt>
            <c:idx val="1"/>
            <c:bubble3D val="0"/>
            <c:spPr>
              <a:solidFill>
                <a:srgbClr val="FF0000"/>
              </a:solidFill>
              <a:ln w="12700">
                <a:solidFill>
                  <a:srgbClr val="000000"/>
                </a:solidFill>
                <a:prstDash val="solid"/>
              </a:ln>
            </c:spPr>
            <c:extLst>
              <c:ext xmlns:c16="http://schemas.microsoft.com/office/drawing/2014/chart" uri="{C3380CC4-5D6E-409C-BE32-E72D297353CC}">
                <c16:uniqueId val="{00000003-8964-4FEA-9274-354F925D6501}"/>
              </c:ext>
            </c:extLst>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numRef>
              <c:f>'Por area'!$G$173:$H$173</c:f>
              <c:numCache>
                <c:formatCode>General</c:formatCode>
                <c:ptCount val="2"/>
              </c:numCache>
            </c:numRef>
          </c:cat>
          <c:val>
            <c:numRef>
              <c:f>'Por area'!$J$231:$K$231</c:f>
              <c:numCache>
                <c:formatCode>General</c:formatCode>
                <c:ptCount val="2"/>
                <c:pt idx="0">
                  <c:v>73</c:v>
                </c:pt>
                <c:pt idx="1">
                  <c:v>89</c:v>
                </c:pt>
              </c:numCache>
            </c:numRef>
          </c:val>
          <c:extLst>
            <c:ext xmlns:c16="http://schemas.microsoft.com/office/drawing/2014/chart" uri="{C3380CC4-5D6E-409C-BE32-E72D297353CC}">
              <c16:uniqueId val="{00000004-8964-4FEA-9274-354F925D650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 r="0.750000000000003" t="1" header="0" footer="0"/>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273"/>
          <c:y val="4.7368542785111996E-2"/>
          <c:w val="0.64312267657993383"/>
          <c:h val="0.91052865575826358"/>
        </c:manualLayout>
      </c:layout>
      <c:pieChart>
        <c:varyColors val="1"/>
        <c:ser>
          <c:idx val="0"/>
          <c:order val="0"/>
          <c:tx>
            <c:strRef>
              <c:f>'Por area'!$C$79:$G$79</c:f>
              <c:strCache>
                <c:ptCount val="5"/>
                <c:pt idx="0">
                  <c:v>1</c:v>
                </c:pt>
                <c:pt idx="1">
                  <c:v>2</c:v>
                </c:pt>
                <c:pt idx="2">
                  <c:v>3</c:v>
                </c:pt>
                <c:pt idx="3">
                  <c:v>4</c:v>
                </c:pt>
                <c:pt idx="4">
                  <c:v>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B950-4CE0-9E7F-9708C0004B99}"/>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B950-4CE0-9E7F-9708C0004B99}"/>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B950-4CE0-9E7F-9708C0004B99}"/>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B950-4CE0-9E7F-9708C0004B99}"/>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B950-4CE0-9E7F-9708C0004B99}"/>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B950-4CE0-9E7F-9708C0004B99}"/>
              </c:ext>
            </c:extLst>
          </c:dPt>
          <c:cat>
            <c:numRef>
              <c:f>BUC!$C$100:$H$100</c:f>
              <c:numCache>
                <c:formatCode>General</c:formatCode>
                <c:ptCount val="6"/>
                <c:pt idx="0">
                  <c:v>1</c:v>
                </c:pt>
                <c:pt idx="1">
                  <c:v>2</c:v>
                </c:pt>
                <c:pt idx="2">
                  <c:v>3</c:v>
                </c:pt>
                <c:pt idx="3">
                  <c:v>4</c:v>
                </c:pt>
                <c:pt idx="4">
                  <c:v>5</c:v>
                </c:pt>
                <c:pt idx="5">
                  <c:v>0</c:v>
                </c:pt>
              </c:numCache>
            </c:numRef>
          </c:cat>
          <c:val>
            <c:numRef>
              <c:f>'Por area'!$C$242:$H$242</c:f>
              <c:numCache>
                <c:formatCode>General</c:formatCode>
                <c:ptCount val="6"/>
                <c:pt idx="0">
                  <c:v>0</c:v>
                </c:pt>
                <c:pt idx="1">
                  <c:v>1</c:v>
                </c:pt>
                <c:pt idx="2">
                  <c:v>3</c:v>
                </c:pt>
                <c:pt idx="3">
                  <c:v>16</c:v>
                </c:pt>
                <c:pt idx="4">
                  <c:v>143</c:v>
                </c:pt>
                <c:pt idx="5">
                  <c:v>5</c:v>
                </c:pt>
              </c:numCache>
            </c:numRef>
          </c:val>
          <c:extLst>
            <c:ext xmlns:c16="http://schemas.microsoft.com/office/drawing/2014/chart" uri="{C3380CC4-5D6E-409C-BE32-E72D297353CC}">
              <c16:uniqueId val="{0000000C-B950-4CE0-9E7F-9708C0004B99}"/>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633" r="0.75000000000000633" t="1" header="0" footer="0"/>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186"/>
          <c:y val="0.14634204435834441"/>
          <c:w val="0.168224682901675"/>
          <c:h val="0.75610056251812297"/>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BF3C-4582-968F-41BBF45F2C22}"/>
              </c:ext>
            </c:extLst>
          </c:dPt>
          <c:val>
            <c:numRef>
              <c:f>'Por area'!$P$242</c:f>
              <c:numCache>
                <c:formatCode>0.0</c:formatCode>
                <c:ptCount val="1"/>
                <c:pt idx="0">
                  <c:v>9.6165644171779139</c:v>
                </c:pt>
              </c:numCache>
            </c:numRef>
          </c:val>
          <c:extLst>
            <c:ext xmlns:c16="http://schemas.microsoft.com/office/drawing/2014/chart" uri="{C3380CC4-5D6E-409C-BE32-E72D297353CC}">
              <c16:uniqueId val="{00000002-BF3C-4582-968F-41BBF45F2C22}"/>
            </c:ext>
          </c:extLst>
        </c:ser>
        <c:dLbls>
          <c:showLegendKey val="0"/>
          <c:showVal val="0"/>
          <c:showCatName val="0"/>
          <c:showSerName val="0"/>
          <c:showPercent val="0"/>
          <c:showBubbleSize val="0"/>
        </c:dLbls>
        <c:gapWidth val="0"/>
        <c:overlap val="100"/>
        <c:axId val="165870208"/>
        <c:axId val="166728064"/>
      </c:barChart>
      <c:catAx>
        <c:axId val="165870208"/>
        <c:scaling>
          <c:orientation val="minMax"/>
        </c:scaling>
        <c:delete val="1"/>
        <c:axPos val="b"/>
        <c:majorTickMark val="out"/>
        <c:minorTickMark val="none"/>
        <c:tickLblPos val="none"/>
        <c:crossAx val="166728064"/>
        <c:crosses val="autoZero"/>
        <c:auto val="1"/>
        <c:lblAlgn val="ctr"/>
        <c:lblOffset val="100"/>
        <c:noMultiLvlLbl val="0"/>
      </c:catAx>
      <c:valAx>
        <c:axId val="166728064"/>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5870208"/>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633" r="0.75000000000000633" t="1" header="0" footer="0"/>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08E-2"/>
          <c:w val="0.64312267657992894"/>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B7FF-4B10-A375-223536AB7477}"/>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B7FF-4B10-A375-223536AB7477}"/>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B7FF-4B10-A375-223536AB7477}"/>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B7FF-4B10-A375-223536AB7477}"/>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B7FF-4B10-A375-223536AB7477}"/>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B7FF-4B10-A375-223536AB7477}"/>
              </c:ext>
            </c:extLst>
          </c:dPt>
          <c:val>
            <c:numRef>
              <c:f>BUC!$C$110:$H$110</c:f>
              <c:numCache>
                <c:formatCode>General</c:formatCode>
                <c:ptCount val="6"/>
                <c:pt idx="0">
                  <c:v>18</c:v>
                </c:pt>
                <c:pt idx="1">
                  <c:v>24</c:v>
                </c:pt>
                <c:pt idx="2">
                  <c:v>118</c:v>
                </c:pt>
                <c:pt idx="3">
                  <c:v>243</c:v>
                </c:pt>
                <c:pt idx="4">
                  <c:v>216</c:v>
                </c:pt>
                <c:pt idx="5">
                  <c:v>48</c:v>
                </c:pt>
              </c:numCache>
            </c:numRef>
          </c:val>
          <c:extLst>
            <c:ext xmlns:c16="http://schemas.microsoft.com/office/drawing/2014/chart" uri="{C3380CC4-5D6E-409C-BE32-E72D297353CC}">
              <c16:uniqueId val="{0000000C-B7FF-4B10-A375-223536AB7477}"/>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55" r="0.75000000000000255" t="1" header="0" footer="0"/>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278"/>
          <c:y val="4.7368542785111996E-2"/>
          <c:w val="0.64312267657993405"/>
          <c:h val="0.91052865575826358"/>
        </c:manualLayout>
      </c:layout>
      <c:pieChart>
        <c:varyColors val="1"/>
        <c:ser>
          <c:idx val="0"/>
          <c:order val="0"/>
          <c:tx>
            <c:strRef>
              <c:f>'Por area'!$C$79:$G$79</c:f>
              <c:strCache>
                <c:ptCount val="5"/>
                <c:pt idx="0">
                  <c:v>1</c:v>
                </c:pt>
                <c:pt idx="1">
                  <c:v>2</c:v>
                </c:pt>
                <c:pt idx="2">
                  <c:v>3</c:v>
                </c:pt>
                <c:pt idx="3">
                  <c:v>4</c:v>
                </c:pt>
                <c:pt idx="4">
                  <c:v>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59E9-4286-BBA3-67B6D69FD795}"/>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59E9-4286-BBA3-67B6D69FD795}"/>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59E9-4286-BBA3-67B6D69FD795}"/>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59E9-4286-BBA3-67B6D69FD795}"/>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59E9-4286-BBA3-67B6D69FD795}"/>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59E9-4286-BBA3-67B6D69FD795}"/>
              </c:ext>
            </c:extLst>
          </c:dPt>
          <c:cat>
            <c:numRef>
              <c:f>BUC!$C$100:$H$100</c:f>
              <c:numCache>
                <c:formatCode>General</c:formatCode>
                <c:ptCount val="6"/>
                <c:pt idx="0">
                  <c:v>1</c:v>
                </c:pt>
                <c:pt idx="1">
                  <c:v>2</c:v>
                </c:pt>
                <c:pt idx="2">
                  <c:v>3</c:v>
                </c:pt>
                <c:pt idx="3">
                  <c:v>4</c:v>
                </c:pt>
                <c:pt idx="4">
                  <c:v>5</c:v>
                </c:pt>
                <c:pt idx="5">
                  <c:v>0</c:v>
                </c:pt>
              </c:numCache>
            </c:numRef>
          </c:cat>
          <c:val>
            <c:numRef>
              <c:f>'Por area'!$C$251:$H$251</c:f>
              <c:numCache>
                <c:formatCode>General</c:formatCode>
                <c:ptCount val="6"/>
                <c:pt idx="0">
                  <c:v>0</c:v>
                </c:pt>
                <c:pt idx="1">
                  <c:v>0</c:v>
                </c:pt>
                <c:pt idx="2">
                  <c:v>3</c:v>
                </c:pt>
                <c:pt idx="3">
                  <c:v>57</c:v>
                </c:pt>
                <c:pt idx="4">
                  <c:v>105</c:v>
                </c:pt>
                <c:pt idx="5">
                  <c:v>3</c:v>
                </c:pt>
              </c:numCache>
            </c:numRef>
          </c:val>
          <c:extLst>
            <c:ext xmlns:c16="http://schemas.microsoft.com/office/drawing/2014/chart" uri="{C3380CC4-5D6E-409C-BE32-E72D297353CC}">
              <c16:uniqueId val="{0000000C-59E9-4286-BBA3-67B6D69FD795}"/>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655" r="0.75000000000000655" t="1" header="0" footer="0"/>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197"/>
          <c:y val="0.14634204435834441"/>
          <c:w val="0.168224682901675"/>
          <c:h val="0.75610056251812341"/>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6317-455B-88C9-EC6A3C6CAE7E}"/>
              </c:ext>
            </c:extLst>
          </c:dPt>
          <c:val>
            <c:numRef>
              <c:f>'Por area'!$P$251</c:f>
              <c:numCache>
                <c:formatCode>0.0</c:formatCode>
                <c:ptCount val="1"/>
                <c:pt idx="0">
                  <c:v>9.045454545454545</c:v>
                </c:pt>
              </c:numCache>
            </c:numRef>
          </c:val>
          <c:extLst>
            <c:ext xmlns:c16="http://schemas.microsoft.com/office/drawing/2014/chart" uri="{C3380CC4-5D6E-409C-BE32-E72D297353CC}">
              <c16:uniqueId val="{00000002-6317-455B-88C9-EC6A3C6CAE7E}"/>
            </c:ext>
          </c:extLst>
        </c:ser>
        <c:dLbls>
          <c:showLegendKey val="0"/>
          <c:showVal val="0"/>
          <c:showCatName val="0"/>
          <c:showSerName val="0"/>
          <c:showPercent val="0"/>
          <c:showBubbleSize val="0"/>
        </c:dLbls>
        <c:gapWidth val="0"/>
        <c:overlap val="100"/>
        <c:axId val="166777216"/>
        <c:axId val="166778752"/>
      </c:barChart>
      <c:catAx>
        <c:axId val="166777216"/>
        <c:scaling>
          <c:orientation val="minMax"/>
        </c:scaling>
        <c:delete val="1"/>
        <c:axPos val="b"/>
        <c:majorTickMark val="out"/>
        <c:minorTickMark val="none"/>
        <c:tickLblPos val="none"/>
        <c:crossAx val="166778752"/>
        <c:crosses val="autoZero"/>
        <c:auto val="1"/>
        <c:lblAlgn val="ctr"/>
        <c:lblOffset val="100"/>
        <c:noMultiLvlLbl val="0"/>
      </c:catAx>
      <c:valAx>
        <c:axId val="166778752"/>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6777216"/>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655" r="0.75000000000000655" t="1" header="0" footer="0"/>
    <c:pageSetup/>
  </c:printSettings>
  <c:userShapes r:id="rId1"/>
</c:chartSpace>
</file>

<file path=xl/charts/chart1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284"/>
          <c:y val="4.7368542785111996E-2"/>
          <c:w val="0.64312267657993438"/>
          <c:h val="0.91052865575826358"/>
        </c:manualLayout>
      </c:layout>
      <c:pieChart>
        <c:varyColors val="1"/>
        <c:ser>
          <c:idx val="0"/>
          <c:order val="0"/>
          <c:tx>
            <c:strRef>
              <c:f>'Por area'!$C$79:$G$79</c:f>
              <c:strCache>
                <c:ptCount val="5"/>
                <c:pt idx="0">
                  <c:v>1</c:v>
                </c:pt>
                <c:pt idx="1">
                  <c:v>2</c:v>
                </c:pt>
                <c:pt idx="2">
                  <c:v>3</c:v>
                </c:pt>
                <c:pt idx="3">
                  <c:v>4</c:v>
                </c:pt>
                <c:pt idx="4">
                  <c:v>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27D1-413F-9ABD-0A5186B9DF70}"/>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27D1-413F-9ABD-0A5186B9DF70}"/>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27D1-413F-9ABD-0A5186B9DF70}"/>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27D1-413F-9ABD-0A5186B9DF70}"/>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27D1-413F-9ABD-0A5186B9DF70}"/>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27D1-413F-9ABD-0A5186B9DF70}"/>
              </c:ext>
            </c:extLst>
          </c:dPt>
          <c:cat>
            <c:numRef>
              <c:f>BUC!$C$100:$H$100</c:f>
              <c:numCache>
                <c:formatCode>General</c:formatCode>
                <c:ptCount val="6"/>
                <c:pt idx="0">
                  <c:v>1</c:v>
                </c:pt>
                <c:pt idx="1">
                  <c:v>2</c:v>
                </c:pt>
                <c:pt idx="2">
                  <c:v>3</c:v>
                </c:pt>
                <c:pt idx="3">
                  <c:v>4</c:v>
                </c:pt>
                <c:pt idx="4">
                  <c:v>5</c:v>
                </c:pt>
                <c:pt idx="5">
                  <c:v>0</c:v>
                </c:pt>
              </c:numCache>
            </c:numRef>
          </c:cat>
          <c:val>
            <c:numRef>
              <c:f>'Por area'!$C$257:$H$257</c:f>
              <c:numCache>
                <c:formatCode>General</c:formatCode>
                <c:ptCount val="6"/>
                <c:pt idx="0">
                  <c:v>0</c:v>
                </c:pt>
                <c:pt idx="1">
                  <c:v>1</c:v>
                </c:pt>
                <c:pt idx="2">
                  <c:v>17</c:v>
                </c:pt>
                <c:pt idx="3">
                  <c:v>87</c:v>
                </c:pt>
                <c:pt idx="4">
                  <c:v>58</c:v>
                </c:pt>
                <c:pt idx="5">
                  <c:v>5</c:v>
                </c:pt>
              </c:numCache>
            </c:numRef>
          </c:val>
          <c:extLst>
            <c:ext xmlns:c16="http://schemas.microsoft.com/office/drawing/2014/chart" uri="{C3380CC4-5D6E-409C-BE32-E72D297353CC}">
              <c16:uniqueId val="{0000000C-27D1-413F-9ABD-0A5186B9DF70}"/>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677" r="0.75000000000000677" t="1" header="0" footer="0"/>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214"/>
          <c:y val="0.14634204435834441"/>
          <c:w val="0.168224682901675"/>
          <c:h val="0.75610056251812374"/>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09E2-4A48-8020-65FE57724AD5}"/>
              </c:ext>
            </c:extLst>
          </c:dPt>
          <c:val>
            <c:numRef>
              <c:f>'Por area'!$P$257</c:f>
              <c:numCache>
                <c:formatCode>0.0</c:formatCode>
                <c:ptCount val="1"/>
                <c:pt idx="0">
                  <c:v>8.0981595092024534</c:v>
                </c:pt>
              </c:numCache>
            </c:numRef>
          </c:val>
          <c:extLst>
            <c:ext xmlns:c16="http://schemas.microsoft.com/office/drawing/2014/chart" uri="{C3380CC4-5D6E-409C-BE32-E72D297353CC}">
              <c16:uniqueId val="{00000002-09E2-4A48-8020-65FE57724AD5}"/>
            </c:ext>
          </c:extLst>
        </c:ser>
        <c:dLbls>
          <c:showLegendKey val="0"/>
          <c:showVal val="0"/>
          <c:showCatName val="0"/>
          <c:showSerName val="0"/>
          <c:showPercent val="0"/>
          <c:showBubbleSize val="0"/>
        </c:dLbls>
        <c:gapWidth val="0"/>
        <c:overlap val="100"/>
        <c:axId val="166832768"/>
        <c:axId val="166834560"/>
      </c:barChart>
      <c:catAx>
        <c:axId val="166832768"/>
        <c:scaling>
          <c:orientation val="minMax"/>
        </c:scaling>
        <c:delete val="1"/>
        <c:axPos val="b"/>
        <c:majorTickMark val="out"/>
        <c:minorTickMark val="none"/>
        <c:tickLblPos val="none"/>
        <c:crossAx val="166834560"/>
        <c:crosses val="autoZero"/>
        <c:auto val="1"/>
        <c:lblAlgn val="ctr"/>
        <c:lblOffset val="100"/>
        <c:noMultiLvlLbl val="0"/>
      </c:catAx>
      <c:valAx>
        <c:axId val="166834560"/>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6832768"/>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677" r="0.75000000000000677" t="1" header="0" footer="0"/>
    <c:pageSetup/>
  </c:printSettings>
  <c:userShapes r:id="rId1"/>
</c:chartSpace>
</file>

<file path=xl/charts/chart1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138327920243829"/>
          <c:y val="0.14400028125054931"/>
          <c:w val="0.53723474021715556"/>
          <c:h val="0.80800157812808471"/>
        </c:manualLayout>
      </c:layout>
      <c:pieChart>
        <c:varyColors val="1"/>
        <c:ser>
          <c:idx val="1"/>
          <c:order val="0"/>
          <c:spPr>
            <a:solidFill>
              <a:srgbClr val="993366"/>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0B9B-4AC9-A7D5-D3510DDDF420}"/>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0B9B-4AC9-A7D5-D3510DDDF420}"/>
              </c:ext>
            </c:extLst>
          </c:dPt>
          <c:dPt>
            <c:idx val="2"/>
            <c:bubble3D val="0"/>
            <c:spPr>
              <a:solidFill>
                <a:srgbClr val="CCFFFF"/>
              </a:solidFill>
              <a:ln w="12700">
                <a:solidFill>
                  <a:srgbClr val="000000"/>
                </a:solidFill>
                <a:prstDash val="solid"/>
              </a:ln>
            </c:spPr>
            <c:extLst>
              <c:ext xmlns:c16="http://schemas.microsoft.com/office/drawing/2014/chart" uri="{C3380CC4-5D6E-409C-BE32-E72D297353CC}">
                <c16:uniqueId val="{00000005-0B9B-4AC9-A7D5-D3510DDDF420}"/>
              </c:ext>
            </c:extLst>
          </c:dPt>
          <c:dPt>
            <c:idx val="3"/>
            <c:bubble3D val="0"/>
            <c:spPr>
              <a:solidFill>
                <a:srgbClr val="00CCFF"/>
              </a:solidFill>
              <a:ln w="12700">
                <a:solidFill>
                  <a:srgbClr val="000000"/>
                </a:solidFill>
                <a:prstDash val="solid"/>
              </a:ln>
            </c:spPr>
            <c:extLst>
              <c:ext xmlns:c16="http://schemas.microsoft.com/office/drawing/2014/chart" uri="{C3380CC4-5D6E-409C-BE32-E72D297353CC}">
                <c16:uniqueId val="{00000007-0B9B-4AC9-A7D5-D3510DDDF420}"/>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0B9B-4AC9-A7D5-D3510DDDF420}"/>
              </c:ext>
            </c:extLst>
          </c:dPt>
          <c:dLbls>
            <c:delete val="1"/>
          </c:dLbls>
          <c:val>
            <c:numRef>
              <c:f>'Por area'!$C$178:$C$182</c:f>
              <c:numCache>
                <c:formatCode>General</c:formatCode>
                <c:ptCount val="5"/>
                <c:pt idx="0">
                  <c:v>0</c:v>
                </c:pt>
                <c:pt idx="1">
                  <c:v>3</c:v>
                </c:pt>
                <c:pt idx="2">
                  <c:v>21</c:v>
                </c:pt>
                <c:pt idx="3">
                  <c:v>72</c:v>
                </c:pt>
                <c:pt idx="4">
                  <c:v>19</c:v>
                </c:pt>
              </c:numCache>
            </c:numRef>
          </c:val>
          <c:extLst>
            <c:ext xmlns:c16="http://schemas.microsoft.com/office/drawing/2014/chart" uri="{C3380CC4-5D6E-409C-BE32-E72D297353CC}">
              <c16:uniqueId val="{0000000A-0B9B-4AC9-A7D5-D3510DDDF420}"/>
            </c:ext>
          </c:extLst>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189" r="0.75000000000000189" t="1" header="0" footer="0"/>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138327920243829"/>
          <c:y val="0.14400028125054931"/>
          <c:w val="0.53723474021715556"/>
          <c:h val="0.80800157812808493"/>
        </c:manualLayout>
      </c:layout>
      <c:pieChart>
        <c:varyColors val="1"/>
        <c:ser>
          <c:idx val="1"/>
          <c:order val="0"/>
          <c:spPr>
            <a:solidFill>
              <a:srgbClr val="993366"/>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D134-4594-B33A-1B80A51A48A7}"/>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D134-4594-B33A-1B80A51A48A7}"/>
              </c:ext>
            </c:extLst>
          </c:dPt>
          <c:dPt>
            <c:idx val="2"/>
            <c:bubble3D val="0"/>
            <c:spPr>
              <a:solidFill>
                <a:srgbClr val="CCFFFF"/>
              </a:solidFill>
              <a:ln w="12700">
                <a:solidFill>
                  <a:srgbClr val="000000"/>
                </a:solidFill>
                <a:prstDash val="solid"/>
              </a:ln>
            </c:spPr>
            <c:extLst>
              <c:ext xmlns:c16="http://schemas.microsoft.com/office/drawing/2014/chart" uri="{C3380CC4-5D6E-409C-BE32-E72D297353CC}">
                <c16:uniqueId val="{00000005-D134-4594-B33A-1B80A51A48A7}"/>
              </c:ext>
            </c:extLst>
          </c:dPt>
          <c:dPt>
            <c:idx val="3"/>
            <c:bubble3D val="0"/>
            <c:spPr>
              <a:solidFill>
                <a:srgbClr val="00CCFF"/>
              </a:solidFill>
              <a:ln w="12700">
                <a:solidFill>
                  <a:srgbClr val="000000"/>
                </a:solidFill>
                <a:prstDash val="solid"/>
              </a:ln>
            </c:spPr>
            <c:extLst>
              <c:ext xmlns:c16="http://schemas.microsoft.com/office/drawing/2014/chart" uri="{C3380CC4-5D6E-409C-BE32-E72D297353CC}">
                <c16:uniqueId val="{00000007-D134-4594-B33A-1B80A51A48A7}"/>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D134-4594-B33A-1B80A51A48A7}"/>
              </c:ext>
            </c:extLst>
          </c:dPt>
          <c:dLbls>
            <c:delete val="1"/>
          </c:dLbls>
          <c:val>
            <c:numRef>
              <c:f>'Por area'!$C$191:$C$195</c:f>
              <c:numCache>
                <c:formatCode>General</c:formatCode>
                <c:ptCount val="5"/>
                <c:pt idx="0">
                  <c:v>1</c:v>
                </c:pt>
                <c:pt idx="1">
                  <c:v>1</c:v>
                </c:pt>
                <c:pt idx="2">
                  <c:v>14</c:v>
                </c:pt>
                <c:pt idx="3">
                  <c:v>42</c:v>
                </c:pt>
                <c:pt idx="4">
                  <c:v>22</c:v>
                </c:pt>
              </c:numCache>
            </c:numRef>
          </c:val>
          <c:extLst>
            <c:ext xmlns:c16="http://schemas.microsoft.com/office/drawing/2014/chart" uri="{C3380CC4-5D6E-409C-BE32-E72D297353CC}">
              <c16:uniqueId val="{0000000A-D134-4594-B33A-1B80A51A48A7}"/>
            </c:ext>
          </c:extLst>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11" r="0.75000000000000211" t="1" header="0" footer="0"/>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138327920243829"/>
          <c:y val="0.14400028125054931"/>
          <c:w val="0.53723474021715556"/>
          <c:h val="0.80800157812808515"/>
        </c:manualLayout>
      </c:layout>
      <c:pieChart>
        <c:varyColors val="1"/>
        <c:ser>
          <c:idx val="1"/>
          <c:order val="0"/>
          <c:spPr>
            <a:solidFill>
              <a:srgbClr val="993366"/>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AE68-4141-9C27-5DF1D1752680}"/>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AE68-4141-9C27-5DF1D1752680}"/>
              </c:ext>
            </c:extLst>
          </c:dPt>
          <c:dPt>
            <c:idx val="2"/>
            <c:bubble3D val="0"/>
            <c:spPr>
              <a:solidFill>
                <a:srgbClr val="CCFFFF"/>
              </a:solidFill>
              <a:ln w="12700">
                <a:solidFill>
                  <a:srgbClr val="000000"/>
                </a:solidFill>
                <a:prstDash val="solid"/>
              </a:ln>
            </c:spPr>
            <c:extLst>
              <c:ext xmlns:c16="http://schemas.microsoft.com/office/drawing/2014/chart" uri="{C3380CC4-5D6E-409C-BE32-E72D297353CC}">
                <c16:uniqueId val="{00000005-AE68-4141-9C27-5DF1D1752680}"/>
              </c:ext>
            </c:extLst>
          </c:dPt>
          <c:dPt>
            <c:idx val="3"/>
            <c:bubble3D val="0"/>
            <c:spPr>
              <a:solidFill>
                <a:srgbClr val="00CCFF"/>
              </a:solidFill>
              <a:ln w="12700">
                <a:solidFill>
                  <a:srgbClr val="000000"/>
                </a:solidFill>
                <a:prstDash val="solid"/>
              </a:ln>
            </c:spPr>
            <c:extLst>
              <c:ext xmlns:c16="http://schemas.microsoft.com/office/drawing/2014/chart" uri="{C3380CC4-5D6E-409C-BE32-E72D297353CC}">
                <c16:uniqueId val="{00000007-AE68-4141-9C27-5DF1D1752680}"/>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AE68-4141-9C27-5DF1D1752680}"/>
              </c:ext>
            </c:extLst>
          </c:dPt>
          <c:dLbls>
            <c:delete val="1"/>
          </c:dLbls>
          <c:val>
            <c:numRef>
              <c:f>'Por area'!$C$204:$C$208</c:f>
              <c:numCache>
                <c:formatCode>General</c:formatCode>
                <c:ptCount val="5"/>
                <c:pt idx="0">
                  <c:v>0</c:v>
                </c:pt>
                <c:pt idx="1">
                  <c:v>1</c:v>
                </c:pt>
                <c:pt idx="2">
                  <c:v>2</c:v>
                </c:pt>
                <c:pt idx="3">
                  <c:v>18</c:v>
                </c:pt>
                <c:pt idx="4">
                  <c:v>18</c:v>
                </c:pt>
              </c:numCache>
            </c:numRef>
          </c:val>
          <c:extLst>
            <c:ext xmlns:c16="http://schemas.microsoft.com/office/drawing/2014/chart" uri="{C3380CC4-5D6E-409C-BE32-E72D297353CC}">
              <c16:uniqueId val="{0000000A-AE68-4141-9C27-5DF1D1752680}"/>
            </c:ext>
          </c:extLst>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33" r="0.75000000000000233" t="1" header="0" footer="0"/>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'para indicadores'!$B$4</c:f>
          <c:strCache>
            <c:ptCount val="1"/>
            <c:pt idx="0">
              <c:v>7.1 ¿Cómo valoraría globalmente el servicio de Biblioteca?</c:v>
            </c:pt>
          </c:strCache>
        </c:strRef>
      </c:tx>
      <c:overlay val="0"/>
      <c:txPr>
        <a:bodyPr/>
        <a:lstStyle/>
        <a:p>
          <a:pPr>
            <a:defRPr sz="1200"/>
          </a:pPr>
          <a:endParaRPr lang="es-ES"/>
        </a:p>
      </c:txPr>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'para indicadores'!$I$8:$I$12</c:f>
              <c:strCache>
                <c:ptCount val="5"/>
                <c:pt idx="0">
                  <c:v>Ciencias de la Salud</c:v>
                </c:pt>
                <c:pt idx="1">
                  <c:v>Ciencias Experimentales</c:v>
                </c:pt>
                <c:pt idx="2">
                  <c:v>Ciencias Sociales</c:v>
                </c:pt>
                <c:pt idx="3">
                  <c:v>Humanidades</c:v>
                </c:pt>
                <c:pt idx="4">
                  <c:v>Total general</c:v>
                </c:pt>
              </c:strCache>
            </c:strRef>
          </c:cat>
          <c:val>
            <c:numRef>
              <c:f>'para indicadores'!$O$8:$O$12</c:f>
              <c:numCache>
                <c:formatCode>0.0</c:formatCode>
                <c:ptCount val="5"/>
                <c:pt idx="0">
                  <c:v>8.75</c:v>
                </c:pt>
                <c:pt idx="1">
                  <c:v>8.7727272727272734</c:v>
                </c:pt>
                <c:pt idx="2">
                  <c:v>8.387096774193548</c:v>
                </c:pt>
                <c:pt idx="3">
                  <c:v>8.6744966442953029</c:v>
                </c:pt>
                <c:pt idx="4">
                  <c:v>8.6370839936608554</c:v>
                </c:pt>
              </c:numCache>
            </c:numRef>
          </c:val>
          <c:extLst>
            <c:ext xmlns:c16="http://schemas.microsoft.com/office/drawing/2014/chart" uri="{C3380CC4-5D6E-409C-BE32-E72D297353CC}">
              <c16:uniqueId val="{00000000-FE48-44C6-B013-0CD3BDCF48B1}"/>
            </c:ext>
          </c:extLst>
        </c:ser>
        <c:dLbls>
          <c:showLegendKey val="0"/>
          <c:showVal val="1"/>
          <c:showCatName val="0"/>
          <c:showSerName val="0"/>
          <c:showPercent val="0"/>
          <c:showBubbleSize val="0"/>
        </c:dLbls>
        <c:gapWidth val="150"/>
        <c:overlap val="-25"/>
        <c:axId val="167355136"/>
        <c:axId val="167356672"/>
      </c:barChart>
      <c:catAx>
        <c:axId val="167355136"/>
        <c:scaling>
          <c:orientation val="minMax"/>
        </c:scaling>
        <c:delete val="0"/>
        <c:axPos val="b"/>
        <c:numFmt formatCode="General" sourceLinked="1"/>
        <c:majorTickMark val="none"/>
        <c:minorTickMark val="none"/>
        <c:tickLblPos val="nextTo"/>
        <c:crossAx val="167356672"/>
        <c:crosses val="autoZero"/>
        <c:auto val="1"/>
        <c:lblAlgn val="ctr"/>
        <c:lblOffset val="100"/>
        <c:noMultiLvlLbl val="0"/>
      </c:catAx>
      <c:valAx>
        <c:axId val="167356672"/>
        <c:scaling>
          <c:orientation val="minMax"/>
        </c:scaling>
        <c:delete val="1"/>
        <c:axPos val="l"/>
        <c:numFmt formatCode="0.0" sourceLinked="1"/>
        <c:majorTickMark val="out"/>
        <c:minorTickMark val="none"/>
        <c:tickLblPos val="none"/>
        <c:crossAx val="167355136"/>
        <c:crosses val="autoZero"/>
        <c:crossBetween val="between"/>
      </c:valAx>
    </c:plotArea>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897"/>
          <c:y val="0.14634204435834441"/>
          <c:w val="0.168224682901675"/>
          <c:h val="0.75610056251811653"/>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3333-4919-B175-AB3A4DC7AA8D}"/>
              </c:ext>
            </c:extLst>
          </c:dPt>
          <c:val>
            <c:numRef>
              <c:f>BUC!$P$110</c:f>
              <c:numCache>
                <c:formatCode>0.0</c:formatCode>
                <c:ptCount val="1"/>
                <c:pt idx="0">
                  <c:v>7.4838449111470116</c:v>
                </c:pt>
              </c:numCache>
            </c:numRef>
          </c:val>
          <c:extLst>
            <c:ext xmlns:c16="http://schemas.microsoft.com/office/drawing/2014/chart" uri="{C3380CC4-5D6E-409C-BE32-E72D297353CC}">
              <c16:uniqueId val="{00000002-3333-4919-B175-AB3A4DC7AA8D}"/>
            </c:ext>
          </c:extLst>
        </c:ser>
        <c:dLbls>
          <c:showLegendKey val="0"/>
          <c:showVal val="0"/>
          <c:showCatName val="0"/>
          <c:showSerName val="0"/>
          <c:showPercent val="0"/>
          <c:showBubbleSize val="0"/>
        </c:dLbls>
        <c:gapWidth val="0"/>
        <c:overlap val="100"/>
        <c:axId val="161461376"/>
        <c:axId val="161462912"/>
      </c:barChart>
      <c:catAx>
        <c:axId val="161461376"/>
        <c:scaling>
          <c:orientation val="minMax"/>
        </c:scaling>
        <c:delete val="1"/>
        <c:axPos val="b"/>
        <c:majorTickMark val="out"/>
        <c:minorTickMark val="none"/>
        <c:tickLblPos val="none"/>
        <c:crossAx val="161462912"/>
        <c:crosses val="autoZero"/>
        <c:auto val="1"/>
        <c:lblAlgn val="ctr"/>
        <c:lblOffset val="100"/>
        <c:noMultiLvlLbl val="0"/>
      </c:catAx>
      <c:valAx>
        <c:axId val="161462912"/>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1461376"/>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255" r="0.75000000000000255" t="1" header="0" footer="0"/>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129E-2"/>
          <c:w val="0.64312267657992916"/>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DC9D-4130-8AAA-B47B7731A677}"/>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DC9D-4130-8AAA-B47B7731A677}"/>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DC9D-4130-8AAA-B47B7731A677}"/>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DC9D-4130-8AAA-B47B7731A677}"/>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DC9D-4130-8AAA-B47B7731A677}"/>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DC9D-4130-8AAA-B47B7731A677}"/>
              </c:ext>
            </c:extLst>
          </c:dPt>
          <c:val>
            <c:numRef>
              <c:f>BUC!$C$126:$H$126</c:f>
              <c:numCache>
                <c:formatCode>General</c:formatCode>
                <c:ptCount val="6"/>
                <c:pt idx="0">
                  <c:v>6</c:v>
                </c:pt>
                <c:pt idx="1">
                  <c:v>17</c:v>
                </c:pt>
                <c:pt idx="2">
                  <c:v>111</c:v>
                </c:pt>
                <c:pt idx="3">
                  <c:v>340</c:v>
                </c:pt>
                <c:pt idx="4">
                  <c:v>178</c:v>
                </c:pt>
                <c:pt idx="5">
                  <c:v>15</c:v>
                </c:pt>
              </c:numCache>
            </c:numRef>
          </c:val>
          <c:extLst>
            <c:ext xmlns:c16="http://schemas.microsoft.com/office/drawing/2014/chart" uri="{C3380CC4-5D6E-409C-BE32-E72D297353CC}">
              <c16:uniqueId val="{0000000C-DC9D-4130-8AAA-B47B7731A677}"/>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78" r="0.75000000000000278" t="1" header="0" footer="0"/>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914"/>
          <c:y val="0.14634204435834441"/>
          <c:w val="0.168224682901675"/>
          <c:h val="0.75610056251811686"/>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DE90-4D51-9E1A-BDDBFC0D5C97}"/>
              </c:ext>
            </c:extLst>
          </c:dPt>
          <c:val>
            <c:numRef>
              <c:f>BUC!$P$126</c:f>
              <c:numCache>
                <c:formatCode>0.0</c:formatCode>
                <c:ptCount val="1"/>
                <c:pt idx="0">
                  <c:v>7.5575153374233128</c:v>
                </c:pt>
              </c:numCache>
            </c:numRef>
          </c:val>
          <c:extLst>
            <c:ext xmlns:c16="http://schemas.microsoft.com/office/drawing/2014/chart" uri="{C3380CC4-5D6E-409C-BE32-E72D297353CC}">
              <c16:uniqueId val="{00000002-DE90-4D51-9E1A-BDDBFC0D5C97}"/>
            </c:ext>
          </c:extLst>
        </c:ser>
        <c:dLbls>
          <c:showLegendKey val="0"/>
          <c:showVal val="0"/>
          <c:showCatName val="0"/>
          <c:showSerName val="0"/>
          <c:showPercent val="0"/>
          <c:showBubbleSize val="0"/>
        </c:dLbls>
        <c:gapWidth val="0"/>
        <c:overlap val="100"/>
        <c:axId val="161582464"/>
        <c:axId val="161588352"/>
      </c:barChart>
      <c:catAx>
        <c:axId val="161582464"/>
        <c:scaling>
          <c:orientation val="minMax"/>
        </c:scaling>
        <c:delete val="1"/>
        <c:axPos val="b"/>
        <c:majorTickMark val="out"/>
        <c:minorTickMark val="none"/>
        <c:tickLblPos val="none"/>
        <c:crossAx val="161588352"/>
        <c:crosses val="autoZero"/>
        <c:auto val="1"/>
        <c:lblAlgn val="ctr"/>
        <c:lblOffset val="100"/>
        <c:noMultiLvlLbl val="0"/>
      </c:catAx>
      <c:valAx>
        <c:axId val="161588352"/>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1582464"/>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278" r="0.75000000000000278" t="1" header="0" footer="0"/>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177E-2"/>
          <c:w val="0.64312267657992961"/>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3FD4-409D-BF2D-7F32105D5F53}"/>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3FD4-409D-BF2D-7F32105D5F53}"/>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3FD4-409D-BF2D-7F32105D5F53}"/>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3FD4-409D-BF2D-7F32105D5F53}"/>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3FD4-409D-BF2D-7F32105D5F53}"/>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3FD4-409D-BF2D-7F32105D5F53}"/>
              </c:ext>
            </c:extLst>
          </c:dPt>
          <c:val>
            <c:numRef>
              <c:f>BUC!$C$129:$H$129</c:f>
              <c:numCache>
                <c:formatCode>General</c:formatCode>
                <c:ptCount val="6"/>
                <c:pt idx="0">
                  <c:v>3</c:v>
                </c:pt>
                <c:pt idx="1">
                  <c:v>14</c:v>
                </c:pt>
                <c:pt idx="2">
                  <c:v>78</c:v>
                </c:pt>
                <c:pt idx="3">
                  <c:v>260</c:v>
                </c:pt>
                <c:pt idx="4">
                  <c:v>295</c:v>
                </c:pt>
                <c:pt idx="5">
                  <c:v>17</c:v>
                </c:pt>
              </c:numCache>
            </c:numRef>
          </c:val>
          <c:extLst>
            <c:ext xmlns:c16="http://schemas.microsoft.com/office/drawing/2014/chart" uri="{C3380CC4-5D6E-409C-BE32-E72D297353CC}">
              <c16:uniqueId val="{0000000C-3FD4-409D-BF2D-7F32105D5F53}"/>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 r="0.750000000000003" t="1" header="0" footer="0"/>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936"/>
          <c:y val="0.14634204435834441"/>
          <c:w val="0.168224682901675"/>
          <c:h val="0.7561005625181173"/>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9609-4DC6-A8C8-B4C7C74A7399}"/>
              </c:ext>
            </c:extLst>
          </c:dPt>
          <c:val>
            <c:numRef>
              <c:f>BUC!$P$129</c:f>
              <c:numCache>
                <c:formatCode>0.0</c:formatCode>
                <c:ptCount val="1"/>
                <c:pt idx="0">
                  <c:v>8.1923076923076916</c:v>
                </c:pt>
              </c:numCache>
            </c:numRef>
          </c:val>
          <c:extLst>
            <c:ext xmlns:c16="http://schemas.microsoft.com/office/drawing/2014/chart" uri="{C3380CC4-5D6E-409C-BE32-E72D297353CC}">
              <c16:uniqueId val="{00000002-9609-4DC6-A8C8-B4C7C74A7399}"/>
            </c:ext>
          </c:extLst>
        </c:ser>
        <c:dLbls>
          <c:showLegendKey val="0"/>
          <c:showVal val="0"/>
          <c:showCatName val="0"/>
          <c:showSerName val="0"/>
          <c:showPercent val="0"/>
          <c:showBubbleSize val="0"/>
        </c:dLbls>
        <c:gapWidth val="0"/>
        <c:overlap val="100"/>
        <c:axId val="161658752"/>
        <c:axId val="161660288"/>
      </c:barChart>
      <c:catAx>
        <c:axId val="161658752"/>
        <c:scaling>
          <c:orientation val="minMax"/>
        </c:scaling>
        <c:delete val="1"/>
        <c:axPos val="b"/>
        <c:majorTickMark val="out"/>
        <c:minorTickMark val="none"/>
        <c:tickLblPos val="none"/>
        <c:crossAx val="161660288"/>
        <c:crosses val="autoZero"/>
        <c:auto val="1"/>
        <c:lblAlgn val="ctr"/>
        <c:lblOffset val="100"/>
        <c:noMultiLvlLbl val="0"/>
      </c:catAx>
      <c:valAx>
        <c:axId val="161660288"/>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1658752"/>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3" r="0.750000000000003" t="1" header="0" footer="0"/>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24E-2"/>
          <c:w val="0.64312267657992983"/>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AF51-4E77-B9BE-E6CB9A6CFDCF}"/>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AF51-4E77-B9BE-E6CB9A6CFDCF}"/>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AF51-4E77-B9BE-E6CB9A6CFDCF}"/>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AF51-4E77-B9BE-E6CB9A6CFDCF}"/>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AF51-4E77-B9BE-E6CB9A6CFDCF}"/>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AF51-4E77-B9BE-E6CB9A6CFDCF}"/>
              </c:ext>
            </c:extLst>
          </c:dPt>
          <c:val>
            <c:numRef>
              <c:f>BUC!$C$132:$H$132</c:f>
              <c:numCache>
                <c:formatCode>General</c:formatCode>
                <c:ptCount val="6"/>
                <c:pt idx="0">
                  <c:v>8</c:v>
                </c:pt>
                <c:pt idx="1">
                  <c:v>18</c:v>
                </c:pt>
                <c:pt idx="2">
                  <c:v>90</c:v>
                </c:pt>
                <c:pt idx="3">
                  <c:v>246</c:v>
                </c:pt>
                <c:pt idx="4">
                  <c:v>284</c:v>
                </c:pt>
                <c:pt idx="5">
                  <c:v>21</c:v>
                </c:pt>
              </c:numCache>
            </c:numRef>
          </c:val>
          <c:extLst>
            <c:ext xmlns:c16="http://schemas.microsoft.com/office/drawing/2014/chart" uri="{C3380CC4-5D6E-409C-BE32-E72D297353CC}">
              <c16:uniqueId val="{0000000C-AF51-4E77-B9BE-E6CB9A6CFDC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22" r="0.75000000000000322" t="1" header="0" footer="0"/>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947"/>
          <c:y val="0.14634204435834441"/>
          <c:w val="0.168224682901675"/>
          <c:h val="0.75610056251811775"/>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C4FF-4886-8A60-9166645E7106}"/>
              </c:ext>
            </c:extLst>
          </c:dPt>
          <c:val>
            <c:numRef>
              <c:f>BUC!$P$132</c:f>
              <c:numCache>
                <c:formatCode>0.0</c:formatCode>
                <c:ptCount val="1"/>
                <c:pt idx="0">
                  <c:v>8.0185758513931891</c:v>
                </c:pt>
              </c:numCache>
            </c:numRef>
          </c:val>
          <c:extLst>
            <c:ext xmlns:c16="http://schemas.microsoft.com/office/drawing/2014/chart" uri="{C3380CC4-5D6E-409C-BE32-E72D297353CC}">
              <c16:uniqueId val="{00000002-C4FF-4886-8A60-9166645E7106}"/>
            </c:ext>
          </c:extLst>
        </c:ser>
        <c:dLbls>
          <c:showLegendKey val="0"/>
          <c:showVal val="0"/>
          <c:showCatName val="0"/>
          <c:showSerName val="0"/>
          <c:showPercent val="0"/>
          <c:showBubbleSize val="0"/>
        </c:dLbls>
        <c:gapWidth val="0"/>
        <c:overlap val="100"/>
        <c:axId val="161743232"/>
        <c:axId val="161744768"/>
      </c:barChart>
      <c:catAx>
        <c:axId val="161743232"/>
        <c:scaling>
          <c:orientation val="minMax"/>
        </c:scaling>
        <c:delete val="1"/>
        <c:axPos val="b"/>
        <c:majorTickMark val="out"/>
        <c:minorTickMark val="none"/>
        <c:tickLblPos val="none"/>
        <c:crossAx val="161744768"/>
        <c:crosses val="autoZero"/>
        <c:auto val="1"/>
        <c:lblAlgn val="ctr"/>
        <c:lblOffset val="100"/>
        <c:noMultiLvlLbl val="0"/>
      </c:catAx>
      <c:valAx>
        <c:axId val="161744768"/>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1743232"/>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322" r="0.75000000000000322" t="1" header="0" footer="0"/>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302E-2"/>
          <c:w val="0.64312267657993005"/>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A6FA-42E7-9E80-8E26C8327136}"/>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A6FA-42E7-9E80-8E26C8327136}"/>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A6FA-42E7-9E80-8E26C8327136}"/>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A6FA-42E7-9E80-8E26C8327136}"/>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A6FA-42E7-9E80-8E26C8327136}"/>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A6FA-42E7-9E80-8E26C8327136}"/>
              </c:ext>
            </c:extLst>
          </c:dPt>
          <c:val>
            <c:numRef>
              <c:f>BUC!$C$138:$H$138</c:f>
              <c:numCache>
                <c:formatCode>General</c:formatCode>
                <c:ptCount val="6"/>
                <c:pt idx="0">
                  <c:v>5</c:v>
                </c:pt>
                <c:pt idx="1">
                  <c:v>4</c:v>
                </c:pt>
                <c:pt idx="2">
                  <c:v>23</c:v>
                </c:pt>
                <c:pt idx="3">
                  <c:v>121</c:v>
                </c:pt>
                <c:pt idx="4">
                  <c:v>498</c:v>
                </c:pt>
                <c:pt idx="5">
                  <c:v>16</c:v>
                </c:pt>
              </c:numCache>
            </c:numRef>
          </c:val>
          <c:extLst>
            <c:ext xmlns:c16="http://schemas.microsoft.com/office/drawing/2014/chart" uri="{C3380CC4-5D6E-409C-BE32-E72D297353CC}">
              <c16:uniqueId val="{0000000C-A6FA-42E7-9E80-8E26C832713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44" r="0.75000000000000344" t="1" header="0" footer="0"/>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04285712430586"/>
          <c:y val="0.14516129032258071"/>
          <c:w val="0.67846041339681096"/>
          <c:h val="0.80645161290322664"/>
        </c:manualLayout>
      </c:layout>
      <c:barChart>
        <c:barDir val="bar"/>
        <c:grouping val="clustered"/>
        <c:varyColors val="0"/>
        <c:ser>
          <c:idx val="1"/>
          <c:order val="0"/>
          <c:spPr>
            <a:solidFill>
              <a:srgbClr val="993366"/>
            </a:solidFill>
            <a:ln w="12700">
              <a:solidFill>
                <a:srgbClr val="000000"/>
              </a:solidFill>
              <a:prstDash val="solid"/>
            </a:ln>
          </c:spPr>
          <c:invertIfNegative val="0"/>
          <c:dPt>
            <c:idx val="0"/>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1-250E-4DD9-8BC5-C7AB6FB7C586}"/>
              </c:ext>
            </c:extLst>
          </c:dPt>
          <c:dPt>
            <c:idx val="1"/>
            <c:invertIfNegative val="0"/>
            <c:bubble3D val="0"/>
            <c:spPr>
              <a:solidFill>
                <a:srgbClr val="FFC000"/>
              </a:solidFill>
              <a:ln w="12700">
                <a:solidFill>
                  <a:srgbClr val="000000"/>
                </a:solidFill>
                <a:prstDash val="solid"/>
              </a:ln>
            </c:spPr>
            <c:extLst>
              <c:ext xmlns:c16="http://schemas.microsoft.com/office/drawing/2014/chart" uri="{C3380CC4-5D6E-409C-BE32-E72D297353CC}">
                <c16:uniqueId val="{00000003-250E-4DD9-8BC5-C7AB6FB7C586}"/>
              </c:ext>
            </c:extLst>
          </c:dPt>
          <c:dPt>
            <c:idx val="2"/>
            <c:invertIfNegative val="0"/>
            <c:bubble3D val="0"/>
            <c:spPr>
              <a:solidFill>
                <a:srgbClr val="CCFFFF"/>
              </a:solidFill>
              <a:ln w="12700">
                <a:solidFill>
                  <a:srgbClr val="000000"/>
                </a:solidFill>
                <a:prstDash val="solid"/>
              </a:ln>
            </c:spPr>
            <c:extLst>
              <c:ext xmlns:c16="http://schemas.microsoft.com/office/drawing/2014/chart" uri="{C3380CC4-5D6E-409C-BE32-E72D297353CC}">
                <c16:uniqueId val="{00000005-250E-4DD9-8BC5-C7AB6FB7C586}"/>
              </c:ext>
            </c:extLst>
          </c:dPt>
          <c:dPt>
            <c:idx val="3"/>
            <c:invertIfNegative val="0"/>
            <c:bubble3D val="0"/>
            <c:spPr>
              <a:solidFill>
                <a:srgbClr val="00B0F0"/>
              </a:solidFill>
              <a:ln w="12700">
                <a:solidFill>
                  <a:srgbClr val="000000"/>
                </a:solidFill>
                <a:prstDash val="solid"/>
              </a:ln>
            </c:spPr>
            <c:extLst>
              <c:ext xmlns:c16="http://schemas.microsoft.com/office/drawing/2014/chart" uri="{C3380CC4-5D6E-409C-BE32-E72D297353CC}">
                <c16:uniqueId val="{00000007-250E-4DD9-8BC5-C7AB6FB7C586}"/>
              </c:ext>
            </c:extLst>
          </c:dPt>
          <c:dPt>
            <c:idx val="4"/>
            <c:invertIfNegative val="0"/>
            <c:bubble3D val="0"/>
            <c:spPr>
              <a:solidFill>
                <a:srgbClr val="0070C0"/>
              </a:solidFill>
              <a:ln w="12700">
                <a:solidFill>
                  <a:srgbClr val="000000"/>
                </a:solidFill>
                <a:prstDash val="solid"/>
              </a:ln>
            </c:spPr>
            <c:extLst>
              <c:ext xmlns:c16="http://schemas.microsoft.com/office/drawing/2014/chart" uri="{C3380CC4-5D6E-409C-BE32-E72D297353CC}">
                <c16:uniqueId val="{00000009-250E-4DD9-8BC5-C7AB6FB7C586}"/>
              </c:ext>
            </c:extLst>
          </c:dPt>
          <c:dLbls>
            <c:spPr>
              <a:noFill/>
              <a:ln>
                <a:noFill/>
              </a:ln>
              <a:effectLst/>
            </c:spPr>
            <c:txPr>
              <a:bodyPr/>
              <a:lstStyle/>
              <a:p>
                <a:pPr>
                  <a:defRPr sz="14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BUC!$B$49:$B$53</c:f>
              <c:strCache>
                <c:ptCount val="5"/>
                <c:pt idx="0">
                  <c:v>1 (No utiliza la Biblioteca nunca) </c:v>
                </c:pt>
                <c:pt idx="1">
                  <c:v>2 (Rara vez, menos de 6 veces al año) </c:v>
                </c:pt>
                <c:pt idx="2">
                  <c:v>3 De vez en cuando 1 o 2 veces al mes </c:v>
                </c:pt>
                <c:pt idx="3">
                  <c:v>4 (Frecuentemente, 1 o 2 veces por semana) </c:v>
                </c:pt>
                <c:pt idx="4">
                  <c:v>5 (Muy Frecuentementemente, 3 o más veces por semana) </c:v>
                </c:pt>
              </c:strCache>
            </c:strRef>
          </c:cat>
          <c:val>
            <c:numRef>
              <c:f>BUC!$D$49:$D$53</c:f>
              <c:numCache>
                <c:formatCode>0.0%</c:formatCode>
                <c:ptCount val="5"/>
                <c:pt idx="0">
                  <c:v>3.0165912518853696E-2</c:v>
                </c:pt>
                <c:pt idx="1">
                  <c:v>0.22624434389140272</c:v>
                </c:pt>
                <c:pt idx="2">
                  <c:v>0.43438914027149322</c:v>
                </c:pt>
                <c:pt idx="3">
                  <c:v>0.24434389140271492</c:v>
                </c:pt>
                <c:pt idx="4">
                  <c:v>6.485671191553545E-2</c:v>
                </c:pt>
              </c:numCache>
            </c:numRef>
          </c:val>
          <c:extLst>
            <c:ext xmlns:c16="http://schemas.microsoft.com/office/drawing/2014/chart" uri="{C3380CC4-5D6E-409C-BE32-E72D297353CC}">
              <c16:uniqueId val="{0000000A-250E-4DD9-8BC5-C7AB6FB7C586}"/>
            </c:ext>
          </c:extLst>
        </c:ser>
        <c:dLbls>
          <c:showLegendKey val="0"/>
          <c:showVal val="0"/>
          <c:showCatName val="0"/>
          <c:showSerName val="0"/>
          <c:showPercent val="0"/>
          <c:showBubbleSize val="0"/>
        </c:dLbls>
        <c:gapWidth val="100"/>
        <c:axId val="159816320"/>
        <c:axId val="159818112"/>
      </c:barChart>
      <c:catAx>
        <c:axId val="159816320"/>
        <c:scaling>
          <c:orientation val="maxMin"/>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ES"/>
          </a:p>
        </c:txPr>
        <c:crossAx val="159818112"/>
        <c:crosses val="autoZero"/>
        <c:auto val="1"/>
        <c:lblAlgn val="ctr"/>
        <c:lblOffset val="100"/>
        <c:noMultiLvlLbl val="0"/>
      </c:catAx>
      <c:valAx>
        <c:axId val="159818112"/>
        <c:scaling>
          <c:orientation val="minMax"/>
        </c:scaling>
        <c:delete val="0"/>
        <c:axPos val="t"/>
        <c:majorGridlines/>
        <c:numFmt formatCode="0.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ES"/>
          </a:p>
        </c:txPr>
        <c:crossAx val="159816320"/>
        <c:crosses val="autoZero"/>
        <c:crossBetween val="between"/>
      </c:valAx>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189" r="0.75000000000000189" t="1" header="0" footer="0"/>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964"/>
          <c:y val="0.14634204435834441"/>
          <c:w val="0.168224682901675"/>
          <c:h val="0.75610056251811808"/>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B6D8-49E4-B254-B5CC2B9C1195}"/>
              </c:ext>
            </c:extLst>
          </c:dPt>
          <c:val>
            <c:numRef>
              <c:f>BUC!$P$138</c:f>
              <c:numCache>
                <c:formatCode>0.0</c:formatCode>
                <c:ptCount val="1"/>
                <c:pt idx="0">
                  <c:v>9.2357910906297995</c:v>
                </c:pt>
              </c:numCache>
            </c:numRef>
          </c:val>
          <c:extLst>
            <c:ext xmlns:c16="http://schemas.microsoft.com/office/drawing/2014/chart" uri="{C3380CC4-5D6E-409C-BE32-E72D297353CC}">
              <c16:uniqueId val="{00000002-B6D8-49E4-B254-B5CC2B9C1195}"/>
            </c:ext>
          </c:extLst>
        </c:ser>
        <c:dLbls>
          <c:showLegendKey val="0"/>
          <c:showVal val="0"/>
          <c:showCatName val="0"/>
          <c:showSerName val="0"/>
          <c:showPercent val="0"/>
          <c:showBubbleSize val="0"/>
        </c:dLbls>
        <c:gapWidth val="0"/>
        <c:overlap val="100"/>
        <c:axId val="161799168"/>
        <c:axId val="161800960"/>
      </c:barChart>
      <c:catAx>
        <c:axId val="161799168"/>
        <c:scaling>
          <c:orientation val="minMax"/>
        </c:scaling>
        <c:delete val="1"/>
        <c:axPos val="b"/>
        <c:majorTickMark val="out"/>
        <c:minorTickMark val="none"/>
        <c:tickLblPos val="none"/>
        <c:crossAx val="161800960"/>
        <c:crosses val="autoZero"/>
        <c:auto val="1"/>
        <c:lblAlgn val="ctr"/>
        <c:lblOffset val="100"/>
        <c:noMultiLvlLbl val="0"/>
      </c:catAx>
      <c:valAx>
        <c:axId val="161800960"/>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1799168"/>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344" r="0.75000000000000344" t="1" header="0" footer="0"/>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351E-2"/>
          <c:w val="0.64312267657993039"/>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F9AF-4EAC-881B-E4CBA8C6E0A2}"/>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F9AF-4EAC-881B-E4CBA8C6E0A2}"/>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F9AF-4EAC-881B-E4CBA8C6E0A2}"/>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F9AF-4EAC-881B-E4CBA8C6E0A2}"/>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F9AF-4EAC-881B-E4CBA8C6E0A2}"/>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F9AF-4EAC-881B-E4CBA8C6E0A2}"/>
              </c:ext>
            </c:extLst>
          </c:dPt>
          <c:val>
            <c:numRef>
              <c:f>BUC!$C$142:$H$142</c:f>
              <c:numCache>
                <c:formatCode>General</c:formatCode>
                <c:ptCount val="6"/>
                <c:pt idx="0">
                  <c:v>8</c:v>
                </c:pt>
                <c:pt idx="1">
                  <c:v>22</c:v>
                </c:pt>
                <c:pt idx="2">
                  <c:v>109</c:v>
                </c:pt>
                <c:pt idx="3">
                  <c:v>308</c:v>
                </c:pt>
                <c:pt idx="4">
                  <c:v>206</c:v>
                </c:pt>
                <c:pt idx="5">
                  <c:v>14</c:v>
                </c:pt>
              </c:numCache>
            </c:numRef>
          </c:val>
          <c:extLst>
            <c:ext xmlns:c16="http://schemas.microsoft.com/office/drawing/2014/chart" uri="{C3380CC4-5D6E-409C-BE32-E72D297353CC}">
              <c16:uniqueId val="{0000000C-F9AF-4EAC-881B-E4CBA8C6E0A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66" r="0.75000000000000366" t="1" header="0" footer="0"/>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986"/>
          <c:y val="0.14634204435834441"/>
          <c:w val="0.168224682901675"/>
          <c:h val="0.75610056251811852"/>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567B-492E-BD2C-B341C4070E63}"/>
              </c:ext>
            </c:extLst>
          </c:dPt>
          <c:val>
            <c:numRef>
              <c:f>BUC!$P$142</c:f>
              <c:numCache>
                <c:formatCode>0.0</c:formatCode>
                <c:ptCount val="1"/>
                <c:pt idx="0">
                  <c:v>7.611026033690659</c:v>
                </c:pt>
              </c:numCache>
            </c:numRef>
          </c:val>
          <c:extLst>
            <c:ext xmlns:c16="http://schemas.microsoft.com/office/drawing/2014/chart" uri="{C3380CC4-5D6E-409C-BE32-E72D297353CC}">
              <c16:uniqueId val="{00000002-567B-492E-BD2C-B341C4070E63}"/>
            </c:ext>
          </c:extLst>
        </c:ser>
        <c:dLbls>
          <c:showLegendKey val="0"/>
          <c:showVal val="0"/>
          <c:showCatName val="0"/>
          <c:showSerName val="0"/>
          <c:showPercent val="0"/>
          <c:showBubbleSize val="0"/>
        </c:dLbls>
        <c:gapWidth val="0"/>
        <c:overlap val="100"/>
        <c:axId val="161871360"/>
        <c:axId val="161872896"/>
      </c:barChart>
      <c:catAx>
        <c:axId val="161871360"/>
        <c:scaling>
          <c:orientation val="minMax"/>
        </c:scaling>
        <c:delete val="1"/>
        <c:axPos val="b"/>
        <c:majorTickMark val="out"/>
        <c:minorTickMark val="none"/>
        <c:tickLblPos val="none"/>
        <c:crossAx val="161872896"/>
        <c:crosses val="autoZero"/>
        <c:auto val="1"/>
        <c:lblAlgn val="ctr"/>
        <c:lblOffset val="100"/>
        <c:noMultiLvlLbl val="0"/>
      </c:catAx>
      <c:valAx>
        <c:axId val="161872896"/>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1871360"/>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366" r="0.75000000000000366" t="1" header="0" footer="0"/>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406E-2"/>
          <c:w val="0.64312267657993072"/>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7D59-49E4-AD8A-68A63AEC9FD3}"/>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7D59-49E4-AD8A-68A63AEC9FD3}"/>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7D59-49E4-AD8A-68A63AEC9FD3}"/>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7D59-49E4-AD8A-68A63AEC9FD3}"/>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7D59-49E4-AD8A-68A63AEC9FD3}"/>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7D59-49E4-AD8A-68A63AEC9FD3}"/>
              </c:ext>
            </c:extLst>
          </c:dPt>
          <c:val>
            <c:numRef>
              <c:f>BUC!$C$147:$H$147</c:f>
              <c:numCache>
                <c:formatCode>General</c:formatCode>
                <c:ptCount val="6"/>
                <c:pt idx="0">
                  <c:v>8</c:v>
                </c:pt>
                <c:pt idx="1">
                  <c:v>11</c:v>
                </c:pt>
                <c:pt idx="2">
                  <c:v>65</c:v>
                </c:pt>
                <c:pt idx="3">
                  <c:v>198</c:v>
                </c:pt>
                <c:pt idx="4">
                  <c:v>350</c:v>
                </c:pt>
                <c:pt idx="5">
                  <c:v>35</c:v>
                </c:pt>
              </c:numCache>
            </c:numRef>
          </c:val>
          <c:extLst>
            <c:ext xmlns:c16="http://schemas.microsoft.com/office/drawing/2014/chart" uri="{C3380CC4-5D6E-409C-BE32-E72D297353CC}">
              <c16:uniqueId val="{0000000C-7D59-49E4-AD8A-68A63AEC9FD3}"/>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89" r="0.75000000000000389" t="1" header="0" footer="0"/>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997"/>
          <c:y val="0.14634204435834441"/>
          <c:w val="0.168224682901675"/>
          <c:h val="0.75610056251811886"/>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9DC1-4326-AC00-1FA1EE5C951E}"/>
              </c:ext>
            </c:extLst>
          </c:dPt>
          <c:val>
            <c:numRef>
              <c:f>BUC!$P$147</c:f>
              <c:numCache>
                <c:formatCode>0.0</c:formatCode>
                <c:ptCount val="1"/>
                <c:pt idx="0">
                  <c:v>8.4454113924050631</c:v>
                </c:pt>
              </c:numCache>
            </c:numRef>
          </c:val>
          <c:extLst>
            <c:ext xmlns:c16="http://schemas.microsoft.com/office/drawing/2014/chart" uri="{C3380CC4-5D6E-409C-BE32-E72D297353CC}">
              <c16:uniqueId val="{00000002-9DC1-4326-AC00-1FA1EE5C951E}"/>
            </c:ext>
          </c:extLst>
        </c:ser>
        <c:dLbls>
          <c:showLegendKey val="0"/>
          <c:showVal val="0"/>
          <c:showCatName val="0"/>
          <c:showSerName val="0"/>
          <c:showPercent val="0"/>
          <c:showBubbleSize val="0"/>
        </c:dLbls>
        <c:gapWidth val="0"/>
        <c:overlap val="100"/>
        <c:axId val="161983872"/>
        <c:axId val="161997952"/>
      </c:barChart>
      <c:catAx>
        <c:axId val="161983872"/>
        <c:scaling>
          <c:orientation val="minMax"/>
        </c:scaling>
        <c:delete val="1"/>
        <c:axPos val="b"/>
        <c:majorTickMark val="out"/>
        <c:minorTickMark val="none"/>
        <c:tickLblPos val="none"/>
        <c:crossAx val="161997952"/>
        <c:crosses val="autoZero"/>
        <c:auto val="1"/>
        <c:lblAlgn val="ctr"/>
        <c:lblOffset val="100"/>
        <c:noMultiLvlLbl val="0"/>
      </c:catAx>
      <c:valAx>
        <c:axId val="161997952"/>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1983872"/>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389" r="0.75000000000000389" t="1" header="0" footer="0"/>
    <c:pageSetup/>
  </c:printSettings>
  <c:userShapes r:id="rId1"/>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448E-2"/>
          <c:w val="0.64312267657993094"/>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A6F1-49ED-9EF9-5A7745F9927E}"/>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A6F1-49ED-9EF9-5A7745F9927E}"/>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A6F1-49ED-9EF9-5A7745F9927E}"/>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A6F1-49ED-9EF9-5A7745F9927E}"/>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A6F1-49ED-9EF9-5A7745F9927E}"/>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A6F1-49ED-9EF9-5A7745F9927E}"/>
              </c:ext>
            </c:extLst>
          </c:dPt>
          <c:val>
            <c:numRef>
              <c:f>BUC!$C$151:$H$151</c:f>
              <c:numCache>
                <c:formatCode>General</c:formatCode>
                <c:ptCount val="6"/>
                <c:pt idx="0">
                  <c:v>4</c:v>
                </c:pt>
                <c:pt idx="1">
                  <c:v>20</c:v>
                </c:pt>
                <c:pt idx="2">
                  <c:v>109</c:v>
                </c:pt>
                <c:pt idx="3">
                  <c:v>291</c:v>
                </c:pt>
                <c:pt idx="4">
                  <c:v>226</c:v>
                </c:pt>
                <c:pt idx="5">
                  <c:v>17</c:v>
                </c:pt>
              </c:numCache>
            </c:numRef>
          </c:val>
          <c:extLst>
            <c:ext xmlns:c16="http://schemas.microsoft.com/office/drawing/2014/chart" uri="{C3380CC4-5D6E-409C-BE32-E72D297353CC}">
              <c16:uniqueId val="{0000000C-A6F1-49ED-9EF9-5A7745F9927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411" r="0.75000000000000411" t="1" header="0" footer="0"/>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014"/>
          <c:y val="0.14634204435834441"/>
          <c:w val="0.168224682901675"/>
          <c:h val="0.7561005625181193"/>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7E4F-4271-8466-E0B008C1618B}"/>
              </c:ext>
            </c:extLst>
          </c:dPt>
          <c:val>
            <c:numRef>
              <c:f>BUC!$P$151</c:f>
              <c:numCache>
                <c:formatCode>0.0</c:formatCode>
                <c:ptCount val="1"/>
                <c:pt idx="0">
                  <c:v>7.75</c:v>
                </c:pt>
              </c:numCache>
            </c:numRef>
          </c:val>
          <c:extLst>
            <c:ext xmlns:c16="http://schemas.microsoft.com/office/drawing/2014/chart" uri="{C3380CC4-5D6E-409C-BE32-E72D297353CC}">
              <c16:uniqueId val="{00000002-7E4F-4271-8466-E0B008C1618B}"/>
            </c:ext>
          </c:extLst>
        </c:ser>
        <c:dLbls>
          <c:showLegendKey val="0"/>
          <c:showVal val="0"/>
          <c:showCatName val="0"/>
          <c:showSerName val="0"/>
          <c:showPercent val="0"/>
          <c:showBubbleSize val="0"/>
        </c:dLbls>
        <c:gapWidth val="0"/>
        <c:overlap val="100"/>
        <c:axId val="162191232"/>
        <c:axId val="162192768"/>
      </c:barChart>
      <c:catAx>
        <c:axId val="162191232"/>
        <c:scaling>
          <c:orientation val="minMax"/>
        </c:scaling>
        <c:delete val="1"/>
        <c:axPos val="b"/>
        <c:majorTickMark val="out"/>
        <c:minorTickMark val="none"/>
        <c:tickLblPos val="none"/>
        <c:crossAx val="162192768"/>
        <c:crosses val="autoZero"/>
        <c:auto val="1"/>
        <c:lblAlgn val="ctr"/>
        <c:lblOffset val="100"/>
        <c:noMultiLvlLbl val="0"/>
      </c:catAx>
      <c:valAx>
        <c:axId val="162192768"/>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2191232"/>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411" r="0.75000000000000411" t="1" header="0" footer="0"/>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503E-2"/>
          <c:w val="0.64312267657993116"/>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260B-4127-90DE-0B8AA48828F1}"/>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260B-4127-90DE-0B8AA48828F1}"/>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260B-4127-90DE-0B8AA48828F1}"/>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260B-4127-90DE-0B8AA48828F1}"/>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260B-4127-90DE-0B8AA48828F1}"/>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260B-4127-90DE-0B8AA48828F1}"/>
              </c:ext>
            </c:extLst>
          </c:dPt>
          <c:val>
            <c:numRef>
              <c:f>BUC!$C$158:$H$158</c:f>
              <c:numCache>
                <c:formatCode>General</c:formatCode>
                <c:ptCount val="6"/>
                <c:pt idx="0">
                  <c:v>4</c:v>
                </c:pt>
                <c:pt idx="1">
                  <c:v>2</c:v>
                </c:pt>
                <c:pt idx="2">
                  <c:v>21</c:v>
                </c:pt>
                <c:pt idx="3">
                  <c:v>134</c:v>
                </c:pt>
                <c:pt idx="4">
                  <c:v>480</c:v>
                </c:pt>
                <c:pt idx="5">
                  <c:v>26</c:v>
                </c:pt>
              </c:numCache>
            </c:numRef>
          </c:val>
          <c:extLst>
            <c:ext xmlns:c16="http://schemas.microsoft.com/office/drawing/2014/chart" uri="{C3380CC4-5D6E-409C-BE32-E72D297353CC}">
              <c16:uniqueId val="{0000000C-260B-4127-90DE-0B8AA48828F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433" r="0.75000000000000433" t="1" header="0" footer="0"/>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036"/>
          <c:y val="0.14634204435834441"/>
          <c:w val="0.168224682901675"/>
          <c:h val="0.75610056251811975"/>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2B84-444E-A422-3FE61A404975}"/>
              </c:ext>
            </c:extLst>
          </c:dPt>
          <c:val>
            <c:numRef>
              <c:f>BUC!$P$158</c:f>
              <c:numCache>
                <c:formatCode>0.0</c:formatCode>
                <c:ptCount val="1"/>
                <c:pt idx="0">
                  <c:v>9.2277691107644308</c:v>
                </c:pt>
              </c:numCache>
            </c:numRef>
          </c:val>
          <c:extLst>
            <c:ext xmlns:c16="http://schemas.microsoft.com/office/drawing/2014/chart" uri="{C3380CC4-5D6E-409C-BE32-E72D297353CC}">
              <c16:uniqueId val="{00000002-2B84-444E-A422-3FE61A404975}"/>
            </c:ext>
          </c:extLst>
        </c:ser>
        <c:dLbls>
          <c:showLegendKey val="0"/>
          <c:showVal val="0"/>
          <c:showCatName val="0"/>
          <c:showSerName val="0"/>
          <c:showPercent val="0"/>
          <c:showBubbleSize val="0"/>
        </c:dLbls>
        <c:gapWidth val="0"/>
        <c:overlap val="100"/>
        <c:axId val="162275712"/>
        <c:axId val="162277248"/>
      </c:barChart>
      <c:catAx>
        <c:axId val="162275712"/>
        <c:scaling>
          <c:orientation val="minMax"/>
        </c:scaling>
        <c:delete val="1"/>
        <c:axPos val="b"/>
        <c:majorTickMark val="out"/>
        <c:minorTickMark val="none"/>
        <c:tickLblPos val="none"/>
        <c:crossAx val="162277248"/>
        <c:crosses val="autoZero"/>
        <c:auto val="1"/>
        <c:lblAlgn val="ctr"/>
        <c:lblOffset val="100"/>
        <c:noMultiLvlLbl val="0"/>
      </c:catAx>
      <c:valAx>
        <c:axId val="162277248"/>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2275712"/>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433" r="0.75000000000000433" t="1" header="0" footer="0"/>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538E-2"/>
          <c:w val="0.64312267657993161"/>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AE7C-49AB-BC7E-52E8437DAEE7}"/>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AE7C-49AB-BC7E-52E8437DAEE7}"/>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AE7C-49AB-BC7E-52E8437DAEE7}"/>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AE7C-49AB-BC7E-52E8437DAEE7}"/>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AE7C-49AB-BC7E-52E8437DAEE7}"/>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AE7C-49AB-BC7E-52E8437DAEE7}"/>
              </c:ext>
            </c:extLst>
          </c:dPt>
          <c:val>
            <c:numRef>
              <c:f>BUC!$C$162:$H$162</c:f>
              <c:numCache>
                <c:formatCode>General</c:formatCode>
                <c:ptCount val="6"/>
                <c:pt idx="0">
                  <c:v>9</c:v>
                </c:pt>
                <c:pt idx="1">
                  <c:v>13</c:v>
                </c:pt>
                <c:pt idx="2">
                  <c:v>34</c:v>
                </c:pt>
                <c:pt idx="3">
                  <c:v>159</c:v>
                </c:pt>
                <c:pt idx="4">
                  <c:v>430</c:v>
                </c:pt>
                <c:pt idx="5">
                  <c:v>22</c:v>
                </c:pt>
              </c:numCache>
            </c:numRef>
          </c:val>
          <c:extLst>
            <c:ext xmlns:c16="http://schemas.microsoft.com/office/drawing/2014/chart" uri="{C3380CC4-5D6E-409C-BE32-E72D297353CC}">
              <c16:uniqueId val="{0000000C-AE7C-49AB-BC7E-52E8437DAEE7}"/>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455" r="0.75000000000000455"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04285712430592"/>
          <c:y val="0.14516129032258071"/>
          <c:w val="0.6784604133968114"/>
          <c:h val="0.80645161290322664"/>
        </c:manualLayout>
      </c:layout>
      <c:barChart>
        <c:barDir val="bar"/>
        <c:grouping val="clustered"/>
        <c:varyColors val="0"/>
        <c:ser>
          <c:idx val="1"/>
          <c:order val="0"/>
          <c:spPr>
            <a:solidFill>
              <a:srgbClr val="993366"/>
            </a:solidFill>
            <a:ln w="12700">
              <a:solidFill>
                <a:srgbClr val="000000"/>
              </a:solidFill>
              <a:prstDash val="solid"/>
            </a:ln>
          </c:spPr>
          <c:invertIfNegative val="0"/>
          <c:dPt>
            <c:idx val="0"/>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1-31D3-41EC-8498-F9CDF7EA2ADC}"/>
              </c:ext>
            </c:extLst>
          </c:dPt>
          <c:dPt>
            <c:idx val="1"/>
            <c:invertIfNegative val="0"/>
            <c:bubble3D val="0"/>
            <c:spPr>
              <a:solidFill>
                <a:srgbClr val="FFC000"/>
              </a:solidFill>
              <a:ln w="12700">
                <a:solidFill>
                  <a:srgbClr val="000000"/>
                </a:solidFill>
                <a:prstDash val="solid"/>
              </a:ln>
            </c:spPr>
            <c:extLst>
              <c:ext xmlns:c16="http://schemas.microsoft.com/office/drawing/2014/chart" uri="{C3380CC4-5D6E-409C-BE32-E72D297353CC}">
                <c16:uniqueId val="{00000003-31D3-41EC-8498-F9CDF7EA2ADC}"/>
              </c:ext>
            </c:extLst>
          </c:dPt>
          <c:dPt>
            <c:idx val="2"/>
            <c:invertIfNegative val="0"/>
            <c:bubble3D val="0"/>
            <c:spPr>
              <a:solidFill>
                <a:srgbClr val="CCFFFF"/>
              </a:solidFill>
              <a:ln w="12700">
                <a:solidFill>
                  <a:srgbClr val="000000"/>
                </a:solidFill>
                <a:prstDash val="solid"/>
              </a:ln>
            </c:spPr>
            <c:extLst>
              <c:ext xmlns:c16="http://schemas.microsoft.com/office/drawing/2014/chart" uri="{C3380CC4-5D6E-409C-BE32-E72D297353CC}">
                <c16:uniqueId val="{00000005-31D3-41EC-8498-F9CDF7EA2ADC}"/>
              </c:ext>
            </c:extLst>
          </c:dPt>
          <c:dPt>
            <c:idx val="3"/>
            <c:invertIfNegative val="0"/>
            <c:bubble3D val="0"/>
            <c:spPr>
              <a:solidFill>
                <a:srgbClr val="00B0F0"/>
              </a:solidFill>
              <a:ln w="12700">
                <a:solidFill>
                  <a:srgbClr val="000000"/>
                </a:solidFill>
                <a:prstDash val="solid"/>
              </a:ln>
            </c:spPr>
            <c:extLst>
              <c:ext xmlns:c16="http://schemas.microsoft.com/office/drawing/2014/chart" uri="{C3380CC4-5D6E-409C-BE32-E72D297353CC}">
                <c16:uniqueId val="{00000007-31D3-41EC-8498-F9CDF7EA2ADC}"/>
              </c:ext>
            </c:extLst>
          </c:dPt>
          <c:dPt>
            <c:idx val="4"/>
            <c:invertIfNegative val="0"/>
            <c:bubble3D val="0"/>
            <c:spPr>
              <a:solidFill>
                <a:srgbClr val="0070C0"/>
              </a:solidFill>
              <a:ln w="12700">
                <a:solidFill>
                  <a:srgbClr val="000000"/>
                </a:solidFill>
                <a:prstDash val="solid"/>
              </a:ln>
            </c:spPr>
            <c:extLst>
              <c:ext xmlns:c16="http://schemas.microsoft.com/office/drawing/2014/chart" uri="{C3380CC4-5D6E-409C-BE32-E72D297353CC}">
                <c16:uniqueId val="{00000009-31D3-41EC-8498-F9CDF7EA2ADC}"/>
              </c:ext>
            </c:extLst>
          </c:dPt>
          <c:dLbls>
            <c:spPr>
              <a:noFill/>
              <a:ln>
                <a:noFill/>
              </a:ln>
              <a:effectLst/>
            </c:spPr>
            <c:txPr>
              <a:bodyPr/>
              <a:lstStyle/>
              <a:p>
                <a:pPr>
                  <a:defRPr sz="1400"/>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BUC!$B$58:$B$62</c:f>
              <c:strCache>
                <c:ptCount val="5"/>
                <c:pt idx="0">
                  <c:v>1 (No utiliza la Biblioteca nunca) </c:v>
                </c:pt>
                <c:pt idx="1">
                  <c:v>2 (Rara vez, menos de 6 veces al año) </c:v>
                </c:pt>
                <c:pt idx="2">
                  <c:v>3 De vez en cuando 1 o 2 veces al mes </c:v>
                </c:pt>
                <c:pt idx="3">
                  <c:v>4 (Frecuentemente, 1 o 2 veces por semana) </c:v>
                </c:pt>
                <c:pt idx="4">
                  <c:v>5 (Muy Frecuentementemente, 3 o más veces por semana) </c:v>
                </c:pt>
              </c:strCache>
            </c:strRef>
          </c:cat>
          <c:val>
            <c:numRef>
              <c:f>BUC!$D$58:$D$62</c:f>
              <c:numCache>
                <c:formatCode>0.0%</c:formatCode>
                <c:ptCount val="5"/>
                <c:pt idx="0">
                  <c:v>1.2066365007541479E-2</c:v>
                </c:pt>
                <c:pt idx="1">
                  <c:v>9.2006033182503777E-2</c:v>
                </c:pt>
                <c:pt idx="2">
                  <c:v>0.25339366515837103</c:v>
                </c:pt>
                <c:pt idx="3">
                  <c:v>0.34238310708898945</c:v>
                </c:pt>
                <c:pt idx="4">
                  <c:v>0.28205128205128205</c:v>
                </c:pt>
              </c:numCache>
            </c:numRef>
          </c:val>
          <c:extLst>
            <c:ext xmlns:c16="http://schemas.microsoft.com/office/drawing/2014/chart" uri="{C3380CC4-5D6E-409C-BE32-E72D297353CC}">
              <c16:uniqueId val="{0000000A-31D3-41EC-8498-F9CDF7EA2ADC}"/>
            </c:ext>
          </c:extLst>
        </c:ser>
        <c:dLbls>
          <c:showLegendKey val="0"/>
          <c:showVal val="0"/>
          <c:showCatName val="0"/>
          <c:showSerName val="0"/>
          <c:showPercent val="0"/>
          <c:showBubbleSize val="0"/>
        </c:dLbls>
        <c:gapWidth val="100"/>
        <c:axId val="160573312"/>
        <c:axId val="160574848"/>
      </c:barChart>
      <c:catAx>
        <c:axId val="160573312"/>
        <c:scaling>
          <c:orientation val="maxMin"/>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ES"/>
          </a:p>
        </c:txPr>
        <c:crossAx val="160574848"/>
        <c:crosses val="autoZero"/>
        <c:auto val="1"/>
        <c:lblAlgn val="ctr"/>
        <c:lblOffset val="100"/>
        <c:noMultiLvlLbl val="0"/>
      </c:catAx>
      <c:valAx>
        <c:axId val="160574848"/>
        <c:scaling>
          <c:orientation val="minMax"/>
        </c:scaling>
        <c:delete val="0"/>
        <c:axPos val="t"/>
        <c:majorGridlines/>
        <c:numFmt formatCode="0.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ES"/>
          </a:p>
        </c:txPr>
        <c:crossAx val="160573312"/>
        <c:crosses val="autoZero"/>
        <c:crossBetween val="between"/>
      </c:valAx>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11" r="0.75000000000000211" t="1" header="0" footer="0"/>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047"/>
          <c:y val="0.14634204435834441"/>
          <c:w val="0.168224682901675"/>
          <c:h val="0.75610056251812008"/>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64DC-4905-8B93-611CA644884F}"/>
              </c:ext>
            </c:extLst>
          </c:dPt>
          <c:val>
            <c:numRef>
              <c:f>BUC!$P$162</c:f>
              <c:numCache>
                <c:formatCode>0.0</c:formatCode>
                <c:ptCount val="1"/>
                <c:pt idx="0">
                  <c:v>8.829457364341085</c:v>
                </c:pt>
              </c:numCache>
            </c:numRef>
          </c:val>
          <c:extLst>
            <c:ext xmlns:c16="http://schemas.microsoft.com/office/drawing/2014/chart" uri="{C3380CC4-5D6E-409C-BE32-E72D297353CC}">
              <c16:uniqueId val="{00000002-64DC-4905-8B93-611CA644884F}"/>
            </c:ext>
          </c:extLst>
        </c:ser>
        <c:dLbls>
          <c:showLegendKey val="0"/>
          <c:showVal val="0"/>
          <c:showCatName val="0"/>
          <c:showSerName val="0"/>
          <c:showPercent val="0"/>
          <c:showBubbleSize val="0"/>
        </c:dLbls>
        <c:gapWidth val="0"/>
        <c:overlap val="100"/>
        <c:axId val="162306688"/>
        <c:axId val="162320768"/>
      </c:barChart>
      <c:catAx>
        <c:axId val="162306688"/>
        <c:scaling>
          <c:orientation val="minMax"/>
        </c:scaling>
        <c:delete val="1"/>
        <c:axPos val="b"/>
        <c:majorTickMark val="out"/>
        <c:minorTickMark val="none"/>
        <c:tickLblPos val="none"/>
        <c:crossAx val="162320768"/>
        <c:crosses val="autoZero"/>
        <c:auto val="1"/>
        <c:lblAlgn val="ctr"/>
        <c:lblOffset val="100"/>
        <c:noMultiLvlLbl val="0"/>
      </c:catAx>
      <c:valAx>
        <c:axId val="162320768"/>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2306688"/>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455" r="0.75000000000000455" t="1" header="0" footer="0"/>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587E-2"/>
          <c:w val="0.64312267657993183"/>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3023-47F5-9B02-4BD133B7A9D0}"/>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3023-47F5-9B02-4BD133B7A9D0}"/>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3023-47F5-9B02-4BD133B7A9D0}"/>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3023-47F5-9B02-4BD133B7A9D0}"/>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3023-47F5-9B02-4BD133B7A9D0}"/>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3023-47F5-9B02-4BD133B7A9D0}"/>
              </c:ext>
            </c:extLst>
          </c:dPt>
          <c:val>
            <c:numRef>
              <c:f>BUC!$C$169:$H$169</c:f>
              <c:numCache>
                <c:formatCode>General</c:formatCode>
                <c:ptCount val="6"/>
                <c:pt idx="0">
                  <c:v>7</c:v>
                </c:pt>
                <c:pt idx="1">
                  <c:v>13</c:v>
                </c:pt>
                <c:pt idx="2">
                  <c:v>39</c:v>
                </c:pt>
                <c:pt idx="3">
                  <c:v>161</c:v>
                </c:pt>
                <c:pt idx="4">
                  <c:v>424</c:v>
                </c:pt>
                <c:pt idx="5">
                  <c:v>23</c:v>
                </c:pt>
              </c:numCache>
            </c:numRef>
          </c:val>
          <c:extLst>
            <c:ext xmlns:c16="http://schemas.microsoft.com/office/drawing/2014/chart" uri="{C3380CC4-5D6E-409C-BE32-E72D297353CC}">
              <c16:uniqueId val="{0000000C-3023-47F5-9B02-4BD133B7A9D0}"/>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477" r="0.75000000000000477" t="1" header="0" footer="0"/>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064"/>
          <c:y val="0.14634204435834441"/>
          <c:w val="0.168224682901675"/>
          <c:h val="0.75610056251812052"/>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003C-4688-88BD-9529505290CD}"/>
              </c:ext>
            </c:extLst>
          </c:dPt>
          <c:val>
            <c:numRef>
              <c:f>BUC!$P$169</c:f>
              <c:numCache>
                <c:formatCode>0.0</c:formatCode>
                <c:ptCount val="1"/>
                <c:pt idx="0">
                  <c:v>8.8121118012422368</c:v>
                </c:pt>
              </c:numCache>
            </c:numRef>
          </c:val>
          <c:extLst>
            <c:ext xmlns:c16="http://schemas.microsoft.com/office/drawing/2014/chart" uri="{C3380CC4-5D6E-409C-BE32-E72D297353CC}">
              <c16:uniqueId val="{00000002-003C-4688-88BD-9529505290CD}"/>
            </c:ext>
          </c:extLst>
        </c:ser>
        <c:dLbls>
          <c:showLegendKey val="0"/>
          <c:showVal val="0"/>
          <c:showCatName val="0"/>
          <c:showSerName val="0"/>
          <c:showPercent val="0"/>
          <c:showBubbleSize val="0"/>
        </c:dLbls>
        <c:gapWidth val="0"/>
        <c:overlap val="100"/>
        <c:axId val="162464896"/>
        <c:axId val="162466432"/>
      </c:barChart>
      <c:catAx>
        <c:axId val="162464896"/>
        <c:scaling>
          <c:orientation val="minMax"/>
        </c:scaling>
        <c:delete val="1"/>
        <c:axPos val="b"/>
        <c:majorTickMark val="out"/>
        <c:minorTickMark val="none"/>
        <c:tickLblPos val="none"/>
        <c:crossAx val="162466432"/>
        <c:crosses val="autoZero"/>
        <c:auto val="1"/>
        <c:lblAlgn val="ctr"/>
        <c:lblOffset val="100"/>
        <c:noMultiLvlLbl val="0"/>
      </c:catAx>
      <c:valAx>
        <c:axId val="162466432"/>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2464896"/>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477" r="0.75000000000000477" t="1" header="0" footer="0"/>
    <c:pageSetup/>
  </c:printSettings>
  <c:userShapes r:id="rId1"/>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635E-2"/>
          <c:w val="0.64312267657993205"/>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CBE2-4176-847A-3F4128F8D247}"/>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CBE2-4176-847A-3F4128F8D247}"/>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CBE2-4176-847A-3F4128F8D247}"/>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CBE2-4176-847A-3F4128F8D247}"/>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CBE2-4176-847A-3F4128F8D247}"/>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CBE2-4176-847A-3F4128F8D247}"/>
              </c:ext>
            </c:extLst>
          </c:dPt>
          <c:val>
            <c:numRef>
              <c:f>BUC!$C$173:$H$173</c:f>
              <c:numCache>
                <c:formatCode>General</c:formatCode>
                <c:ptCount val="6"/>
                <c:pt idx="0">
                  <c:v>5</c:v>
                </c:pt>
                <c:pt idx="1">
                  <c:v>4</c:v>
                </c:pt>
                <c:pt idx="2">
                  <c:v>19</c:v>
                </c:pt>
                <c:pt idx="3">
                  <c:v>147</c:v>
                </c:pt>
                <c:pt idx="4">
                  <c:v>465</c:v>
                </c:pt>
                <c:pt idx="5">
                  <c:v>27</c:v>
                </c:pt>
              </c:numCache>
            </c:numRef>
          </c:val>
          <c:extLst>
            <c:ext xmlns:c16="http://schemas.microsoft.com/office/drawing/2014/chart" uri="{C3380CC4-5D6E-409C-BE32-E72D297353CC}">
              <c16:uniqueId val="{0000000C-CBE2-4176-847A-3F4128F8D247}"/>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5" r="0.750000000000005" t="1" header="0" footer="0"/>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086"/>
          <c:y val="0.14634204435834441"/>
          <c:w val="0.168224682901675"/>
          <c:h val="0.75610056251812086"/>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6CDD-4E8E-A516-41A52F33F8FD}"/>
              </c:ext>
            </c:extLst>
          </c:dPt>
          <c:val>
            <c:numRef>
              <c:f>BUC!$P$173</c:f>
              <c:numCache>
                <c:formatCode>0.0</c:formatCode>
                <c:ptCount val="1"/>
                <c:pt idx="0">
                  <c:v>9.15234375</c:v>
                </c:pt>
              </c:numCache>
            </c:numRef>
          </c:val>
          <c:extLst>
            <c:ext xmlns:c16="http://schemas.microsoft.com/office/drawing/2014/chart" uri="{C3380CC4-5D6E-409C-BE32-E72D297353CC}">
              <c16:uniqueId val="{00000002-6CDD-4E8E-A516-41A52F33F8FD}"/>
            </c:ext>
          </c:extLst>
        </c:ser>
        <c:dLbls>
          <c:showLegendKey val="0"/>
          <c:showVal val="0"/>
          <c:showCatName val="0"/>
          <c:showSerName val="0"/>
          <c:showPercent val="0"/>
          <c:showBubbleSize val="0"/>
        </c:dLbls>
        <c:gapWidth val="0"/>
        <c:overlap val="100"/>
        <c:axId val="162524544"/>
        <c:axId val="162534528"/>
      </c:barChart>
      <c:catAx>
        <c:axId val="162524544"/>
        <c:scaling>
          <c:orientation val="minMax"/>
        </c:scaling>
        <c:delete val="1"/>
        <c:axPos val="b"/>
        <c:majorTickMark val="out"/>
        <c:minorTickMark val="none"/>
        <c:tickLblPos val="none"/>
        <c:crossAx val="162534528"/>
        <c:crosses val="autoZero"/>
        <c:auto val="1"/>
        <c:lblAlgn val="ctr"/>
        <c:lblOffset val="100"/>
        <c:noMultiLvlLbl val="0"/>
      </c:catAx>
      <c:valAx>
        <c:axId val="162534528"/>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2524544"/>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5" r="0.750000000000005" t="1" header="0" footer="0"/>
    <c:pageSetup/>
  </c:printSettings>
  <c:userShapes r:id="rId1"/>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691E-2"/>
          <c:w val="0.64312267657993238"/>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B69B-4E55-AFB8-5AD5DCF0C4A1}"/>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B69B-4E55-AFB8-5AD5DCF0C4A1}"/>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B69B-4E55-AFB8-5AD5DCF0C4A1}"/>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B69B-4E55-AFB8-5AD5DCF0C4A1}"/>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B69B-4E55-AFB8-5AD5DCF0C4A1}"/>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B69B-4E55-AFB8-5AD5DCF0C4A1}"/>
              </c:ext>
            </c:extLst>
          </c:dPt>
          <c:val>
            <c:numRef>
              <c:f>BUC!$C$177:$H$177</c:f>
              <c:numCache>
                <c:formatCode>General</c:formatCode>
                <c:ptCount val="6"/>
                <c:pt idx="0">
                  <c:v>6</c:v>
                </c:pt>
                <c:pt idx="1">
                  <c:v>5</c:v>
                </c:pt>
                <c:pt idx="2">
                  <c:v>18</c:v>
                </c:pt>
                <c:pt idx="3">
                  <c:v>123</c:v>
                </c:pt>
                <c:pt idx="4">
                  <c:v>481</c:v>
                </c:pt>
                <c:pt idx="5">
                  <c:v>34</c:v>
                </c:pt>
              </c:numCache>
            </c:numRef>
          </c:val>
          <c:extLst>
            <c:ext xmlns:c16="http://schemas.microsoft.com/office/drawing/2014/chart" uri="{C3380CC4-5D6E-409C-BE32-E72D297353CC}">
              <c16:uniqueId val="{0000000C-B69B-4E55-AFB8-5AD5DCF0C4A1}"/>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522" r="0.75000000000000522" t="1" header="0" footer="0"/>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097"/>
          <c:y val="0.14634204435834441"/>
          <c:w val="0.168224682901675"/>
          <c:h val="0.7561005625181213"/>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DC16-48BC-8E7E-3D47567E93BE}"/>
              </c:ext>
            </c:extLst>
          </c:dPt>
          <c:val>
            <c:numRef>
              <c:f>BUC!$P$177</c:f>
              <c:numCache>
                <c:formatCode>0.0</c:formatCode>
                <c:ptCount val="1"/>
                <c:pt idx="0">
                  <c:v>9.218009478672986</c:v>
                </c:pt>
              </c:numCache>
            </c:numRef>
          </c:val>
          <c:extLst>
            <c:ext xmlns:c16="http://schemas.microsoft.com/office/drawing/2014/chart" uri="{C3380CC4-5D6E-409C-BE32-E72D297353CC}">
              <c16:uniqueId val="{00000002-DC16-48BC-8E7E-3D47567E93BE}"/>
            </c:ext>
          </c:extLst>
        </c:ser>
        <c:dLbls>
          <c:showLegendKey val="0"/>
          <c:showVal val="0"/>
          <c:showCatName val="0"/>
          <c:showSerName val="0"/>
          <c:showPercent val="0"/>
          <c:showBubbleSize val="0"/>
        </c:dLbls>
        <c:gapWidth val="0"/>
        <c:overlap val="100"/>
        <c:axId val="162592640"/>
        <c:axId val="162594176"/>
      </c:barChart>
      <c:catAx>
        <c:axId val="162592640"/>
        <c:scaling>
          <c:orientation val="minMax"/>
        </c:scaling>
        <c:delete val="1"/>
        <c:axPos val="b"/>
        <c:majorTickMark val="out"/>
        <c:minorTickMark val="none"/>
        <c:tickLblPos val="none"/>
        <c:crossAx val="162594176"/>
        <c:crosses val="autoZero"/>
        <c:auto val="1"/>
        <c:lblAlgn val="ctr"/>
        <c:lblOffset val="100"/>
        <c:noMultiLvlLbl val="0"/>
      </c:catAx>
      <c:valAx>
        <c:axId val="162594176"/>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2592640"/>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522" r="0.75000000000000522" t="1" header="0" footer="0"/>
    <c:pageSetup/>
  </c:printSettings>
  <c:userShapes r:id="rId1"/>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746E-2"/>
          <c:w val="0.64312267657993272"/>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3D94-4E52-9E33-010F5BA9CB3F}"/>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3D94-4E52-9E33-010F5BA9CB3F}"/>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3D94-4E52-9E33-010F5BA9CB3F}"/>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3D94-4E52-9E33-010F5BA9CB3F}"/>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3D94-4E52-9E33-010F5BA9CB3F}"/>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3D94-4E52-9E33-010F5BA9CB3F}"/>
              </c:ext>
            </c:extLst>
          </c:dPt>
          <c:val>
            <c:numRef>
              <c:f>BUC!$C$182:$H$182</c:f>
              <c:numCache>
                <c:formatCode>General</c:formatCode>
                <c:ptCount val="6"/>
                <c:pt idx="0">
                  <c:v>5</c:v>
                </c:pt>
                <c:pt idx="1">
                  <c:v>6</c:v>
                </c:pt>
                <c:pt idx="2">
                  <c:v>30</c:v>
                </c:pt>
                <c:pt idx="3">
                  <c:v>163</c:v>
                </c:pt>
                <c:pt idx="4">
                  <c:v>417</c:v>
                </c:pt>
                <c:pt idx="5">
                  <c:v>46</c:v>
                </c:pt>
              </c:numCache>
            </c:numRef>
          </c:val>
          <c:extLst>
            <c:ext xmlns:c16="http://schemas.microsoft.com/office/drawing/2014/chart" uri="{C3380CC4-5D6E-409C-BE32-E72D297353CC}">
              <c16:uniqueId val="{0000000C-3D94-4E52-9E33-010F5BA9CB3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544" r="0.75000000000000544" t="1" header="0" footer="0"/>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114"/>
          <c:y val="0.14634204435834441"/>
          <c:w val="0.168224682901675"/>
          <c:h val="0.75610056251812174"/>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336B-4CA7-A30B-283FC39C09F7}"/>
              </c:ext>
            </c:extLst>
          </c:dPt>
          <c:val>
            <c:numRef>
              <c:f>BUC!$P$182</c:f>
              <c:numCache>
                <c:formatCode>0.0</c:formatCode>
                <c:ptCount val="1"/>
                <c:pt idx="0">
                  <c:v>8.9492753623188399</c:v>
                </c:pt>
              </c:numCache>
            </c:numRef>
          </c:val>
          <c:extLst>
            <c:ext xmlns:c16="http://schemas.microsoft.com/office/drawing/2014/chart" uri="{C3380CC4-5D6E-409C-BE32-E72D297353CC}">
              <c16:uniqueId val="{00000002-336B-4CA7-A30B-283FC39C09F7}"/>
            </c:ext>
          </c:extLst>
        </c:ser>
        <c:dLbls>
          <c:showLegendKey val="0"/>
          <c:showVal val="0"/>
          <c:showCatName val="0"/>
          <c:showSerName val="0"/>
          <c:showPercent val="0"/>
          <c:showBubbleSize val="0"/>
        </c:dLbls>
        <c:gapWidth val="0"/>
        <c:overlap val="100"/>
        <c:axId val="162726656"/>
        <c:axId val="162728192"/>
      </c:barChart>
      <c:catAx>
        <c:axId val="162726656"/>
        <c:scaling>
          <c:orientation val="minMax"/>
        </c:scaling>
        <c:delete val="1"/>
        <c:axPos val="b"/>
        <c:majorTickMark val="out"/>
        <c:minorTickMark val="none"/>
        <c:tickLblPos val="none"/>
        <c:crossAx val="162728192"/>
        <c:crosses val="autoZero"/>
        <c:auto val="1"/>
        <c:lblAlgn val="ctr"/>
        <c:lblOffset val="100"/>
        <c:noMultiLvlLbl val="0"/>
      </c:catAx>
      <c:valAx>
        <c:axId val="162728192"/>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2726656"/>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544" r="0.75000000000000544" t="1" header="0" footer="0"/>
    <c:pageSetup/>
  </c:printSettings>
  <c:userShapes r:id="rId1"/>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809E-2"/>
          <c:w val="0.64312267657993294"/>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196C-436A-9015-AEC02D4EA140}"/>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196C-436A-9015-AEC02D4EA140}"/>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196C-436A-9015-AEC02D4EA140}"/>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196C-436A-9015-AEC02D4EA140}"/>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196C-436A-9015-AEC02D4EA140}"/>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196C-436A-9015-AEC02D4EA140}"/>
              </c:ext>
            </c:extLst>
          </c:dPt>
          <c:val>
            <c:numRef>
              <c:f>BUC!$C$186:$H$186</c:f>
              <c:numCache>
                <c:formatCode>General</c:formatCode>
                <c:ptCount val="6"/>
                <c:pt idx="0">
                  <c:v>9</c:v>
                </c:pt>
                <c:pt idx="1">
                  <c:v>8</c:v>
                </c:pt>
                <c:pt idx="2">
                  <c:v>85</c:v>
                </c:pt>
                <c:pt idx="3">
                  <c:v>208</c:v>
                </c:pt>
                <c:pt idx="4">
                  <c:v>315</c:v>
                </c:pt>
                <c:pt idx="5">
                  <c:v>42</c:v>
                </c:pt>
              </c:numCache>
            </c:numRef>
          </c:val>
          <c:extLst>
            <c:ext xmlns:c16="http://schemas.microsoft.com/office/drawing/2014/chart" uri="{C3380CC4-5D6E-409C-BE32-E72D297353CC}">
              <c16:uniqueId val="{0000000C-196C-436A-9015-AEC02D4EA140}"/>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566" r="0.75000000000000566" t="1" header="0" footer="0"/>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stacked"/>
        <c:varyColors val="0"/>
        <c:ser>
          <c:idx val="0"/>
          <c:order val="0"/>
          <c:tx>
            <c:strRef>
              <c:f>BUC!$D$65</c:f>
              <c:strCache>
                <c:ptCount val="1"/>
                <c:pt idx="0">
                  <c:v>1º</c:v>
                </c:pt>
              </c:strCache>
            </c:strRef>
          </c:tx>
          <c:spPr>
            <a:solidFill>
              <a:schemeClr val="accent1">
                <a:lumMod val="50000"/>
              </a:schemeClr>
            </a:solidFill>
          </c:spPr>
          <c:invertIfNegative val="0"/>
          <c:cat>
            <c:strRef>
              <c:f>BUC!$C$66:$C$93</c:f>
              <c:strCache>
                <c:ptCount val="28"/>
                <c:pt idx="0">
                  <c:v>BMZ</c:v>
                </c:pt>
                <c:pt idx="1">
                  <c:v>GHI</c:v>
                </c:pt>
                <c:pt idx="2">
                  <c:v>FLL A</c:v>
                </c:pt>
                <c:pt idx="3">
                  <c:v>CPS</c:v>
                </c:pt>
                <c:pt idx="4">
                  <c:v>PSI</c:v>
                </c:pt>
                <c:pt idx="5">
                  <c:v>INF</c:v>
                </c:pt>
                <c:pt idx="6">
                  <c:v>CEE</c:v>
                </c:pt>
                <c:pt idx="7">
                  <c:v>MED</c:v>
                </c:pt>
                <c:pt idx="8">
                  <c:v>FLS</c:v>
                </c:pt>
                <c:pt idx="9">
                  <c:v>QUI</c:v>
                </c:pt>
                <c:pt idx="10">
                  <c:v>OPT</c:v>
                </c:pt>
                <c:pt idx="11">
                  <c:v>TRS</c:v>
                </c:pt>
                <c:pt idx="12">
                  <c:v>EDU</c:v>
                </c:pt>
                <c:pt idx="13">
                  <c:v>DER (Dep)</c:v>
                </c:pt>
                <c:pt idx="14">
                  <c:v>BIO</c:v>
                </c:pt>
                <c:pt idx="15">
                  <c:v>MAT</c:v>
                </c:pt>
                <c:pt idx="16">
                  <c:v>VET</c:v>
                </c:pt>
                <c:pt idx="17">
                  <c:v>BBA</c:v>
                </c:pt>
                <c:pt idx="18">
                  <c:v>GEO</c:v>
                </c:pt>
                <c:pt idx="19">
                  <c:v>FAR</c:v>
                </c:pt>
                <c:pt idx="20">
                  <c:v>FIS</c:v>
                </c:pt>
                <c:pt idx="21">
                  <c:v>EMP</c:v>
                </c:pt>
                <c:pt idx="22">
                  <c:v>FDI</c:v>
                </c:pt>
                <c:pt idx="23">
                  <c:v>ENF</c:v>
                </c:pt>
                <c:pt idx="24">
                  <c:v>ODO</c:v>
                </c:pt>
                <c:pt idx="25">
                  <c:v>BYD</c:v>
                </c:pt>
                <c:pt idx="26">
                  <c:v>EST</c:v>
                </c:pt>
                <c:pt idx="27">
                  <c:v>BHI</c:v>
                </c:pt>
              </c:strCache>
            </c:strRef>
          </c:cat>
          <c:val>
            <c:numRef>
              <c:f>BUC!$D$66:$D$93</c:f>
              <c:numCache>
                <c:formatCode>General</c:formatCode>
                <c:ptCount val="28"/>
                <c:pt idx="0">
                  <c:v>44</c:v>
                </c:pt>
                <c:pt idx="1">
                  <c:v>56</c:v>
                </c:pt>
                <c:pt idx="2">
                  <c:v>37</c:v>
                </c:pt>
                <c:pt idx="3">
                  <c:v>36</c:v>
                </c:pt>
                <c:pt idx="4">
                  <c:v>45</c:v>
                </c:pt>
                <c:pt idx="5">
                  <c:v>38</c:v>
                </c:pt>
                <c:pt idx="6">
                  <c:v>30</c:v>
                </c:pt>
                <c:pt idx="7">
                  <c:v>19</c:v>
                </c:pt>
                <c:pt idx="8">
                  <c:v>16</c:v>
                </c:pt>
                <c:pt idx="9">
                  <c:v>34</c:v>
                </c:pt>
                <c:pt idx="10">
                  <c:v>41</c:v>
                </c:pt>
                <c:pt idx="11">
                  <c:v>19</c:v>
                </c:pt>
                <c:pt idx="12">
                  <c:v>27</c:v>
                </c:pt>
                <c:pt idx="13">
                  <c:v>12</c:v>
                </c:pt>
                <c:pt idx="14">
                  <c:v>17</c:v>
                </c:pt>
                <c:pt idx="15">
                  <c:v>19</c:v>
                </c:pt>
                <c:pt idx="16">
                  <c:v>25</c:v>
                </c:pt>
                <c:pt idx="17">
                  <c:v>17</c:v>
                </c:pt>
                <c:pt idx="18">
                  <c:v>21</c:v>
                </c:pt>
                <c:pt idx="19">
                  <c:v>17</c:v>
                </c:pt>
                <c:pt idx="20">
                  <c:v>9</c:v>
                </c:pt>
                <c:pt idx="21">
                  <c:v>8</c:v>
                </c:pt>
                <c:pt idx="22">
                  <c:v>11</c:v>
                </c:pt>
                <c:pt idx="23">
                  <c:v>14</c:v>
                </c:pt>
                <c:pt idx="24">
                  <c:v>9</c:v>
                </c:pt>
                <c:pt idx="25">
                  <c:v>6</c:v>
                </c:pt>
                <c:pt idx="26">
                  <c:v>8</c:v>
                </c:pt>
                <c:pt idx="27">
                  <c:v>0</c:v>
                </c:pt>
              </c:numCache>
            </c:numRef>
          </c:val>
          <c:extLst>
            <c:ext xmlns:c16="http://schemas.microsoft.com/office/drawing/2014/chart" uri="{C3380CC4-5D6E-409C-BE32-E72D297353CC}">
              <c16:uniqueId val="{00000000-0996-4587-979A-8D676A8C3722}"/>
            </c:ext>
          </c:extLst>
        </c:ser>
        <c:ser>
          <c:idx val="1"/>
          <c:order val="1"/>
          <c:tx>
            <c:strRef>
              <c:f>BUC!$E$65</c:f>
              <c:strCache>
                <c:ptCount val="1"/>
                <c:pt idx="0">
                  <c:v>2º</c:v>
                </c:pt>
              </c:strCache>
            </c:strRef>
          </c:tx>
          <c:invertIfNegative val="0"/>
          <c:cat>
            <c:strRef>
              <c:f>BUC!$C$66:$C$93</c:f>
              <c:strCache>
                <c:ptCount val="28"/>
                <c:pt idx="0">
                  <c:v>BMZ</c:v>
                </c:pt>
                <c:pt idx="1">
                  <c:v>GHI</c:v>
                </c:pt>
                <c:pt idx="2">
                  <c:v>FLL A</c:v>
                </c:pt>
                <c:pt idx="3">
                  <c:v>CPS</c:v>
                </c:pt>
                <c:pt idx="4">
                  <c:v>PSI</c:v>
                </c:pt>
                <c:pt idx="5">
                  <c:v>INF</c:v>
                </c:pt>
                <c:pt idx="6">
                  <c:v>CEE</c:v>
                </c:pt>
                <c:pt idx="7">
                  <c:v>MED</c:v>
                </c:pt>
                <c:pt idx="8">
                  <c:v>FLS</c:v>
                </c:pt>
                <c:pt idx="9">
                  <c:v>QUI</c:v>
                </c:pt>
                <c:pt idx="10">
                  <c:v>OPT</c:v>
                </c:pt>
                <c:pt idx="11">
                  <c:v>TRS</c:v>
                </c:pt>
                <c:pt idx="12">
                  <c:v>EDU</c:v>
                </c:pt>
                <c:pt idx="13">
                  <c:v>DER (Dep)</c:v>
                </c:pt>
                <c:pt idx="14">
                  <c:v>BIO</c:v>
                </c:pt>
                <c:pt idx="15">
                  <c:v>MAT</c:v>
                </c:pt>
                <c:pt idx="16">
                  <c:v>VET</c:v>
                </c:pt>
                <c:pt idx="17">
                  <c:v>BBA</c:v>
                </c:pt>
                <c:pt idx="18">
                  <c:v>GEO</c:v>
                </c:pt>
                <c:pt idx="19">
                  <c:v>FAR</c:v>
                </c:pt>
                <c:pt idx="20">
                  <c:v>FIS</c:v>
                </c:pt>
                <c:pt idx="21">
                  <c:v>EMP</c:v>
                </c:pt>
                <c:pt idx="22">
                  <c:v>FDI</c:v>
                </c:pt>
                <c:pt idx="23">
                  <c:v>ENF</c:v>
                </c:pt>
                <c:pt idx="24">
                  <c:v>ODO</c:v>
                </c:pt>
                <c:pt idx="25">
                  <c:v>BYD</c:v>
                </c:pt>
                <c:pt idx="26">
                  <c:v>EST</c:v>
                </c:pt>
                <c:pt idx="27">
                  <c:v>BHI</c:v>
                </c:pt>
              </c:strCache>
            </c:strRef>
          </c:cat>
          <c:val>
            <c:numRef>
              <c:f>BUC!$E$66:$E$93</c:f>
              <c:numCache>
                <c:formatCode>General</c:formatCode>
                <c:ptCount val="28"/>
                <c:pt idx="0">
                  <c:v>59</c:v>
                </c:pt>
                <c:pt idx="1">
                  <c:v>34</c:v>
                </c:pt>
                <c:pt idx="2">
                  <c:v>44</c:v>
                </c:pt>
                <c:pt idx="3">
                  <c:v>34</c:v>
                </c:pt>
                <c:pt idx="4">
                  <c:v>11</c:v>
                </c:pt>
                <c:pt idx="5">
                  <c:v>14</c:v>
                </c:pt>
                <c:pt idx="6">
                  <c:v>17</c:v>
                </c:pt>
                <c:pt idx="7">
                  <c:v>27</c:v>
                </c:pt>
                <c:pt idx="8">
                  <c:v>21</c:v>
                </c:pt>
                <c:pt idx="9">
                  <c:v>10</c:v>
                </c:pt>
                <c:pt idx="10">
                  <c:v>4</c:v>
                </c:pt>
                <c:pt idx="11">
                  <c:v>17</c:v>
                </c:pt>
                <c:pt idx="12">
                  <c:v>4</c:v>
                </c:pt>
                <c:pt idx="13">
                  <c:v>19</c:v>
                </c:pt>
                <c:pt idx="14">
                  <c:v>12</c:v>
                </c:pt>
                <c:pt idx="15">
                  <c:v>13</c:v>
                </c:pt>
                <c:pt idx="16">
                  <c:v>1</c:v>
                </c:pt>
                <c:pt idx="17">
                  <c:v>8</c:v>
                </c:pt>
                <c:pt idx="18">
                  <c:v>4</c:v>
                </c:pt>
                <c:pt idx="19">
                  <c:v>4</c:v>
                </c:pt>
                <c:pt idx="20">
                  <c:v>4</c:v>
                </c:pt>
                <c:pt idx="21">
                  <c:v>8</c:v>
                </c:pt>
                <c:pt idx="22">
                  <c:v>4</c:v>
                </c:pt>
                <c:pt idx="23">
                  <c:v>1</c:v>
                </c:pt>
                <c:pt idx="24">
                  <c:v>2</c:v>
                </c:pt>
                <c:pt idx="25">
                  <c:v>3</c:v>
                </c:pt>
                <c:pt idx="26">
                  <c:v>2</c:v>
                </c:pt>
                <c:pt idx="27">
                  <c:v>5</c:v>
                </c:pt>
              </c:numCache>
            </c:numRef>
          </c:val>
          <c:extLst>
            <c:ext xmlns:c16="http://schemas.microsoft.com/office/drawing/2014/chart" uri="{C3380CC4-5D6E-409C-BE32-E72D297353CC}">
              <c16:uniqueId val="{00000001-0996-4587-979A-8D676A8C3722}"/>
            </c:ext>
          </c:extLst>
        </c:ser>
        <c:ser>
          <c:idx val="2"/>
          <c:order val="2"/>
          <c:tx>
            <c:strRef>
              <c:f>BUC!$F$65</c:f>
              <c:strCache>
                <c:ptCount val="1"/>
                <c:pt idx="0">
                  <c:v>3º</c:v>
                </c:pt>
              </c:strCache>
            </c:strRef>
          </c:tx>
          <c:invertIfNegative val="0"/>
          <c:cat>
            <c:strRef>
              <c:f>BUC!$C$66:$C$93</c:f>
              <c:strCache>
                <c:ptCount val="28"/>
                <c:pt idx="0">
                  <c:v>BMZ</c:v>
                </c:pt>
                <c:pt idx="1">
                  <c:v>GHI</c:v>
                </c:pt>
                <c:pt idx="2">
                  <c:v>FLL A</c:v>
                </c:pt>
                <c:pt idx="3">
                  <c:v>CPS</c:v>
                </c:pt>
                <c:pt idx="4">
                  <c:v>PSI</c:v>
                </c:pt>
                <c:pt idx="5">
                  <c:v>INF</c:v>
                </c:pt>
                <c:pt idx="6">
                  <c:v>CEE</c:v>
                </c:pt>
                <c:pt idx="7">
                  <c:v>MED</c:v>
                </c:pt>
                <c:pt idx="8">
                  <c:v>FLS</c:v>
                </c:pt>
                <c:pt idx="9">
                  <c:v>QUI</c:v>
                </c:pt>
                <c:pt idx="10">
                  <c:v>OPT</c:v>
                </c:pt>
                <c:pt idx="11">
                  <c:v>TRS</c:v>
                </c:pt>
                <c:pt idx="12">
                  <c:v>EDU</c:v>
                </c:pt>
                <c:pt idx="13">
                  <c:v>DER (Dep)</c:v>
                </c:pt>
                <c:pt idx="14">
                  <c:v>BIO</c:v>
                </c:pt>
                <c:pt idx="15">
                  <c:v>MAT</c:v>
                </c:pt>
                <c:pt idx="16">
                  <c:v>VET</c:v>
                </c:pt>
                <c:pt idx="17">
                  <c:v>BBA</c:v>
                </c:pt>
                <c:pt idx="18">
                  <c:v>GEO</c:v>
                </c:pt>
                <c:pt idx="19">
                  <c:v>FAR</c:v>
                </c:pt>
                <c:pt idx="20">
                  <c:v>FIS</c:v>
                </c:pt>
                <c:pt idx="21">
                  <c:v>EMP</c:v>
                </c:pt>
                <c:pt idx="22">
                  <c:v>FDI</c:v>
                </c:pt>
                <c:pt idx="23">
                  <c:v>ENF</c:v>
                </c:pt>
                <c:pt idx="24">
                  <c:v>ODO</c:v>
                </c:pt>
                <c:pt idx="25">
                  <c:v>BYD</c:v>
                </c:pt>
                <c:pt idx="26">
                  <c:v>EST</c:v>
                </c:pt>
                <c:pt idx="27">
                  <c:v>BHI</c:v>
                </c:pt>
              </c:strCache>
            </c:strRef>
          </c:cat>
          <c:val>
            <c:numRef>
              <c:f>BUC!$F$66:$F$93</c:f>
              <c:numCache>
                <c:formatCode>General</c:formatCode>
                <c:ptCount val="28"/>
                <c:pt idx="0">
                  <c:v>31</c:v>
                </c:pt>
                <c:pt idx="1">
                  <c:v>38</c:v>
                </c:pt>
                <c:pt idx="2">
                  <c:v>21</c:v>
                </c:pt>
                <c:pt idx="3">
                  <c:v>12</c:v>
                </c:pt>
                <c:pt idx="4">
                  <c:v>7</c:v>
                </c:pt>
                <c:pt idx="5">
                  <c:v>13</c:v>
                </c:pt>
                <c:pt idx="6">
                  <c:v>14</c:v>
                </c:pt>
                <c:pt idx="7">
                  <c:v>13</c:v>
                </c:pt>
                <c:pt idx="8">
                  <c:v>14</c:v>
                </c:pt>
                <c:pt idx="9">
                  <c:v>4</c:v>
                </c:pt>
                <c:pt idx="10">
                  <c:v>3</c:v>
                </c:pt>
                <c:pt idx="11">
                  <c:v>10</c:v>
                </c:pt>
                <c:pt idx="12">
                  <c:v>9</c:v>
                </c:pt>
                <c:pt idx="13">
                  <c:v>5</c:v>
                </c:pt>
                <c:pt idx="14">
                  <c:v>5</c:v>
                </c:pt>
                <c:pt idx="15">
                  <c:v>3</c:v>
                </c:pt>
                <c:pt idx="16">
                  <c:v>4</c:v>
                </c:pt>
                <c:pt idx="17">
                  <c:v>5</c:v>
                </c:pt>
                <c:pt idx="18">
                  <c:v>4</c:v>
                </c:pt>
                <c:pt idx="19">
                  <c:v>2</c:v>
                </c:pt>
                <c:pt idx="20">
                  <c:v>7</c:v>
                </c:pt>
                <c:pt idx="21">
                  <c:v>4</c:v>
                </c:pt>
                <c:pt idx="22">
                  <c:v>2</c:v>
                </c:pt>
                <c:pt idx="23">
                  <c:v>1</c:v>
                </c:pt>
                <c:pt idx="24">
                  <c:v>1</c:v>
                </c:pt>
                <c:pt idx="25">
                  <c:v>3</c:v>
                </c:pt>
                <c:pt idx="26">
                  <c:v>0</c:v>
                </c:pt>
                <c:pt idx="27">
                  <c:v>4</c:v>
                </c:pt>
              </c:numCache>
            </c:numRef>
          </c:val>
          <c:extLst>
            <c:ext xmlns:c16="http://schemas.microsoft.com/office/drawing/2014/chart" uri="{C3380CC4-5D6E-409C-BE32-E72D297353CC}">
              <c16:uniqueId val="{00000002-0996-4587-979A-8D676A8C3722}"/>
            </c:ext>
          </c:extLst>
        </c:ser>
        <c:dLbls>
          <c:showLegendKey val="0"/>
          <c:showVal val="0"/>
          <c:showCatName val="0"/>
          <c:showSerName val="0"/>
          <c:showPercent val="0"/>
          <c:showBubbleSize val="0"/>
        </c:dLbls>
        <c:gapWidth val="64"/>
        <c:overlap val="100"/>
        <c:axId val="160615424"/>
        <c:axId val="160621312"/>
      </c:barChart>
      <c:catAx>
        <c:axId val="160615424"/>
        <c:scaling>
          <c:orientation val="maxMin"/>
        </c:scaling>
        <c:delete val="0"/>
        <c:axPos val="l"/>
        <c:numFmt formatCode="General" sourceLinked="0"/>
        <c:majorTickMark val="out"/>
        <c:minorTickMark val="none"/>
        <c:tickLblPos val="nextTo"/>
        <c:crossAx val="160621312"/>
        <c:crosses val="autoZero"/>
        <c:auto val="1"/>
        <c:lblAlgn val="ctr"/>
        <c:lblOffset val="100"/>
        <c:noMultiLvlLbl val="0"/>
      </c:catAx>
      <c:valAx>
        <c:axId val="160621312"/>
        <c:scaling>
          <c:orientation val="minMax"/>
        </c:scaling>
        <c:delete val="0"/>
        <c:axPos val="t"/>
        <c:majorGridlines/>
        <c:numFmt formatCode="General" sourceLinked="1"/>
        <c:majorTickMark val="out"/>
        <c:minorTickMark val="none"/>
        <c:tickLblPos val="nextTo"/>
        <c:crossAx val="160615424"/>
        <c:crosses val="autoZero"/>
        <c:crossBetween val="between"/>
      </c:valAx>
    </c:plotArea>
    <c:legend>
      <c:legendPos val="r"/>
      <c:overlay val="0"/>
    </c:legend>
    <c:plotVisOnly val="1"/>
    <c:dispBlanksAs val="gap"/>
    <c:showDLblsOverMax val="0"/>
  </c:chart>
  <c:printSettings>
    <c:headerFooter/>
    <c:pageMargins b="0.75000000000000122" l="0.70000000000000062" r="0.70000000000000062" t="0.75000000000000122"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136"/>
          <c:y val="0.14634204435834441"/>
          <c:w val="0.168224682901675"/>
          <c:h val="0.75610056251812197"/>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1024-468F-AB70-94B8F4E891E1}"/>
              </c:ext>
            </c:extLst>
          </c:dPt>
          <c:val>
            <c:numRef>
              <c:f>BUC!$P$186</c:f>
              <c:numCache>
                <c:formatCode>0.0</c:formatCode>
                <c:ptCount val="1"/>
                <c:pt idx="0">
                  <c:v>8.2479999999999993</c:v>
                </c:pt>
              </c:numCache>
            </c:numRef>
          </c:val>
          <c:extLst>
            <c:ext xmlns:c16="http://schemas.microsoft.com/office/drawing/2014/chart" uri="{C3380CC4-5D6E-409C-BE32-E72D297353CC}">
              <c16:uniqueId val="{00000002-1024-468F-AB70-94B8F4E891E1}"/>
            </c:ext>
          </c:extLst>
        </c:ser>
        <c:dLbls>
          <c:showLegendKey val="0"/>
          <c:showVal val="0"/>
          <c:showCatName val="0"/>
          <c:showSerName val="0"/>
          <c:showPercent val="0"/>
          <c:showBubbleSize val="0"/>
        </c:dLbls>
        <c:gapWidth val="0"/>
        <c:overlap val="100"/>
        <c:axId val="162782208"/>
        <c:axId val="162878208"/>
      </c:barChart>
      <c:catAx>
        <c:axId val="162782208"/>
        <c:scaling>
          <c:orientation val="minMax"/>
        </c:scaling>
        <c:delete val="1"/>
        <c:axPos val="b"/>
        <c:majorTickMark val="out"/>
        <c:minorTickMark val="none"/>
        <c:tickLblPos val="none"/>
        <c:crossAx val="162878208"/>
        <c:crosses val="autoZero"/>
        <c:auto val="1"/>
        <c:lblAlgn val="ctr"/>
        <c:lblOffset val="100"/>
        <c:noMultiLvlLbl val="0"/>
      </c:catAx>
      <c:valAx>
        <c:axId val="162878208"/>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2782208"/>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566" r="0.75000000000000566" t="1" header="0" footer="0"/>
    <c:pageSetup/>
  </c:printSettings>
  <c:userShapes r:id="rId1"/>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478596964613"/>
          <c:y val="0.16238395200599928"/>
          <c:w val="0.61969703295327305"/>
          <c:h val="0.73508418228047578"/>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extLst>
              <c:ext xmlns:c16="http://schemas.microsoft.com/office/drawing/2014/chart" uri="{C3380CC4-5D6E-409C-BE32-E72D297353CC}">
                <c16:uniqueId val="{00000001-5EFF-42C2-97E5-6D067937F873}"/>
              </c:ext>
            </c:extLst>
          </c:dPt>
          <c:dPt>
            <c:idx val="1"/>
            <c:bubble3D val="0"/>
            <c:spPr>
              <a:solidFill>
                <a:srgbClr val="FF0000"/>
              </a:solidFill>
              <a:ln w="12700">
                <a:solidFill>
                  <a:srgbClr val="000000"/>
                </a:solidFill>
                <a:prstDash val="solid"/>
              </a:ln>
            </c:spPr>
            <c:extLst>
              <c:ext xmlns:c16="http://schemas.microsoft.com/office/drawing/2014/chart" uri="{C3380CC4-5D6E-409C-BE32-E72D297353CC}">
                <c16:uniqueId val="{00000003-5EFF-42C2-97E5-6D067937F873}"/>
              </c:ext>
            </c:extLst>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BUC!$J$196:$K$196</c:f>
              <c:strCache>
                <c:ptCount val="2"/>
                <c:pt idx="0">
                  <c:v>SI</c:v>
                </c:pt>
                <c:pt idx="1">
                  <c:v>No</c:v>
                </c:pt>
              </c:strCache>
            </c:strRef>
          </c:cat>
          <c:val>
            <c:numRef>
              <c:f>BUC!$J$197:$K$197</c:f>
              <c:numCache>
                <c:formatCode>General</c:formatCode>
                <c:ptCount val="2"/>
                <c:pt idx="0">
                  <c:v>505</c:v>
                </c:pt>
                <c:pt idx="1">
                  <c:v>139</c:v>
                </c:pt>
              </c:numCache>
            </c:numRef>
          </c:val>
          <c:extLst>
            <c:ext xmlns:c16="http://schemas.microsoft.com/office/drawing/2014/chart" uri="{C3380CC4-5D6E-409C-BE32-E72D297353CC}">
              <c16:uniqueId val="{00000004-5EFF-42C2-97E5-6D067937F873}"/>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189" r="0.75000000000000189" t="1" header="0" footer="0"/>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4785969646125"/>
          <c:y val="0.16238395200599928"/>
          <c:w val="0.61969703295327361"/>
          <c:h val="0.73508418228047601"/>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extLst>
              <c:ext xmlns:c16="http://schemas.microsoft.com/office/drawing/2014/chart" uri="{C3380CC4-5D6E-409C-BE32-E72D297353CC}">
                <c16:uniqueId val="{00000001-6B43-48A8-B7EA-6A7A18231F82}"/>
              </c:ext>
            </c:extLst>
          </c:dPt>
          <c:dPt>
            <c:idx val="1"/>
            <c:bubble3D val="0"/>
            <c:spPr>
              <a:solidFill>
                <a:srgbClr val="FF0000"/>
              </a:solidFill>
              <a:ln w="12700">
                <a:solidFill>
                  <a:srgbClr val="000000"/>
                </a:solidFill>
                <a:prstDash val="solid"/>
              </a:ln>
            </c:spPr>
            <c:extLst>
              <c:ext xmlns:c16="http://schemas.microsoft.com/office/drawing/2014/chart" uri="{C3380CC4-5D6E-409C-BE32-E72D297353CC}">
                <c16:uniqueId val="{00000003-6B43-48A8-B7EA-6A7A18231F82}"/>
              </c:ext>
            </c:extLst>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BUC!$J$196:$K$196</c:f>
              <c:strCache>
                <c:ptCount val="2"/>
                <c:pt idx="0">
                  <c:v>SI</c:v>
                </c:pt>
                <c:pt idx="1">
                  <c:v>No</c:v>
                </c:pt>
              </c:strCache>
            </c:strRef>
          </c:cat>
          <c:val>
            <c:numRef>
              <c:f>BUC!$J$210:$K$210</c:f>
              <c:numCache>
                <c:formatCode>General</c:formatCode>
                <c:ptCount val="2"/>
                <c:pt idx="0">
                  <c:v>307</c:v>
                </c:pt>
                <c:pt idx="1">
                  <c:v>332</c:v>
                </c:pt>
              </c:numCache>
            </c:numRef>
          </c:val>
          <c:extLst>
            <c:ext xmlns:c16="http://schemas.microsoft.com/office/drawing/2014/chart" uri="{C3380CC4-5D6E-409C-BE32-E72D297353CC}">
              <c16:uniqueId val="{00000004-6B43-48A8-B7EA-6A7A18231F8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11" r="0.75000000000000211" t="1" header="0" footer="0"/>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138327920243829"/>
          <c:y val="0.14400028125054931"/>
          <c:w val="0.53723474021715556"/>
          <c:h val="0.80800157812808493"/>
        </c:manualLayout>
      </c:layout>
      <c:pieChart>
        <c:varyColors val="1"/>
        <c:ser>
          <c:idx val="1"/>
          <c:order val="0"/>
          <c:spPr>
            <a:solidFill>
              <a:srgbClr val="993366"/>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138B-4283-B5D5-68CD10CDFA01}"/>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138B-4283-B5D5-68CD10CDFA01}"/>
              </c:ext>
            </c:extLst>
          </c:dPt>
          <c:dPt>
            <c:idx val="2"/>
            <c:bubble3D val="0"/>
            <c:spPr>
              <a:solidFill>
                <a:srgbClr val="CCFFFF"/>
              </a:solidFill>
              <a:ln w="12700">
                <a:solidFill>
                  <a:srgbClr val="000000"/>
                </a:solidFill>
                <a:prstDash val="solid"/>
              </a:ln>
            </c:spPr>
            <c:extLst>
              <c:ext xmlns:c16="http://schemas.microsoft.com/office/drawing/2014/chart" uri="{C3380CC4-5D6E-409C-BE32-E72D297353CC}">
                <c16:uniqueId val="{00000005-138B-4283-B5D5-68CD10CDFA01}"/>
              </c:ext>
            </c:extLst>
          </c:dPt>
          <c:dPt>
            <c:idx val="3"/>
            <c:bubble3D val="0"/>
            <c:spPr>
              <a:solidFill>
                <a:srgbClr val="00CCFF"/>
              </a:solidFill>
              <a:ln w="12700">
                <a:solidFill>
                  <a:srgbClr val="000000"/>
                </a:solidFill>
                <a:prstDash val="solid"/>
              </a:ln>
            </c:spPr>
            <c:extLst>
              <c:ext xmlns:c16="http://schemas.microsoft.com/office/drawing/2014/chart" uri="{C3380CC4-5D6E-409C-BE32-E72D297353CC}">
                <c16:uniqueId val="{00000007-138B-4283-B5D5-68CD10CDFA01}"/>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138B-4283-B5D5-68CD10CDFA01}"/>
              </c:ext>
            </c:extLst>
          </c:dPt>
          <c:dLbls>
            <c:delete val="1"/>
          </c:dLbls>
          <c:val>
            <c:numRef>
              <c:f>'Por area'!$C$178:$C$182</c:f>
              <c:numCache>
                <c:formatCode>General</c:formatCode>
                <c:ptCount val="5"/>
                <c:pt idx="0">
                  <c:v>0</c:v>
                </c:pt>
                <c:pt idx="1">
                  <c:v>3</c:v>
                </c:pt>
                <c:pt idx="2">
                  <c:v>21</c:v>
                </c:pt>
                <c:pt idx="3">
                  <c:v>72</c:v>
                </c:pt>
                <c:pt idx="4">
                  <c:v>19</c:v>
                </c:pt>
              </c:numCache>
            </c:numRef>
          </c:val>
          <c:extLst>
            <c:ext xmlns:c16="http://schemas.microsoft.com/office/drawing/2014/chart" uri="{C3380CC4-5D6E-409C-BE32-E72D297353CC}">
              <c16:uniqueId val="{0000000A-138B-4283-B5D5-68CD10CDFA01}"/>
            </c:ext>
          </c:extLst>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11" r="0.75000000000000211" t="1" header="0" footer="0"/>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138327920243829"/>
          <c:y val="0.14400028125054931"/>
          <c:w val="0.53723474021715556"/>
          <c:h val="0.80800157812808515"/>
        </c:manualLayout>
      </c:layout>
      <c:pieChart>
        <c:varyColors val="1"/>
        <c:ser>
          <c:idx val="1"/>
          <c:order val="0"/>
          <c:spPr>
            <a:solidFill>
              <a:srgbClr val="993366"/>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DF7B-4EC5-9EC4-A88D68BD0D57}"/>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DF7B-4EC5-9EC4-A88D68BD0D57}"/>
              </c:ext>
            </c:extLst>
          </c:dPt>
          <c:dPt>
            <c:idx val="2"/>
            <c:bubble3D val="0"/>
            <c:spPr>
              <a:solidFill>
                <a:srgbClr val="CCFFFF"/>
              </a:solidFill>
              <a:ln w="12700">
                <a:solidFill>
                  <a:srgbClr val="000000"/>
                </a:solidFill>
                <a:prstDash val="solid"/>
              </a:ln>
            </c:spPr>
            <c:extLst>
              <c:ext xmlns:c16="http://schemas.microsoft.com/office/drawing/2014/chart" uri="{C3380CC4-5D6E-409C-BE32-E72D297353CC}">
                <c16:uniqueId val="{00000005-DF7B-4EC5-9EC4-A88D68BD0D57}"/>
              </c:ext>
            </c:extLst>
          </c:dPt>
          <c:dPt>
            <c:idx val="3"/>
            <c:bubble3D val="0"/>
            <c:spPr>
              <a:solidFill>
                <a:srgbClr val="00CCFF"/>
              </a:solidFill>
              <a:ln w="12700">
                <a:solidFill>
                  <a:srgbClr val="000000"/>
                </a:solidFill>
                <a:prstDash val="solid"/>
              </a:ln>
            </c:spPr>
            <c:extLst>
              <c:ext xmlns:c16="http://schemas.microsoft.com/office/drawing/2014/chart" uri="{C3380CC4-5D6E-409C-BE32-E72D297353CC}">
                <c16:uniqueId val="{00000007-DF7B-4EC5-9EC4-A88D68BD0D57}"/>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DF7B-4EC5-9EC4-A88D68BD0D57}"/>
              </c:ext>
            </c:extLst>
          </c:dPt>
          <c:dLbls>
            <c:delete val="1"/>
          </c:dLbls>
          <c:val>
            <c:numRef>
              <c:f>'Por area'!$C$191:$C$195</c:f>
              <c:numCache>
                <c:formatCode>General</c:formatCode>
                <c:ptCount val="5"/>
                <c:pt idx="0">
                  <c:v>1</c:v>
                </c:pt>
                <c:pt idx="1">
                  <c:v>1</c:v>
                </c:pt>
                <c:pt idx="2">
                  <c:v>14</c:v>
                </c:pt>
                <c:pt idx="3">
                  <c:v>42</c:v>
                </c:pt>
                <c:pt idx="4">
                  <c:v>22</c:v>
                </c:pt>
              </c:numCache>
            </c:numRef>
          </c:val>
          <c:extLst>
            <c:ext xmlns:c16="http://schemas.microsoft.com/office/drawing/2014/chart" uri="{C3380CC4-5D6E-409C-BE32-E72D297353CC}">
              <c16:uniqueId val="{0000000A-DF7B-4EC5-9EC4-A88D68BD0D57}"/>
            </c:ext>
          </c:extLst>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33" r="0.75000000000000233" t="1" header="0" footer="0"/>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478596964612"/>
          <c:y val="0.16238395200599928"/>
          <c:w val="0.61969703295327405"/>
          <c:h val="0.73508418228047623"/>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extLst>
              <c:ext xmlns:c16="http://schemas.microsoft.com/office/drawing/2014/chart" uri="{C3380CC4-5D6E-409C-BE32-E72D297353CC}">
                <c16:uniqueId val="{00000001-457D-4EC6-9F51-B64D99F8CFD8}"/>
              </c:ext>
            </c:extLst>
          </c:dPt>
          <c:dPt>
            <c:idx val="1"/>
            <c:bubble3D val="0"/>
            <c:spPr>
              <a:solidFill>
                <a:srgbClr val="FF0000"/>
              </a:solidFill>
              <a:ln w="12700">
                <a:solidFill>
                  <a:srgbClr val="000000"/>
                </a:solidFill>
                <a:prstDash val="solid"/>
              </a:ln>
            </c:spPr>
            <c:extLst>
              <c:ext xmlns:c16="http://schemas.microsoft.com/office/drawing/2014/chart" uri="{C3380CC4-5D6E-409C-BE32-E72D297353CC}">
                <c16:uniqueId val="{00000003-457D-4EC6-9F51-B64D99F8CFD8}"/>
              </c:ext>
            </c:extLst>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BUC!$J$196:$K$196</c:f>
              <c:strCache>
                <c:ptCount val="2"/>
                <c:pt idx="0">
                  <c:v>SI</c:v>
                </c:pt>
                <c:pt idx="1">
                  <c:v>No</c:v>
                </c:pt>
              </c:strCache>
            </c:strRef>
          </c:cat>
          <c:val>
            <c:numRef>
              <c:f>BUC!$J$223:$K$223</c:f>
              <c:numCache>
                <c:formatCode>General</c:formatCode>
                <c:ptCount val="2"/>
                <c:pt idx="0">
                  <c:v>169</c:v>
                </c:pt>
                <c:pt idx="1">
                  <c:v>468</c:v>
                </c:pt>
              </c:numCache>
            </c:numRef>
          </c:val>
          <c:extLst>
            <c:ext xmlns:c16="http://schemas.microsoft.com/office/drawing/2014/chart" uri="{C3380CC4-5D6E-409C-BE32-E72D297353CC}">
              <c16:uniqueId val="{00000004-457D-4EC6-9F51-B64D99F8CFD8}"/>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33" r="0.75000000000000233" t="1" header="0" footer="0"/>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138327920243829"/>
          <c:y val="0.14400028125054931"/>
          <c:w val="0.53723474021715556"/>
          <c:h val="0.80800157812808548"/>
        </c:manualLayout>
      </c:layout>
      <c:pieChart>
        <c:varyColors val="1"/>
        <c:ser>
          <c:idx val="1"/>
          <c:order val="0"/>
          <c:spPr>
            <a:solidFill>
              <a:srgbClr val="993366"/>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2878-4EA6-932D-D13AD0EF1B06}"/>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2878-4EA6-932D-D13AD0EF1B06}"/>
              </c:ext>
            </c:extLst>
          </c:dPt>
          <c:dPt>
            <c:idx val="2"/>
            <c:bubble3D val="0"/>
            <c:spPr>
              <a:solidFill>
                <a:srgbClr val="CCFFFF"/>
              </a:solidFill>
              <a:ln w="12700">
                <a:solidFill>
                  <a:srgbClr val="000000"/>
                </a:solidFill>
                <a:prstDash val="solid"/>
              </a:ln>
            </c:spPr>
            <c:extLst>
              <c:ext xmlns:c16="http://schemas.microsoft.com/office/drawing/2014/chart" uri="{C3380CC4-5D6E-409C-BE32-E72D297353CC}">
                <c16:uniqueId val="{00000005-2878-4EA6-932D-D13AD0EF1B06}"/>
              </c:ext>
            </c:extLst>
          </c:dPt>
          <c:dPt>
            <c:idx val="3"/>
            <c:bubble3D val="0"/>
            <c:spPr>
              <a:solidFill>
                <a:srgbClr val="00CCFF"/>
              </a:solidFill>
              <a:ln w="12700">
                <a:solidFill>
                  <a:srgbClr val="000000"/>
                </a:solidFill>
                <a:prstDash val="solid"/>
              </a:ln>
            </c:spPr>
            <c:extLst>
              <c:ext xmlns:c16="http://schemas.microsoft.com/office/drawing/2014/chart" uri="{C3380CC4-5D6E-409C-BE32-E72D297353CC}">
                <c16:uniqueId val="{00000007-2878-4EA6-932D-D13AD0EF1B06}"/>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2878-4EA6-932D-D13AD0EF1B06}"/>
              </c:ext>
            </c:extLst>
          </c:dPt>
          <c:dLbls>
            <c:delete val="1"/>
          </c:dLbls>
          <c:val>
            <c:numRef>
              <c:f>'Por area'!$C$204:$C$208</c:f>
              <c:numCache>
                <c:formatCode>General</c:formatCode>
                <c:ptCount val="5"/>
                <c:pt idx="0">
                  <c:v>0</c:v>
                </c:pt>
                <c:pt idx="1">
                  <c:v>1</c:v>
                </c:pt>
                <c:pt idx="2">
                  <c:v>2</c:v>
                </c:pt>
                <c:pt idx="3">
                  <c:v>18</c:v>
                </c:pt>
                <c:pt idx="4">
                  <c:v>18</c:v>
                </c:pt>
              </c:numCache>
            </c:numRef>
          </c:val>
          <c:extLst>
            <c:ext xmlns:c16="http://schemas.microsoft.com/office/drawing/2014/chart" uri="{C3380CC4-5D6E-409C-BE32-E72D297353CC}">
              <c16:uniqueId val="{0000000A-2878-4EA6-932D-D13AD0EF1B06}"/>
            </c:ext>
          </c:extLst>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55" r="0.75000000000000255" t="1" header="0" footer="0"/>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4785969646114"/>
          <c:y val="0.16238395200599928"/>
          <c:w val="0.61969703295327461"/>
          <c:h val="0.73508418228047645"/>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extLst>
              <c:ext xmlns:c16="http://schemas.microsoft.com/office/drawing/2014/chart" uri="{C3380CC4-5D6E-409C-BE32-E72D297353CC}">
                <c16:uniqueId val="{00000001-9944-4525-B46D-EAF242BEFFAD}"/>
              </c:ext>
            </c:extLst>
          </c:dPt>
          <c:dPt>
            <c:idx val="1"/>
            <c:bubble3D val="0"/>
            <c:spPr>
              <a:solidFill>
                <a:srgbClr val="FF0000"/>
              </a:solidFill>
              <a:ln w="12700">
                <a:solidFill>
                  <a:srgbClr val="000000"/>
                </a:solidFill>
                <a:prstDash val="solid"/>
              </a:ln>
            </c:spPr>
            <c:extLst>
              <c:ext xmlns:c16="http://schemas.microsoft.com/office/drawing/2014/chart" uri="{C3380CC4-5D6E-409C-BE32-E72D297353CC}">
                <c16:uniqueId val="{00000003-9944-4525-B46D-EAF242BEFFAD}"/>
              </c:ext>
            </c:extLst>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BUC!$G$235:$H$235</c:f>
              <c:strCache>
                <c:ptCount val="2"/>
                <c:pt idx="0">
                  <c:v>SI</c:v>
                </c:pt>
                <c:pt idx="1">
                  <c:v>No</c:v>
                </c:pt>
              </c:strCache>
            </c:strRef>
          </c:cat>
          <c:val>
            <c:numRef>
              <c:f>BUC!$G$236:$H$236</c:f>
              <c:numCache>
                <c:formatCode>General</c:formatCode>
                <c:ptCount val="2"/>
                <c:pt idx="0">
                  <c:v>379</c:v>
                </c:pt>
                <c:pt idx="1">
                  <c:v>254</c:v>
                </c:pt>
              </c:numCache>
            </c:numRef>
          </c:val>
          <c:extLst>
            <c:ext xmlns:c16="http://schemas.microsoft.com/office/drawing/2014/chart" uri="{C3380CC4-5D6E-409C-BE32-E72D297353CC}">
              <c16:uniqueId val="{00000004-9944-4525-B46D-EAF242BEFFAD}"/>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55" r="0.75000000000000255" t="1" header="0" footer="0"/>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4785969646109"/>
          <c:y val="0.16238395200599928"/>
          <c:w val="0.61969703295327505"/>
          <c:h val="0.73508418228047678"/>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extLst>
              <c:ext xmlns:c16="http://schemas.microsoft.com/office/drawing/2014/chart" uri="{C3380CC4-5D6E-409C-BE32-E72D297353CC}">
                <c16:uniqueId val="{00000001-989D-4F23-844D-E95DB3E520F0}"/>
              </c:ext>
            </c:extLst>
          </c:dPt>
          <c:dPt>
            <c:idx val="1"/>
            <c:bubble3D val="0"/>
            <c:spPr>
              <a:solidFill>
                <a:srgbClr val="FF0000"/>
              </a:solidFill>
              <a:ln w="12700">
                <a:solidFill>
                  <a:srgbClr val="000000"/>
                </a:solidFill>
                <a:prstDash val="solid"/>
              </a:ln>
            </c:spPr>
            <c:extLst>
              <c:ext xmlns:c16="http://schemas.microsoft.com/office/drawing/2014/chart" uri="{C3380CC4-5D6E-409C-BE32-E72D297353CC}">
                <c16:uniqueId val="{00000003-989D-4F23-844D-E95DB3E520F0}"/>
              </c:ext>
            </c:extLst>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BUC!$G$235:$H$235</c:f>
              <c:strCache>
                <c:ptCount val="2"/>
                <c:pt idx="0">
                  <c:v>SI</c:v>
                </c:pt>
                <c:pt idx="1">
                  <c:v>No</c:v>
                </c:pt>
              </c:strCache>
            </c:strRef>
          </c:cat>
          <c:val>
            <c:numRef>
              <c:f>BUC!$G$240:$H$240</c:f>
              <c:numCache>
                <c:formatCode>General</c:formatCode>
                <c:ptCount val="2"/>
                <c:pt idx="0">
                  <c:v>534</c:v>
                </c:pt>
                <c:pt idx="1">
                  <c:v>99</c:v>
                </c:pt>
              </c:numCache>
            </c:numRef>
          </c:val>
          <c:extLst>
            <c:ext xmlns:c16="http://schemas.microsoft.com/office/drawing/2014/chart" uri="{C3380CC4-5D6E-409C-BE32-E72D297353CC}">
              <c16:uniqueId val="{00000004-989D-4F23-844D-E95DB3E520F0}"/>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78" r="0.75000000000000278" t="1" header="0" footer="0"/>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94785969646103"/>
          <c:y val="0.16238395200599928"/>
          <c:w val="0.61969703295327561"/>
          <c:h val="0.73508418228047701"/>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extLst>
              <c:ext xmlns:c16="http://schemas.microsoft.com/office/drawing/2014/chart" uri="{C3380CC4-5D6E-409C-BE32-E72D297353CC}">
                <c16:uniqueId val="{00000001-2ACD-4F4E-8766-4F8400F1EFC3}"/>
              </c:ext>
            </c:extLst>
          </c:dPt>
          <c:dPt>
            <c:idx val="1"/>
            <c:bubble3D val="0"/>
            <c:spPr>
              <a:solidFill>
                <a:srgbClr val="FF0000"/>
              </a:solidFill>
              <a:ln w="12700">
                <a:solidFill>
                  <a:srgbClr val="000000"/>
                </a:solidFill>
                <a:prstDash val="solid"/>
              </a:ln>
            </c:spPr>
            <c:extLst>
              <c:ext xmlns:c16="http://schemas.microsoft.com/office/drawing/2014/chart" uri="{C3380CC4-5D6E-409C-BE32-E72D297353CC}">
                <c16:uniqueId val="{00000003-2ACD-4F4E-8766-4F8400F1EFC3}"/>
              </c:ext>
            </c:extLst>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BUC!$G$235:$H$235</c:f>
              <c:strCache>
                <c:ptCount val="2"/>
                <c:pt idx="0">
                  <c:v>SI</c:v>
                </c:pt>
                <c:pt idx="1">
                  <c:v>No</c:v>
                </c:pt>
              </c:strCache>
            </c:strRef>
          </c:cat>
          <c:val>
            <c:numRef>
              <c:f>BUC!$G$244:$H$244</c:f>
              <c:numCache>
                <c:formatCode>General</c:formatCode>
                <c:ptCount val="2"/>
                <c:pt idx="0">
                  <c:v>256</c:v>
                </c:pt>
                <c:pt idx="1">
                  <c:v>377</c:v>
                </c:pt>
              </c:numCache>
            </c:numRef>
          </c:val>
          <c:extLst>
            <c:ext xmlns:c16="http://schemas.microsoft.com/office/drawing/2014/chart" uri="{C3380CC4-5D6E-409C-BE32-E72D297353CC}">
              <c16:uniqueId val="{00000004-2ACD-4F4E-8766-4F8400F1EFC3}"/>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 r="0.750000000000003" t="1" header="0" footer="0"/>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19E-2"/>
          <c:w val="0.64312267657992805"/>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9319-42E9-AB22-60D2D5A9B1C0}"/>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9319-42E9-AB22-60D2D5A9B1C0}"/>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9319-42E9-AB22-60D2D5A9B1C0}"/>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9319-42E9-AB22-60D2D5A9B1C0}"/>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9319-42E9-AB22-60D2D5A9B1C0}"/>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9319-42E9-AB22-60D2D5A9B1C0}"/>
              </c:ext>
            </c:extLst>
          </c:dPt>
          <c:val>
            <c:numRef>
              <c:f>BUC!$C$101:$H$101</c:f>
              <c:numCache>
                <c:formatCode>General</c:formatCode>
                <c:ptCount val="6"/>
                <c:pt idx="0">
                  <c:v>17</c:v>
                </c:pt>
                <c:pt idx="1">
                  <c:v>7</c:v>
                </c:pt>
                <c:pt idx="2">
                  <c:v>24</c:v>
                </c:pt>
                <c:pt idx="3">
                  <c:v>193</c:v>
                </c:pt>
                <c:pt idx="4">
                  <c:v>403</c:v>
                </c:pt>
                <c:pt idx="5">
                  <c:v>23</c:v>
                </c:pt>
              </c:numCache>
            </c:numRef>
          </c:val>
          <c:extLst>
            <c:ext xmlns:c16="http://schemas.microsoft.com/office/drawing/2014/chart" uri="{C3380CC4-5D6E-409C-BE32-E72D297353CC}">
              <c16:uniqueId val="{0000000C-9319-42E9-AB22-60D2D5A9B1C0}"/>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189" r="0.75000000000000189" t="1" header="0" footer="0"/>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8091647731185093"/>
          <c:y val="0.25127261503229048"/>
          <c:w val="0.54026477029031217"/>
          <c:h val="0.53514084059852163"/>
        </c:manualLayout>
      </c:layout>
      <c:pieChart>
        <c:varyColors val="1"/>
        <c:ser>
          <c:idx val="1"/>
          <c:order val="0"/>
          <c:spPr>
            <a:solidFill>
              <a:srgbClr val="993366"/>
            </a:solidFill>
            <a:ln w="12700">
              <a:solidFill>
                <a:srgbClr val="000000"/>
              </a:solidFill>
              <a:prstDash val="solid"/>
            </a:ln>
          </c:spPr>
          <c:dPt>
            <c:idx val="0"/>
            <c:bubble3D val="0"/>
            <c:spPr>
              <a:solidFill>
                <a:schemeClr val="tx2">
                  <a:lumMod val="20000"/>
                  <a:lumOff val="80000"/>
                </a:schemeClr>
              </a:solidFill>
              <a:ln w="12700">
                <a:solidFill>
                  <a:srgbClr val="000000"/>
                </a:solidFill>
                <a:prstDash val="solid"/>
              </a:ln>
            </c:spPr>
            <c:extLst>
              <c:ext xmlns:c16="http://schemas.microsoft.com/office/drawing/2014/chart" uri="{C3380CC4-5D6E-409C-BE32-E72D297353CC}">
                <c16:uniqueId val="{00000001-8107-47DA-B480-876AFB28503E}"/>
              </c:ext>
            </c:extLst>
          </c:dPt>
          <c:dPt>
            <c:idx val="1"/>
            <c:bubble3D val="0"/>
            <c:spPr>
              <a:solidFill>
                <a:srgbClr val="FF0000"/>
              </a:solidFill>
              <a:ln w="12700">
                <a:solidFill>
                  <a:srgbClr val="000000"/>
                </a:solidFill>
                <a:prstDash val="solid"/>
              </a:ln>
            </c:spPr>
            <c:extLst>
              <c:ext xmlns:c16="http://schemas.microsoft.com/office/drawing/2014/chart" uri="{C3380CC4-5D6E-409C-BE32-E72D297353CC}">
                <c16:uniqueId val="{00000003-8107-47DA-B480-876AFB28503E}"/>
              </c:ext>
            </c:extLst>
          </c:dPt>
          <c:dLbls>
            <c:numFmt formatCode="0%" sourceLinked="0"/>
            <c:spPr>
              <a:noFill/>
              <a:ln w="25400">
                <a:noFill/>
              </a:ln>
            </c:spPr>
            <c:txPr>
              <a:bodyPr/>
              <a:lstStyle/>
              <a:p>
                <a:pPr>
                  <a:defRPr sz="1100" b="0" i="0" u="none" strike="noStrike" baseline="0">
                    <a:solidFill>
                      <a:srgbClr val="000000"/>
                    </a:solidFill>
                    <a:latin typeface="Arial"/>
                    <a:ea typeface="Arial"/>
                    <a:cs typeface="Arial"/>
                  </a:defRPr>
                </a:pPr>
                <a:endParaRPr lang="es-ES"/>
              </a:p>
            </c:txPr>
            <c:showLegendKey val="0"/>
            <c:showVal val="0"/>
            <c:showCatName val="1"/>
            <c:showSerName val="0"/>
            <c:showPercent val="1"/>
            <c:showBubbleSize val="0"/>
            <c:showLeaderLines val="1"/>
            <c:extLst>
              <c:ext xmlns:c15="http://schemas.microsoft.com/office/drawing/2012/chart" uri="{CE6537A1-D6FC-4f65-9D91-7224C49458BB}"/>
            </c:extLst>
          </c:dLbls>
          <c:cat>
            <c:strRef>
              <c:f>BUC!$G$235:$H$235</c:f>
              <c:strCache>
                <c:ptCount val="2"/>
                <c:pt idx="0">
                  <c:v>SI</c:v>
                </c:pt>
                <c:pt idx="1">
                  <c:v>No</c:v>
                </c:pt>
              </c:strCache>
            </c:strRef>
          </c:cat>
          <c:val>
            <c:numRef>
              <c:f>BUC!$J$254:$K$254</c:f>
              <c:numCache>
                <c:formatCode>General</c:formatCode>
                <c:ptCount val="2"/>
                <c:pt idx="0">
                  <c:v>264</c:v>
                </c:pt>
                <c:pt idx="1">
                  <c:v>374</c:v>
                </c:pt>
              </c:numCache>
            </c:numRef>
          </c:val>
          <c:extLst>
            <c:ext xmlns:c16="http://schemas.microsoft.com/office/drawing/2014/chart" uri="{C3380CC4-5D6E-409C-BE32-E72D297353CC}">
              <c16:uniqueId val="{00000004-8107-47DA-B480-876AFB28503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22" r="0.75000000000000322" t="1" header="0" footer="0"/>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85E-2"/>
          <c:w val="0.64312267657993316"/>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FEB0-487A-A3A6-6BAC86BE5D15}"/>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FEB0-487A-A3A6-6BAC86BE5D15}"/>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FEB0-487A-A3A6-6BAC86BE5D15}"/>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FEB0-487A-A3A6-6BAC86BE5D15}"/>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FEB0-487A-A3A6-6BAC86BE5D15}"/>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FEB0-487A-A3A6-6BAC86BE5D15}"/>
              </c:ext>
            </c:extLst>
          </c:dPt>
          <c:val>
            <c:numRef>
              <c:f>BUC!$C$259:$H$259</c:f>
              <c:numCache>
                <c:formatCode>General</c:formatCode>
                <c:ptCount val="6"/>
                <c:pt idx="0">
                  <c:v>3</c:v>
                </c:pt>
                <c:pt idx="1">
                  <c:v>4</c:v>
                </c:pt>
                <c:pt idx="2">
                  <c:v>17</c:v>
                </c:pt>
                <c:pt idx="3">
                  <c:v>145</c:v>
                </c:pt>
                <c:pt idx="4">
                  <c:v>486</c:v>
                </c:pt>
                <c:pt idx="5">
                  <c:v>12</c:v>
                </c:pt>
              </c:numCache>
            </c:numRef>
          </c:val>
          <c:extLst>
            <c:ext xmlns:c16="http://schemas.microsoft.com/office/drawing/2014/chart" uri="{C3380CC4-5D6E-409C-BE32-E72D297353CC}">
              <c16:uniqueId val="{0000000C-FEB0-487A-A3A6-6BAC86BE5D15}"/>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588" r="0.75000000000000588" t="1" header="0" footer="0"/>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147"/>
          <c:y val="0.14634204435834441"/>
          <c:w val="0.168224682901675"/>
          <c:h val="0.75610056251812241"/>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771E-4512-AB67-50CFBF631BDE}"/>
              </c:ext>
            </c:extLst>
          </c:dPt>
          <c:val>
            <c:numRef>
              <c:f>BUC!$P$259</c:f>
              <c:numCache>
                <c:formatCode>0.0</c:formatCode>
                <c:ptCount val="1"/>
                <c:pt idx="0">
                  <c:v>9.2251908396946565</c:v>
                </c:pt>
              </c:numCache>
            </c:numRef>
          </c:val>
          <c:extLst>
            <c:ext xmlns:c16="http://schemas.microsoft.com/office/drawing/2014/chart" uri="{C3380CC4-5D6E-409C-BE32-E72D297353CC}">
              <c16:uniqueId val="{00000002-771E-4512-AB67-50CFBF631BDE}"/>
            </c:ext>
          </c:extLst>
        </c:ser>
        <c:dLbls>
          <c:showLegendKey val="0"/>
          <c:showVal val="0"/>
          <c:showCatName val="0"/>
          <c:showSerName val="0"/>
          <c:showPercent val="0"/>
          <c:showBubbleSize val="0"/>
        </c:dLbls>
        <c:gapWidth val="0"/>
        <c:overlap val="100"/>
        <c:axId val="163339648"/>
        <c:axId val="163341440"/>
      </c:barChart>
      <c:catAx>
        <c:axId val="163339648"/>
        <c:scaling>
          <c:orientation val="minMax"/>
        </c:scaling>
        <c:delete val="1"/>
        <c:axPos val="b"/>
        <c:majorTickMark val="out"/>
        <c:minorTickMark val="none"/>
        <c:tickLblPos val="none"/>
        <c:crossAx val="163341440"/>
        <c:crosses val="autoZero"/>
        <c:auto val="1"/>
        <c:lblAlgn val="ctr"/>
        <c:lblOffset val="100"/>
        <c:noMultiLvlLbl val="0"/>
      </c:catAx>
      <c:valAx>
        <c:axId val="163341440"/>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3339648"/>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588" r="0.75000000000000588" t="1" header="0" footer="0"/>
    <c:pageSetup/>
  </c:printSettings>
  <c:userShapes r:id="rId1"/>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906E-2"/>
          <c:w val="0.64312267657993361"/>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6AF3-49BF-9476-8FA514ACB512}"/>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6AF3-49BF-9476-8FA514ACB512}"/>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6AF3-49BF-9476-8FA514ACB512}"/>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6AF3-49BF-9476-8FA514ACB512}"/>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6AF3-49BF-9476-8FA514ACB512}"/>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6AF3-49BF-9476-8FA514ACB512}"/>
              </c:ext>
            </c:extLst>
          </c:dPt>
          <c:val>
            <c:numRef>
              <c:f>BUC!$C$265:$H$265</c:f>
              <c:numCache>
                <c:formatCode>General</c:formatCode>
                <c:ptCount val="6"/>
                <c:pt idx="0">
                  <c:v>3</c:v>
                </c:pt>
                <c:pt idx="1">
                  <c:v>3</c:v>
                </c:pt>
                <c:pt idx="2">
                  <c:v>18</c:v>
                </c:pt>
                <c:pt idx="3">
                  <c:v>84</c:v>
                </c:pt>
                <c:pt idx="4">
                  <c:v>535</c:v>
                </c:pt>
                <c:pt idx="5">
                  <c:v>24</c:v>
                </c:pt>
              </c:numCache>
            </c:numRef>
          </c:val>
          <c:extLst>
            <c:ext xmlns:c16="http://schemas.microsoft.com/office/drawing/2014/chart" uri="{C3380CC4-5D6E-409C-BE32-E72D297353CC}">
              <c16:uniqueId val="{0000000C-6AF3-49BF-9476-8FA514ACB51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611" r="0.75000000000000611" t="1" header="0" footer="0"/>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164"/>
          <c:y val="0.14634204435834441"/>
          <c:w val="0.168224682901675"/>
          <c:h val="0.75610056251812274"/>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A829-45AB-B087-84A235F1377C}"/>
              </c:ext>
            </c:extLst>
          </c:dPt>
          <c:val>
            <c:numRef>
              <c:f>BUC!$P$265</c:f>
              <c:numCache>
                <c:formatCode>0.0</c:formatCode>
                <c:ptCount val="1"/>
                <c:pt idx="0">
                  <c:v>9.4517884914463455</c:v>
                </c:pt>
              </c:numCache>
            </c:numRef>
          </c:val>
          <c:extLst>
            <c:ext xmlns:c16="http://schemas.microsoft.com/office/drawing/2014/chart" uri="{C3380CC4-5D6E-409C-BE32-E72D297353CC}">
              <c16:uniqueId val="{00000002-A829-45AB-B087-84A235F1377C}"/>
            </c:ext>
          </c:extLst>
        </c:ser>
        <c:dLbls>
          <c:showLegendKey val="0"/>
          <c:showVal val="0"/>
          <c:showCatName val="0"/>
          <c:showSerName val="0"/>
          <c:showPercent val="0"/>
          <c:showBubbleSize val="0"/>
        </c:dLbls>
        <c:gapWidth val="0"/>
        <c:overlap val="100"/>
        <c:axId val="163469184"/>
        <c:axId val="163470720"/>
      </c:barChart>
      <c:catAx>
        <c:axId val="163469184"/>
        <c:scaling>
          <c:orientation val="minMax"/>
        </c:scaling>
        <c:delete val="1"/>
        <c:axPos val="b"/>
        <c:majorTickMark val="out"/>
        <c:minorTickMark val="none"/>
        <c:tickLblPos val="none"/>
        <c:crossAx val="163470720"/>
        <c:crosses val="autoZero"/>
        <c:auto val="1"/>
        <c:lblAlgn val="ctr"/>
        <c:lblOffset val="100"/>
        <c:noMultiLvlLbl val="0"/>
      </c:catAx>
      <c:valAx>
        <c:axId val="163470720"/>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3469184"/>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611" r="0.75000000000000611" t="1" header="0" footer="0"/>
    <c:pageSetup/>
  </c:printSettings>
  <c:userShapes r:id="rId1"/>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947E-2"/>
          <c:w val="0.64312267657993383"/>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2423-4126-901E-A3E8FE7D2900}"/>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2423-4126-901E-A3E8FE7D2900}"/>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2423-4126-901E-A3E8FE7D2900}"/>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2423-4126-901E-A3E8FE7D2900}"/>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2423-4126-901E-A3E8FE7D2900}"/>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2423-4126-901E-A3E8FE7D2900}"/>
              </c:ext>
            </c:extLst>
          </c:dPt>
          <c:val>
            <c:numRef>
              <c:f>BUC!$C$274:$H$274</c:f>
              <c:numCache>
                <c:formatCode>General</c:formatCode>
                <c:ptCount val="6"/>
                <c:pt idx="0">
                  <c:v>1</c:v>
                </c:pt>
                <c:pt idx="1">
                  <c:v>4</c:v>
                </c:pt>
                <c:pt idx="2">
                  <c:v>21</c:v>
                </c:pt>
                <c:pt idx="3">
                  <c:v>205</c:v>
                </c:pt>
                <c:pt idx="4">
                  <c:v>422</c:v>
                </c:pt>
                <c:pt idx="5">
                  <c:v>14</c:v>
                </c:pt>
              </c:numCache>
            </c:numRef>
          </c:val>
          <c:extLst>
            <c:ext xmlns:c16="http://schemas.microsoft.com/office/drawing/2014/chart" uri="{C3380CC4-5D6E-409C-BE32-E72D297353CC}">
              <c16:uniqueId val="{0000000C-2423-4126-901E-A3E8FE7D2900}"/>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633" r="0.75000000000000633" t="1" header="0" footer="0"/>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186"/>
          <c:y val="0.14634204435834441"/>
          <c:w val="0.168224682901675"/>
          <c:h val="0.75610056251812297"/>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BE40-490F-B9C8-810804EF3969}"/>
              </c:ext>
            </c:extLst>
          </c:dPt>
          <c:val>
            <c:numRef>
              <c:f>BUC!$P$274</c:f>
              <c:numCache>
                <c:formatCode>0.0</c:formatCode>
                <c:ptCount val="1"/>
                <c:pt idx="0">
                  <c:v>8.9931087289433389</c:v>
                </c:pt>
              </c:numCache>
            </c:numRef>
          </c:val>
          <c:extLst>
            <c:ext xmlns:c16="http://schemas.microsoft.com/office/drawing/2014/chart" uri="{C3380CC4-5D6E-409C-BE32-E72D297353CC}">
              <c16:uniqueId val="{00000002-BE40-490F-B9C8-810804EF3969}"/>
            </c:ext>
          </c:extLst>
        </c:ser>
        <c:dLbls>
          <c:showLegendKey val="0"/>
          <c:showVal val="0"/>
          <c:showCatName val="0"/>
          <c:showSerName val="0"/>
          <c:showPercent val="0"/>
          <c:showBubbleSize val="0"/>
        </c:dLbls>
        <c:gapWidth val="0"/>
        <c:overlap val="100"/>
        <c:axId val="163561856"/>
        <c:axId val="163563392"/>
      </c:barChart>
      <c:catAx>
        <c:axId val="163561856"/>
        <c:scaling>
          <c:orientation val="minMax"/>
        </c:scaling>
        <c:delete val="1"/>
        <c:axPos val="b"/>
        <c:majorTickMark val="out"/>
        <c:minorTickMark val="none"/>
        <c:tickLblPos val="none"/>
        <c:crossAx val="163563392"/>
        <c:crosses val="autoZero"/>
        <c:auto val="1"/>
        <c:lblAlgn val="ctr"/>
        <c:lblOffset val="100"/>
        <c:noMultiLvlLbl val="0"/>
      </c:catAx>
      <c:valAx>
        <c:axId val="163563392"/>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3561856"/>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633" r="0.75000000000000633" t="1" header="0" footer="0"/>
    <c:pageSetup/>
  </c:printSettings>
  <c:userShapes r:id="rId1"/>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3003E-2"/>
          <c:w val="0.64312267657993405"/>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F1DD-4FB0-83DE-C2C9C4F57FD8}"/>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F1DD-4FB0-83DE-C2C9C4F57FD8}"/>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F1DD-4FB0-83DE-C2C9C4F57FD8}"/>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F1DD-4FB0-83DE-C2C9C4F57FD8}"/>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F1DD-4FB0-83DE-C2C9C4F57FD8}"/>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F1DD-4FB0-83DE-C2C9C4F57FD8}"/>
              </c:ext>
            </c:extLst>
          </c:dPt>
          <c:val>
            <c:numRef>
              <c:f>BUC!$C$280:$H$280</c:f>
              <c:numCache>
                <c:formatCode>General</c:formatCode>
                <c:ptCount val="6"/>
                <c:pt idx="0">
                  <c:v>3</c:v>
                </c:pt>
                <c:pt idx="1">
                  <c:v>12</c:v>
                </c:pt>
                <c:pt idx="2">
                  <c:v>108</c:v>
                </c:pt>
                <c:pt idx="3">
                  <c:v>323</c:v>
                </c:pt>
                <c:pt idx="4">
                  <c:v>200</c:v>
                </c:pt>
                <c:pt idx="5">
                  <c:v>21</c:v>
                </c:pt>
              </c:numCache>
            </c:numRef>
          </c:val>
          <c:extLst>
            <c:ext xmlns:c16="http://schemas.microsoft.com/office/drawing/2014/chart" uri="{C3380CC4-5D6E-409C-BE32-E72D297353CC}">
              <c16:uniqueId val="{0000000C-F1DD-4FB0-83DE-C2C9C4F57FD8}"/>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655" r="0.75000000000000655" t="1" header="0" footer="0"/>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197"/>
          <c:y val="0.14634204435834441"/>
          <c:w val="0.168224682901675"/>
          <c:h val="0.75610056251812341"/>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AEB1-4070-8E0B-083F4109C24C}"/>
              </c:ext>
            </c:extLst>
          </c:dPt>
          <c:val>
            <c:numRef>
              <c:f>BUC!$P$280</c:f>
              <c:numCache>
                <c:formatCode>0.0</c:formatCode>
                <c:ptCount val="1"/>
                <c:pt idx="0">
                  <c:v>7.7283281733746136</c:v>
                </c:pt>
              </c:numCache>
            </c:numRef>
          </c:val>
          <c:extLst>
            <c:ext xmlns:c16="http://schemas.microsoft.com/office/drawing/2014/chart" uri="{C3380CC4-5D6E-409C-BE32-E72D297353CC}">
              <c16:uniqueId val="{00000002-AEB1-4070-8E0B-083F4109C24C}"/>
            </c:ext>
          </c:extLst>
        </c:ser>
        <c:dLbls>
          <c:showLegendKey val="0"/>
          <c:showVal val="0"/>
          <c:showCatName val="0"/>
          <c:showSerName val="0"/>
          <c:showPercent val="0"/>
          <c:showBubbleSize val="0"/>
        </c:dLbls>
        <c:gapWidth val="0"/>
        <c:overlap val="100"/>
        <c:axId val="163678848"/>
        <c:axId val="163688832"/>
      </c:barChart>
      <c:catAx>
        <c:axId val="163678848"/>
        <c:scaling>
          <c:orientation val="minMax"/>
        </c:scaling>
        <c:delete val="1"/>
        <c:axPos val="b"/>
        <c:majorTickMark val="out"/>
        <c:minorTickMark val="none"/>
        <c:tickLblPos val="none"/>
        <c:crossAx val="163688832"/>
        <c:crosses val="autoZero"/>
        <c:auto val="1"/>
        <c:lblAlgn val="ctr"/>
        <c:lblOffset val="100"/>
        <c:noMultiLvlLbl val="0"/>
      </c:catAx>
      <c:valAx>
        <c:axId val="163688832"/>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3678848"/>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655" r="0.75000000000000655" t="1" header="0" footer="0"/>
    <c:pageSetup/>
  </c:printSettings>
  <c:userShapes r:id="rId1"/>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137"/>
          <c:y val="4.7368542785111996E-2"/>
          <c:w val="0.64312267657992783"/>
          <c:h val="0.91052865575826358"/>
        </c:manualLayout>
      </c:layout>
      <c:pieChart>
        <c:varyColors val="1"/>
        <c:ser>
          <c:idx val="0"/>
          <c:order val="0"/>
          <c:tx>
            <c:strRef>
              <c:f>'Por area'!$C$79:$G$79</c:f>
              <c:strCache>
                <c:ptCount val="5"/>
                <c:pt idx="0">
                  <c:v>1</c:v>
                </c:pt>
                <c:pt idx="1">
                  <c:v>2</c:v>
                </c:pt>
                <c:pt idx="2">
                  <c:v>3</c:v>
                </c:pt>
                <c:pt idx="3">
                  <c:v>4</c:v>
                </c:pt>
                <c:pt idx="4">
                  <c:v>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5C40-44CC-8236-0E3FA25DC07F}"/>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5C40-44CC-8236-0E3FA25DC07F}"/>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5C40-44CC-8236-0E3FA25DC07F}"/>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5C40-44CC-8236-0E3FA25DC07F}"/>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5C40-44CC-8236-0E3FA25DC07F}"/>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5C40-44CC-8236-0E3FA25DC07F}"/>
              </c:ext>
            </c:extLst>
          </c:dPt>
          <c:cat>
            <c:numRef>
              <c:f>BUC!$C$100:$H$100</c:f>
              <c:numCache>
                <c:formatCode>General</c:formatCode>
                <c:ptCount val="6"/>
                <c:pt idx="0">
                  <c:v>1</c:v>
                </c:pt>
                <c:pt idx="1">
                  <c:v>2</c:v>
                </c:pt>
                <c:pt idx="2">
                  <c:v>3</c:v>
                </c:pt>
                <c:pt idx="3">
                  <c:v>4</c:v>
                </c:pt>
                <c:pt idx="4">
                  <c:v>5</c:v>
                </c:pt>
                <c:pt idx="5">
                  <c:v>0</c:v>
                </c:pt>
              </c:numCache>
            </c:numRef>
          </c:cat>
          <c:val>
            <c:numRef>
              <c:f>'Por area'!$C$80:$H$80</c:f>
              <c:numCache>
                <c:formatCode>General</c:formatCode>
                <c:ptCount val="6"/>
                <c:pt idx="0">
                  <c:v>2</c:v>
                </c:pt>
                <c:pt idx="1">
                  <c:v>0</c:v>
                </c:pt>
                <c:pt idx="2">
                  <c:v>7</c:v>
                </c:pt>
                <c:pt idx="3">
                  <c:v>42</c:v>
                </c:pt>
                <c:pt idx="4">
                  <c:v>105</c:v>
                </c:pt>
                <c:pt idx="5">
                  <c:v>12</c:v>
                </c:pt>
              </c:numCache>
            </c:numRef>
          </c:val>
          <c:extLst>
            <c:ext xmlns:c16="http://schemas.microsoft.com/office/drawing/2014/chart" uri="{C3380CC4-5D6E-409C-BE32-E72D297353CC}">
              <c16:uniqueId val="{0000000C-5C40-44CC-8236-0E3FA25DC07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167" r="0.75000000000000167" t="1" header="0" footer="0"/>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847"/>
          <c:y val="0.14634204435834441"/>
          <c:w val="0.168224682901675"/>
          <c:h val="0.7561005625181153"/>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6E69-437B-A9BB-8260AAC826F7}"/>
              </c:ext>
            </c:extLst>
          </c:dPt>
          <c:val>
            <c:numRef>
              <c:f>BUC!$P$101</c:f>
              <c:numCache>
                <c:formatCode>0.0</c:formatCode>
                <c:ptCount val="1"/>
                <c:pt idx="0">
                  <c:v>8.7189440993788825</c:v>
                </c:pt>
              </c:numCache>
            </c:numRef>
          </c:val>
          <c:extLst>
            <c:ext xmlns:c16="http://schemas.microsoft.com/office/drawing/2014/chart" uri="{C3380CC4-5D6E-409C-BE32-E72D297353CC}">
              <c16:uniqueId val="{00000002-6E69-437B-A9BB-8260AAC826F7}"/>
            </c:ext>
          </c:extLst>
        </c:ser>
        <c:dLbls>
          <c:showLegendKey val="0"/>
          <c:showVal val="0"/>
          <c:showCatName val="0"/>
          <c:showSerName val="0"/>
          <c:showPercent val="0"/>
          <c:showBubbleSize val="0"/>
        </c:dLbls>
        <c:gapWidth val="0"/>
        <c:overlap val="100"/>
        <c:axId val="161188096"/>
        <c:axId val="161193984"/>
      </c:barChart>
      <c:catAx>
        <c:axId val="161188096"/>
        <c:scaling>
          <c:orientation val="minMax"/>
        </c:scaling>
        <c:delete val="1"/>
        <c:axPos val="b"/>
        <c:majorTickMark val="out"/>
        <c:minorTickMark val="none"/>
        <c:tickLblPos val="none"/>
        <c:crossAx val="161193984"/>
        <c:crosses val="autoZero"/>
        <c:auto val="1"/>
        <c:lblAlgn val="ctr"/>
        <c:lblOffset val="100"/>
        <c:noMultiLvlLbl val="0"/>
      </c:catAx>
      <c:valAx>
        <c:axId val="161193984"/>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1188096"/>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189" r="0.75000000000000189" t="1" header="0" footer="0"/>
    <c:pageSetup/>
  </c:printSettings>
  <c:userShapes r:id="rId1"/>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dPt>
            <c:idx val="0"/>
            <c:bubble3D val="0"/>
            <c:spPr>
              <a:solidFill>
                <a:srgbClr val="FFFF00"/>
              </a:solidFill>
            </c:spPr>
            <c:extLst>
              <c:ext xmlns:c16="http://schemas.microsoft.com/office/drawing/2014/chart" uri="{C3380CC4-5D6E-409C-BE32-E72D297353CC}">
                <c16:uniqueId val="{00000001-8B46-4B81-8D8A-4725B6781C46}"/>
              </c:ext>
            </c:extLst>
          </c:dPt>
          <c:val>
            <c:numRef>
              <c:f>'Por area'!$F$11:$G$11</c:f>
              <c:numCache>
                <c:formatCode>General</c:formatCode>
                <c:ptCount val="2"/>
                <c:pt idx="0">
                  <c:v>168</c:v>
                </c:pt>
                <c:pt idx="1">
                  <c:v>435</c:v>
                </c:pt>
              </c:numCache>
            </c:numRef>
          </c:val>
          <c:extLst>
            <c:ext xmlns:c16="http://schemas.microsoft.com/office/drawing/2014/chart" uri="{C3380CC4-5D6E-409C-BE32-E72D297353CC}">
              <c16:uniqueId val="{00000002-8B46-4B81-8D8A-4725B6781C4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printSettings>
    <c:headerFooter/>
    <c:pageMargins b="0.75000000000000144" l="0.70000000000000062" r="0.70000000000000062" t="0.75000000000000144" header="0.30000000000000032" footer="0.30000000000000032"/>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04285712430581"/>
          <c:y val="0.14516129032258071"/>
          <c:w val="0.67846041339681074"/>
          <c:h val="0.80645161290322664"/>
        </c:manualLayout>
      </c:layout>
      <c:barChart>
        <c:barDir val="bar"/>
        <c:grouping val="clustered"/>
        <c:varyColors val="0"/>
        <c:ser>
          <c:idx val="1"/>
          <c:order val="0"/>
          <c:spPr>
            <a:solidFill>
              <a:srgbClr val="993366"/>
            </a:solidFill>
            <a:ln w="12700">
              <a:solidFill>
                <a:srgbClr val="000000"/>
              </a:solidFill>
              <a:prstDash val="solid"/>
            </a:ln>
          </c:spPr>
          <c:invertIfNegative val="0"/>
          <c:dPt>
            <c:idx val="0"/>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1-299B-45E0-A1FB-F4C143E24F7F}"/>
              </c:ext>
            </c:extLst>
          </c:dPt>
          <c:dPt>
            <c:idx val="1"/>
            <c:invertIfNegative val="0"/>
            <c:bubble3D val="0"/>
            <c:spPr>
              <a:solidFill>
                <a:srgbClr val="FFC000"/>
              </a:solidFill>
              <a:ln w="12700">
                <a:solidFill>
                  <a:srgbClr val="000000"/>
                </a:solidFill>
                <a:prstDash val="solid"/>
              </a:ln>
            </c:spPr>
            <c:extLst>
              <c:ext xmlns:c16="http://schemas.microsoft.com/office/drawing/2014/chart" uri="{C3380CC4-5D6E-409C-BE32-E72D297353CC}">
                <c16:uniqueId val="{00000003-299B-45E0-A1FB-F4C143E24F7F}"/>
              </c:ext>
            </c:extLst>
          </c:dPt>
          <c:dPt>
            <c:idx val="2"/>
            <c:invertIfNegative val="0"/>
            <c:bubble3D val="0"/>
            <c:spPr>
              <a:solidFill>
                <a:srgbClr val="CCFFFF"/>
              </a:solidFill>
              <a:ln w="12700">
                <a:solidFill>
                  <a:srgbClr val="000000"/>
                </a:solidFill>
                <a:prstDash val="solid"/>
              </a:ln>
            </c:spPr>
            <c:extLst>
              <c:ext xmlns:c16="http://schemas.microsoft.com/office/drawing/2014/chart" uri="{C3380CC4-5D6E-409C-BE32-E72D297353CC}">
                <c16:uniqueId val="{00000005-299B-45E0-A1FB-F4C143E24F7F}"/>
              </c:ext>
            </c:extLst>
          </c:dPt>
          <c:dPt>
            <c:idx val="3"/>
            <c:invertIfNegative val="0"/>
            <c:bubble3D val="0"/>
            <c:spPr>
              <a:solidFill>
                <a:srgbClr val="00B0F0"/>
              </a:solidFill>
              <a:ln w="12700">
                <a:solidFill>
                  <a:srgbClr val="000000"/>
                </a:solidFill>
                <a:prstDash val="solid"/>
              </a:ln>
            </c:spPr>
            <c:extLst>
              <c:ext xmlns:c16="http://schemas.microsoft.com/office/drawing/2014/chart" uri="{C3380CC4-5D6E-409C-BE32-E72D297353CC}">
                <c16:uniqueId val="{00000007-299B-45E0-A1FB-F4C143E24F7F}"/>
              </c:ext>
            </c:extLst>
          </c:dPt>
          <c:dPt>
            <c:idx val="4"/>
            <c:invertIfNegative val="0"/>
            <c:bubble3D val="0"/>
            <c:spPr>
              <a:solidFill>
                <a:srgbClr val="0070C0"/>
              </a:solidFill>
              <a:ln w="12700">
                <a:solidFill>
                  <a:srgbClr val="000000"/>
                </a:solidFill>
                <a:prstDash val="solid"/>
              </a:ln>
            </c:spPr>
            <c:extLst>
              <c:ext xmlns:c16="http://schemas.microsoft.com/office/drawing/2014/chart" uri="{C3380CC4-5D6E-409C-BE32-E72D297353CC}">
                <c16:uniqueId val="{00000009-299B-45E0-A1FB-F4C143E24F7F}"/>
              </c:ext>
            </c:extLst>
          </c:dPt>
          <c:dLbls>
            <c:spPr>
              <a:noFill/>
              <a:ln>
                <a:noFill/>
              </a:ln>
              <a:effectLst/>
            </c:spPr>
            <c:txPr>
              <a:bodyPr/>
              <a:lstStyle/>
              <a:p>
                <a:pPr>
                  <a:defRPr sz="1400"/>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'Por area'!$B$27:$B$31</c:f>
              <c:strCache>
                <c:ptCount val="5"/>
                <c:pt idx="0">
                  <c:v>1 (No utiliza la Biblioteca nunca) </c:v>
                </c:pt>
                <c:pt idx="1">
                  <c:v>2 (Rara vez, menos de 6 veces al año) </c:v>
                </c:pt>
                <c:pt idx="2">
                  <c:v>3 De vez en cuando 1 o 2 veces al mes </c:v>
                </c:pt>
                <c:pt idx="3">
                  <c:v>4 (Frecuentemente, 1 o 2 veces por semana) </c:v>
                </c:pt>
                <c:pt idx="4">
                  <c:v>5 (Muy Frecuentementemente, 3 o más veces por semana) </c:v>
                </c:pt>
              </c:strCache>
            </c:strRef>
          </c:cat>
          <c:val>
            <c:numRef>
              <c:f>'Por area'!$D$27:$D$31</c:f>
              <c:numCache>
                <c:formatCode>0.0%</c:formatCode>
                <c:ptCount val="5"/>
                <c:pt idx="0">
                  <c:v>6.0240963855421686E-2</c:v>
                </c:pt>
                <c:pt idx="1">
                  <c:v>0.28313253012048195</c:v>
                </c:pt>
                <c:pt idx="2">
                  <c:v>0.43373493975903615</c:v>
                </c:pt>
                <c:pt idx="3">
                  <c:v>0.18674698795180722</c:v>
                </c:pt>
                <c:pt idx="4">
                  <c:v>3.614457831325301E-2</c:v>
                </c:pt>
              </c:numCache>
            </c:numRef>
          </c:val>
          <c:extLst>
            <c:ext xmlns:c16="http://schemas.microsoft.com/office/drawing/2014/chart" uri="{C3380CC4-5D6E-409C-BE32-E72D297353CC}">
              <c16:uniqueId val="{0000000A-299B-45E0-A1FB-F4C143E24F7F}"/>
            </c:ext>
          </c:extLst>
        </c:ser>
        <c:dLbls>
          <c:showLegendKey val="0"/>
          <c:showVal val="0"/>
          <c:showCatName val="0"/>
          <c:showSerName val="0"/>
          <c:showPercent val="0"/>
          <c:showBubbleSize val="0"/>
        </c:dLbls>
        <c:gapWidth val="100"/>
        <c:axId val="159983488"/>
        <c:axId val="159985024"/>
      </c:barChart>
      <c:catAx>
        <c:axId val="159983488"/>
        <c:scaling>
          <c:orientation val="maxMin"/>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ES"/>
          </a:p>
        </c:txPr>
        <c:crossAx val="159985024"/>
        <c:crosses val="autoZero"/>
        <c:auto val="1"/>
        <c:lblAlgn val="ctr"/>
        <c:lblOffset val="100"/>
        <c:noMultiLvlLbl val="0"/>
      </c:catAx>
      <c:valAx>
        <c:axId val="159985024"/>
        <c:scaling>
          <c:orientation val="minMax"/>
        </c:scaling>
        <c:delete val="0"/>
        <c:axPos val="t"/>
        <c:majorGridlines/>
        <c:numFmt formatCode="0.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ES"/>
          </a:p>
        </c:txPr>
        <c:crossAx val="159983488"/>
        <c:crosses val="autoZero"/>
        <c:crossBetween val="between"/>
      </c:valAx>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167" r="0.75000000000000167" t="1" header="0" footer="0"/>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04285712430586"/>
          <c:y val="0.14516129032258071"/>
          <c:w val="0.67846041339681096"/>
          <c:h val="0.80645161290322664"/>
        </c:manualLayout>
      </c:layout>
      <c:barChart>
        <c:barDir val="bar"/>
        <c:grouping val="clustered"/>
        <c:varyColors val="0"/>
        <c:ser>
          <c:idx val="1"/>
          <c:order val="0"/>
          <c:spPr>
            <a:solidFill>
              <a:srgbClr val="993366"/>
            </a:solidFill>
            <a:ln w="12700">
              <a:solidFill>
                <a:srgbClr val="000000"/>
              </a:solidFill>
              <a:prstDash val="solid"/>
            </a:ln>
          </c:spPr>
          <c:invertIfNegative val="0"/>
          <c:dPt>
            <c:idx val="0"/>
            <c:invertIfNegative val="0"/>
            <c:bubble3D val="0"/>
            <c:spPr>
              <a:solidFill>
                <a:srgbClr val="FF0000"/>
              </a:solidFill>
              <a:ln w="12700">
                <a:solidFill>
                  <a:srgbClr val="000000"/>
                </a:solidFill>
                <a:prstDash val="solid"/>
              </a:ln>
            </c:spPr>
            <c:extLst>
              <c:ext xmlns:c16="http://schemas.microsoft.com/office/drawing/2014/chart" uri="{C3380CC4-5D6E-409C-BE32-E72D297353CC}">
                <c16:uniqueId val="{00000001-01B9-45F4-8B59-8976CE1025AA}"/>
              </c:ext>
            </c:extLst>
          </c:dPt>
          <c:dPt>
            <c:idx val="1"/>
            <c:invertIfNegative val="0"/>
            <c:bubble3D val="0"/>
            <c:spPr>
              <a:solidFill>
                <a:srgbClr val="FFC000"/>
              </a:solidFill>
              <a:ln w="12700">
                <a:solidFill>
                  <a:srgbClr val="000000"/>
                </a:solidFill>
                <a:prstDash val="solid"/>
              </a:ln>
            </c:spPr>
            <c:extLst>
              <c:ext xmlns:c16="http://schemas.microsoft.com/office/drawing/2014/chart" uri="{C3380CC4-5D6E-409C-BE32-E72D297353CC}">
                <c16:uniqueId val="{00000003-01B9-45F4-8B59-8976CE1025AA}"/>
              </c:ext>
            </c:extLst>
          </c:dPt>
          <c:dPt>
            <c:idx val="2"/>
            <c:invertIfNegative val="0"/>
            <c:bubble3D val="0"/>
            <c:spPr>
              <a:solidFill>
                <a:srgbClr val="CCFFFF"/>
              </a:solidFill>
              <a:ln w="12700">
                <a:solidFill>
                  <a:srgbClr val="000000"/>
                </a:solidFill>
                <a:prstDash val="solid"/>
              </a:ln>
            </c:spPr>
            <c:extLst>
              <c:ext xmlns:c16="http://schemas.microsoft.com/office/drawing/2014/chart" uri="{C3380CC4-5D6E-409C-BE32-E72D297353CC}">
                <c16:uniqueId val="{00000005-01B9-45F4-8B59-8976CE1025AA}"/>
              </c:ext>
            </c:extLst>
          </c:dPt>
          <c:dPt>
            <c:idx val="3"/>
            <c:invertIfNegative val="0"/>
            <c:bubble3D val="0"/>
            <c:spPr>
              <a:solidFill>
                <a:srgbClr val="00B0F0"/>
              </a:solidFill>
              <a:ln w="12700">
                <a:solidFill>
                  <a:srgbClr val="000000"/>
                </a:solidFill>
                <a:prstDash val="solid"/>
              </a:ln>
            </c:spPr>
            <c:extLst>
              <c:ext xmlns:c16="http://schemas.microsoft.com/office/drawing/2014/chart" uri="{C3380CC4-5D6E-409C-BE32-E72D297353CC}">
                <c16:uniqueId val="{00000007-01B9-45F4-8B59-8976CE1025AA}"/>
              </c:ext>
            </c:extLst>
          </c:dPt>
          <c:dPt>
            <c:idx val="4"/>
            <c:invertIfNegative val="0"/>
            <c:bubble3D val="0"/>
            <c:spPr>
              <a:solidFill>
                <a:srgbClr val="0070C0"/>
              </a:solidFill>
              <a:ln w="12700">
                <a:solidFill>
                  <a:srgbClr val="000000"/>
                </a:solidFill>
                <a:prstDash val="solid"/>
              </a:ln>
            </c:spPr>
            <c:extLst>
              <c:ext xmlns:c16="http://schemas.microsoft.com/office/drawing/2014/chart" uri="{C3380CC4-5D6E-409C-BE32-E72D297353CC}">
                <c16:uniqueId val="{00000009-01B9-45F4-8B59-8976CE1025AA}"/>
              </c:ext>
            </c:extLst>
          </c:dPt>
          <c:dLbls>
            <c:spPr>
              <a:noFill/>
              <a:ln>
                <a:noFill/>
              </a:ln>
              <a:effectLst/>
            </c:spPr>
            <c:txPr>
              <a:bodyPr/>
              <a:lstStyle/>
              <a:p>
                <a:pPr>
                  <a:defRPr sz="1400"/>
                </a:pPr>
                <a:endParaRPr lang="es-E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'Por area'!$B$36:$B$40</c:f>
              <c:strCache>
                <c:ptCount val="5"/>
                <c:pt idx="0">
                  <c:v>1 (No utiliza la Biblioteca nunca) </c:v>
                </c:pt>
                <c:pt idx="1">
                  <c:v>2 (Rara vez, menos de 6 veces al año) </c:v>
                </c:pt>
                <c:pt idx="2">
                  <c:v>3 De vez en cuando 1 o 2 veces al mes </c:v>
                </c:pt>
                <c:pt idx="3">
                  <c:v>4 (Frecuentemente, 1 o 2 veces por semana) </c:v>
                </c:pt>
                <c:pt idx="4">
                  <c:v>5 (Muy Frecuentementemente, 3 o más veces por semana) </c:v>
                </c:pt>
              </c:strCache>
            </c:strRef>
          </c:cat>
          <c:val>
            <c:numRef>
              <c:f>'Por area'!$D$36:$D$40</c:f>
              <c:numCache>
                <c:formatCode>0.0%</c:formatCode>
                <c:ptCount val="5"/>
                <c:pt idx="0">
                  <c:v>1.2048192771084338E-2</c:v>
                </c:pt>
                <c:pt idx="1">
                  <c:v>0.10240963855421686</c:v>
                </c:pt>
                <c:pt idx="2">
                  <c:v>0.28915662650602408</c:v>
                </c:pt>
                <c:pt idx="3">
                  <c:v>0.33132530120481929</c:v>
                </c:pt>
                <c:pt idx="4">
                  <c:v>0.24698795180722891</c:v>
                </c:pt>
              </c:numCache>
            </c:numRef>
          </c:val>
          <c:extLst>
            <c:ext xmlns:c16="http://schemas.microsoft.com/office/drawing/2014/chart" uri="{C3380CC4-5D6E-409C-BE32-E72D297353CC}">
              <c16:uniqueId val="{0000000A-01B9-45F4-8B59-8976CE1025AA}"/>
            </c:ext>
          </c:extLst>
        </c:ser>
        <c:dLbls>
          <c:showLegendKey val="0"/>
          <c:showVal val="0"/>
          <c:showCatName val="0"/>
          <c:showSerName val="0"/>
          <c:showPercent val="0"/>
          <c:showBubbleSize val="0"/>
        </c:dLbls>
        <c:gapWidth val="100"/>
        <c:axId val="160031872"/>
        <c:axId val="160033408"/>
      </c:barChart>
      <c:catAx>
        <c:axId val="160031872"/>
        <c:scaling>
          <c:orientation val="maxMin"/>
        </c:scaling>
        <c:delete val="0"/>
        <c:axPos val="l"/>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ES"/>
          </a:p>
        </c:txPr>
        <c:crossAx val="160033408"/>
        <c:crosses val="autoZero"/>
        <c:auto val="1"/>
        <c:lblAlgn val="ctr"/>
        <c:lblOffset val="100"/>
        <c:noMultiLvlLbl val="0"/>
      </c:catAx>
      <c:valAx>
        <c:axId val="160033408"/>
        <c:scaling>
          <c:orientation val="minMax"/>
        </c:scaling>
        <c:delete val="0"/>
        <c:axPos val="t"/>
        <c:majorGridlines/>
        <c:numFmt formatCode="0.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ES"/>
          </a:p>
        </c:txPr>
        <c:crossAx val="160031872"/>
        <c:crosses val="autoZero"/>
        <c:crossBetween val="between"/>
      </c:valAx>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189" r="0.75000000000000189" t="1" header="0" footer="0"/>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14"/>
    </mc:Choice>
    <mc:Fallback>
      <c:style val="14"/>
    </mc:Fallback>
  </mc:AlternateContent>
  <c:chart>
    <c:autoTitleDeleted val="0"/>
    <c:plotArea>
      <c:layout/>
      <c:barChart>
        <c:barDir val="bar"/>
        <c:grouping val="stacked"/>
        <c:varyColors val="0"/>
        <c:ser>
          <c:idx val="0"/>
          <c:order val="0"/>
          <c:tx>
            <c:strRef>
              <c:f>'Por area'!$D$43</c:f>
              <c:strCache>
                <c:ptCount val="1"/>
                <c:pt idx="0">
                  <c:v>1º</c:v>
                </c:pt>
              </c:strCache>
            </c:strRef>
          </c:tx>
          <c:invertIfNegative val="0"/>
          <c:cat>
            <c:strRef>
              <c:f>'Por area'!$C$44:$C$72</c:f>
              <c:strCache>
                <c:ptCount val="29"/>
                <c:pt idx="0">
                  <c:v>BBA</c:v>
                </c:pt>
                <c:pt idx="1">
                  <c:v>BIO</c:v>
                </c:pt>
                <c:pt idx="2">
                  <c:v>BYD</c:v>
                </c:pt>
                <c:pt idx="3">
                  <c:v>INF</c:v>
                </c:pt>
                <c:pt idx="4">
                  <c:v>CEE</c:v>
                </c:pt>
                <c:pt idx="5">
                  <c:v>FIS</c:v>
                </c:pt>
                <c:pt idx="6">
                  <c:v>GEO</c:v>
                </c:pt>
                <c:pt idx="7">
                  <c:v>MAT</c:v>
                </c:pt>
                <c:pt idx="8">
                  <c:v>CPS</c:v>
                </c:pt>
                <c:pt idx="9">
                  <c:v>QUI</c:v>
                </c:pt>
                <c:pt idx="10">
                  <c:v>EMP</c:v>
                </c:pt>
                <c:pt idx="11">
                  <c:v>DER</c:v>
                </c:pt>
                <c:pt idx="12">
                  <c:v>EDU</c:v>
                </c:pt>
                <c:pt idx="13">
                  <c:v>ENF</c:v>
                </c:pt>
                <c:pt idx="14">
                  <c:v>EST</c:v>
                </c:pt>
                <c:pt idx="15">
                  <c:v>FAR</c:v>
                </c:pt>
                <c:pt idx="16">
                  <c:v>FLL</c:v>
                </c:pt>
                <c:pt idx="17">
                  <c:v>FLS</c:v>
                </c:pt>
                <c:pt idx="18">
                  <c:v>GHI</c:v>
                </c:pt>
                <c:pt idx="19">
                  <c:v>FDI</c:v>
                </c:pt>
                <c:pt idx="20">
                  <c:v>MED</c:v>
                </c:pt>
                <c:pt idx="21">
                  <c:v>ODO</c:v>
                </c:pt>
                <c:pt idx="22">
                  <c:v>OPT</c:v>
                </c:pt>
                <c:pt idx="23">
                  <c:v>PSI</c:v>
                </c:pt>
                <c:pt idx="24">
                  <c:v>TRS</c:v>
                </c:pt>
                <c:pt idx="25">
                  <c:v>VET</c:v>
                </c:pt>
                <c:pt idx="26">
                  <c:v>RLS</c:v>
                </c:pt>
                <c:pt idx="27">
                  <c:v>BHI</c:v>
                </c:pt>
                <c:pt idx="28">
                  <c:v>MBZ</c:v>
                </c:pt>
              </c:strCache>
            </c:strRef>
          </c:cat>
          <c:val>
            <c:numRef>
              <c:f>'Por area'!$D$44:$D$72</c:f>
              <c:numCache>
                <c:formatCode>General</c:formatCode>
                <c:ptCount val="29"/>
                <c:pt idx="0">
                  <c:v>0</c:v>
                </c:pt>
                <c:pt idx="1">
                  <c:v>0</c:v>
                </c:pt>
                <c:pt idx="2">
                  <c:v>0</c:v>
                </c:pt>
                <c:pt idx="3">
                  <c:v>0</c:v>
                </c:pt>
                <c:pt idx="4">
                  <c:v>1</c:v>
                </c:pt>
                <c:pt idx="5">
                  <c:v>0</c:v>
                </c:pt>
                <c:pt idx="6">
                  <c:v>0</c:v>
                </c:pt>
                <c:pt idx="7">
                  <c:v>0</c:v>
                </c:pt>
                <c:pt idx="8">
                  <c:v>0</c:v>
                </c:pt>
                <c:pt idx="9">
                  <c:v>1</c:v>
                </c:pt>
                <c:pt idx="10">
                  <c:v>0</c:v>
                </c:pt>
                <c:pt idx="11">
                  <c:v>0</c:v>
                </c:pt>
                <c:pt idx="12">
                  <c:v>0</c:v>
                </c:pt>
                <c:pt idx="13">
                  <c:v>13</c:v>
                </c:pt>
                <c:pt idx="14">
                  <c:v>0</c:v>
                </c:pt>
                <c:pt idx="15">
                  <c:v>16</c:v>
                </c:pt>
                <c:pt idx="16">
                  <c:v>0</c:v>
                </c:pt>
                <c:pt idx="17">
                  <c:v>0</c:v>
                </c:pt>
                <c:pt idx="18">
                  <c:v>0</c:v>
                </c:pt>
                <c:pt idx="19">
                  <c:v>0</c:v>
                </c:pt>
                <c:pt idx="20">
                  <c:v>18</c:v>
                </c:pt>
                <c:pt idx="21">
                  <c:v>7</c:v>
                </c:pt>
                <c:pt idx="22">
                  <c:v>38</c:v>
                </c:pt>
                <c:pt idx="23">
                  <c:v>35</c:v>
                </c:pt>
                <c:pt idx="24">
                  <c:v>1</c:v>
                </c:pt>
                <c:pt idx="25">
                  <c:v>21</c:v>
                </c:pt>
                <c:pt idx="26">
                  <c:v>0</c:v>
                </c:pt>
                <c:pt idx="27">
                  <c:v>0</c:v>
                </c:pt>
                <c:pt idx="28">
                  <c:v>2</c:v>
                </c:pt>
              </c:numCache>
            </c:numRef>
          </c:val>
          <c:extLst>
            <c:ext xmlns:c16="http://schemas.microsoft.com/office/drawing/2014/chart" uri="{C3380CC4-5D6E-409C-BE32-E72D297353CC}">
              <c16:uniqueId val="{00000000-388F-4963-AD0B-123DAC2AF64E}"/>
            </c:ext>
          </c:extLst>
        </c:ser>
        <c:ser>
          <c:idx val="1"/>
          <c:order val="1"/>
          <c:tx>
            <c:strRef>
              <c:f>'Por area'!$E$43</c:f>
              <c:strCache>
                <c:ptCount val="1"/>
                <c:pt idx="0">
                  <c:v>2º</c:v>
                </c:pt>
              </c:strCache>
            </c:strRef>
          </c:tx>
          <c:invertIfNegative val="0"/>
          <c:cat>
            <c:strRef>
              <c:f>'Por area'!$C$44:$C$72</c:f>
              <c:strCache>
                <c:ptCount val="29"/>
                <c:pt idx="0">
                  <c:v>BBA</c:v>
                </c:pt>
                <c:pt idx="1">
                  <c:v>BIO</c:v>
                </c:pt>
                <c:pt idx="2">
                  <c:v>BYD</c:v>
                </c:pt>
                <c:pt idx="3">
                  <c:v>INF</c:v>
                </c:pt>
                <c:pt idx="4">
                  <c:v>CEE</c:v>
                </c:pt>
                <c:pt idx="5">
                  <c:v>FIS</c:v>
                </c:pt>
                <c:pt idx="6">
                  <c:v>GEO</c:v>
                </c:pt>
                <c:pt idx="7">
                  <c:v>MAT</c:v>
                </c:pt>
                <c:pt idx="8">
                  <c:v>CPS</c:v>
                </c:pt>
                <c:pt idx="9">
                  <c:v>QUI</c:v>
                </c:pt>
                <c:pt idx="10">
                  <c:v>EMP</c:v>
                </c:pt>
                <c:pt idx="11">
                  <c:v>DER</c:v>
                </c:pt>
                <c:pt idx="12">
                  <c:v>EDU</c:v>
                </c:pt>
                <c:pt idx="13">
                  <c:v>ENF</c:v>
                </c:pt>
                <c:pt idx="14">
                  <c:v>EST</c:v>
                </c:pt>
                <c:pt idx="15">
                  <c:v>FAR</c:v>
                </c:pt>
                <c:pt idx="16">
                  <c:v>FLL</c:v>
                </c:pt>
                <c:pt idx="17">
                  <c:v>FLS</c:v>
                </c:pt>
                <c:pt idx="18">
                  <c:v>GHI</c:v>
                </c:pt>
                <c:pt idx="19">
                  <c:v>FDI</c:v>
                </c:pt>
                <c:pt idx="20">
                  <c:v>MED</c:v>
                </c:pt>
                <c:pt idx="21">
                  <c:v>ODO</c:v>
                </c:pt>
                <c:pt idx="22">
                  <c:v>OPT</c:v>
                </c:pt>
                <c:pt idx="23">
                  <c:v>PSI</c:v>
                </c:pt>
                <c:pt idx="24">
                  <c:v>TRS</c:v>
                </c:pt>
                <c:pt idx="25">
                  <c:v>VET</c:v>
                </c:pt>
                <c:pt idx="26">
                  <c:v>RLS</c:v>
                </c:pt>
                <c:pt idx="27">
                  <c:v>BHI</c:v>
                </c:pt>
                <c:pt idx="28">
                  <c:v>MBZ</c:v>
                </c:pt>
              </c:strCache>
            </c:strRef>
          </c:cat>
          <c:val>
            <c:numRef>
              <c:f>'Por area'!$E$44:$E$72</c:f>
              <c:numCache>
                <c:formatCode>General</c:formatCode>
                <c:ptCount val="29"/>
                <c:pt idx="0">
                  <c:v>0</c:v>
                </c:pt>
                <c:pt idx="1">
                  <c:v>4</c:v>
                </c:pt>
                <c:pt idx="2">
                  <c:v>0</c:v>
                </c:pt>
                <c:pt idx="3">
                  <c:v>1</c:v>
                </c:pt>
                <c:pt idx="4">
                  <c:v>2</c:v>
                </c:pt>
                <c:pt idx="5">
                  <c:v>1</c:v>
                </c:pt>
                <c:pt idx="6">
                  <c:v>0</c:v>
                </c:pt>
                <c:pt idx="7">
                  <c:v>2</c:v>
                </c:pt>
                <c:pt idx="8">
                  <c:v>7</c:v>
                </c:pt>
                <c:pt idx="9">
                  <c:v>4</c:v>
                </c:pt>
                <c:pt idx="10">
                  <c:v>0</c:v>
                </c:pt>
                <c:pt idx="11">
                  <c:v>2</c:v>
                </c:pt>
                <c:pt idx="12">
                  <c:v>0</c:v>
                </c:pt>
                <c:pt idx="13">
                  <c:v>1</c:v>
                </c:pt>
                <c:pt idx="14">
                  <c:v>1</c:v>
                </c:pt>
                <c:pt idx="15">
                  <c:v>4</c:v>
                </c:pt>
                <c:pt idx="16">
                  <c:v>1</c:v>
                </c:pt>
                <c:pt idx="17">
                  <c:v>0</c:v>
                </c:pt>
                <c:pt idx="18">
                  <c:v>4</c:v>
                </c:pt>
                <c:pt idx="19">
                  <c:v>1</c:v>
                </c:pt>
                <c:pt idx="20">
                  <c:v>22</c:v>
                </c:pt>
                <c:pt idx="21">
                  <c:v>2</c:v>
                </c:pt>
                <c:pt idx="22">
                  <c:v>4</c:v>
                </c:pt>
                <c:pt idx="23">
                  <c:v>1</c:v>
                </c:pt>
                <c:pt idx="24">
                  <c:v>7</c:v>
                </c:pt>
                <c:pt idx="25">
                  <c:v>0</c:v>
                </c:pt>
                <c:pt idx="26">
                  <c:v>0</c:v>
                </c:pt>
                <c:pt idx="27">
                  <c:v>0</c:v>
                </c:pt>
                <c:pt idx="28">
                  <c:v>5</c:v>
                </c:pt>
              </c:numCache>
            </c:numRef>
          </c:val>
          <c:extLst>
            <c:ext xmlns:c16="http://schemas.microsoft.com/office/drawing/2014/chart" uri="{C3380CC4-5D6E-409C-BE32-E72D297353CC}">
              <c16:uniqueId val="{00000001-388F-4963-AD0B-123DAC2AF64E}"/>
            </c:ext>
          </c:extLst>
        </c:ser>
        <c:ser>
          <c:idx val="2"/>
          <c:order val="2"/>
          <c:tx>
            <c:strRef>
              <c:f>'Por area'!$F$43</c:f>
              <c:strCache>
                <c:ptCount val="1"/>
                <c:pt idx="0">
                  <c:v>3º</c:v>
                </c:pt>
              </c:strCache>
            </c:strRef>
          </c:tx>
          <c:invertIfNegative val="0"/>
          <c:cat>
            <c:strRef>
              <c:f>'Por area'!$C$44:$C$72</c:f>
              <c:strCache>
                <c:ptCount val="29"/>
                <c:pt idx="0">
                  <c:v>BBA</c:v>
                </c:pt>
                <c:pt idx="1">
                  <c:v>BIO</c:v>
                </c:pt>
                <c:pt idx="2">
                  <c:v>BYD</c:v>
                </c:pt>
                <c:pt idx="3">
                  <c:v>INF</c:v>
                </c:pt>
                <c:pt idx="4">
                  <c:v>CEE</c:v>
                </c:pt>
                <c:pt idx="5">
                  <c:v>FIS</c:v>
                </c:pt>
                <c:pt idx="6">
                  <c:v>GEO</c:v>
                </c:pt>
                <c:pt idx="7">
                  <c:v>MAT</c:v>
                </c:pt>
                <c:pt idx="8">
                  <c:v>CPS</c:v>
                </c:pt>
                <c:pt idx="9">
                  <c:v>QUI</c:v>
                </c:pt>
                <c:pt idx="10">
                  <c:v>EMP</c:v>
                </c:pt>
                <c:pt idx="11">
                  <c:v>DER</c:v>
                </c:pt>
                <c:pt idx="12">
                  <c:v>EDU</c:v>
                </c:pt>
                <c:pt idx="13">
                  <c:v>ENF</c:v>
                </c:pt>
                <c:pt idx="14">
                  <c:v>EST</c:v>
                </c:pt>
                <c:pt idx="15">
                  <c:v>FAR</c:v>
                </c:pt>
                <c:pt idx="16">
                  <c:v>FLL</c:v>
                </c:pt>
                <c:pt idx="17">
                  <c:v>FLS</c:v>
                </c:pt>
                <c:pt idx="18">
                  <c:v>GHI</c:v>
                </c:pt>
                <c:pt idx="19">
                  <c:v>FDI</c:v>
                </c:pt>
                <c:pt idx="20">
                  <c:v>MED</c:v>
                </c:pt>
                <c:pt idx="21">
                  <c:v>ODO</c:v>
                </c:pt>
                <c:pt idx="22">
                  <c:v>OPT</c:v>
                </c:pt>
                <c:pt idx="23">
                  <c:v>PSI</c:v>
                </c:pt>
                <c:pt idx="24">
                  <c:v>TRS</c:v>
                </c:pt>
                <c:pt idx="25">
                  <c:v>VET</c:v>
                </c:pt>
                <c:pt idx="26">
                  <c:v>RLS</c:v>
                </c:pt>
                <c:pt idx="27">
                  <c:v>BHI</c:v>
                </c:pt>
                <c:pt idx="28">
                  <c:v>MBZ</c:v>
                </c:pt>
              </c:strCache>
            </c:strRef>
          </c:cat>
          <c:val>
            <c:numRef>
              <c:f>'Por area'!$F$44:$F$72</c:f>
              <c:numCache>
                <c:formatCode>General</c:formatCode>
                <c:ptCount val="29"/>
                <c:pt idx="0">
                  <c:v>1</c:v>
                </c:pt>
                <c:pt idx="1">
                  <c:v>2</c:v>
                </c:pt>
                <c:pt idx="2">
                  <c:v>0</c:v>
                </c:pt>
                <c:pt idx="3">
                  <c:v>1</c:v>
                </c:pt>
                <c:pt idx="4">
                  <c:v>1</c:v>
                </c:pt>
                <c:pt idx="5">
                  <c:v>0</c:v>
                </c:pt>
                <c:pt idx="6">
                  <c:v>0</c:v>
                </c:pt>
                <c:pt idx="7">
                  <c:v>1</c:v>
                </c:pt>
                <c:pt idx="8">
                  <c:v>2</c:v>
                </c:pt>
                <c:pt idx="9">
                  <c:v>3</c:v>
                </c:pt>
                <c:pt idx="10">
                  <c:v>0</c:v>
                </c:pt>
                <c:pt idx="11">
                  <c:v>1</c:v>
                </c:pt>
                <c:pt idx="12">
                  <c:v>3</c:v>
                </c:pt>
                <c:pt idx="13">
                  <c:v>1</c:v>
                </c:pt>
                <c:pt idx="14">
                  <c:v>0</c:v>
                </c:pt>
                <c:pt idx="15">
                  <c:v>2</c:v>
                </c:pt>
                <c:pt idx="16">
                  <c:v>0</c:v>
                </c:pt>
                <c:pt idx="17">
                  <c:v>0</c:v>
                </c:pt>
                <c:pt idx="18">
                  <c:v>1</c:v>
                </c:pt>
                <c:pt idx="19">
                  <c:v>0</c:v>
                </c:pt>
                <c:pt idx="20">
                  <c:v>7</c:v>
                </c:pt>
                <c:pt idx="21">
                  <c:v>1</c:v>
                </c:pt>
                <c:pt idx="22">
                  <c:v>3</c:v>
                </c:pt>
                <c:pt idx="23">
                  <c:v>0</c:v>
                </c:pt>
                <c:pt idx="24">
                  <c:v>2</c:v>
                </c:pt>
                <c:pt idx="25">
                  <c:v>2</c:v>
                </c:pt>
                <c:pt idx="26">
                  <c:v>0</c:v>
                </c:pt>
                <c:pt idx="27">
                  <c:v>1</c:v>
                </c:pt>
                <c:pt idx="28">
                  <c:v>4</c:v>
                </c:pt>
              </c:numCache>
            </c:numRef>
          </c:val>
          <c:extLst>
            <c:ext xmlns:c16="http://schemas.microsoft.com/office/drawing/2014/chart" uri="{C3380CC4-5D6E-409C-BE32-E72D297353CC}">
              <c16:uniqueId val="{00000002-388F-4963-AD0B-123DAC2AF64E}"/>
            </c:ext>
          </c:extLst>
        </c:ser>
        <c:dLbls>
          <c:showLegendKey val="0"/>
          <c:showVal val="0"/>
          <c:showCatName val="0"/>
          <c:showSerName val="0"/>
          <c:showPercent val="0"/>
          <c:showBubbleSize val="0"/>
        </c:dLbls>
        <c:gapWidth val="31"/>
        <c:overlap val="100"/>
        <c:axId val="160980352"/>
        <c:axId val="160990336"/>
      </c:barChart>
      <c:catAx>
        <c:axId val="160980352"/>
        <c:scaling>
          <c:orientation val="maxMin"/>
        </c:scaling>
        <c:delete val="0"/>
        <c:axPos val="l"/>
        <c:numFmt formatCode="General" sourceLinked="1"/>
        <c:majorTickMark val="out"/>
        <c:minorTickMark val="none"/>
        <c:tickLblPos val="nextTo"/>
        <c:txPr>
          <a:bodyPr rot="0" vert="horz"/>
          <a:lstStyle/>
          <a:p>
            <a:pPr>
              <a:defRPr sz="1200" b="0" i="0" u="none" strike="noStrike" baseline="0">
                <a:solidFill>
                  <a:srgbClr val="000000"/>
                </a:solidFill>
                <a:latin typeface="Calibri"/>
                <a:ea typeface="Calibri"/>
                <a:cs typeface="Calibri"/>
              </a:defRPr>
            </a:pPr>
            <a:endParaRPr lang="es-ES"/>
          </a:p>
        </c:txPr>
        <c:crossAx val="160990336"/>
        <c:crosses val="autoZero"/>
        <c:auto val="1"/>
        <c:lblAlgn val="ctr"/>
        <c:lblOffset val="100"/>
        <c:noMultiLvlLbl val="0"/>
      </c:catAx>
      <c:valAx>
        <c:axId val="160990336"/>
        <c:scaling>
          <c:orientation val="minMax"/>
        </c:scaling>
        <c:delete val="0"/>
        <c:axPos val="t"/>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ES"/>
          </a:p>
        </c:txPr>
        <c:crossAx val="160980352"/>
        <c:crosses val="autoZero"/>
        <c:crossBetween val="between"/>
      </c:valAx>
    </c:plotArea>
    <c:legend>
      <c:legendPos val="r"/>
      <c:layout/>
      <c:overlay val="0"/>
      <c:txPr>
        <a:bodyPr/>
        <a:lstStyle/>
        <a:p>
          <a:pPr>
            <a:defRPr sz="1840" b="0" i="0" u="none" strike="noStrike" baseline="0">
              <a:solidFill>
                <a:srgbClr val="000000"/>
              </a:solidFill>
              <a:latin typeface="Calibri"/>
              <a:ea typeface="Calibri"/>
              <a:cs typeface="Calibri"/>
            </a:defRPr>
          </a:pPr>
          <a:endParaRPr lang="es-E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ES"/>
    </a:p>
  </c:txPr>
  <c:printSettings>
    <c:headerFooter/>
    <c:pageMargins b="0.75000000000000167" l="0.70000000000000062" r="0.70000000000000062" t="0.75000000000000167" header="0.30000000000000032" footer="0.30000000000000032"/>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836"/>
          <c:y val="0.14634204435834441"/>
          <c:w val="0.168224682901675"/>
          <c:h val="0.75610056251811486"/>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68EB-4C32-B3F5-9AB449C5D737}"/>
              </c:ext>
            </c:extLst>
          </c:dPt>
          <c:val>
            <c:numRef>
              <c:f>'Por area'!$P$80</c:f>
              <c:numCache>
                <c:formatCode>0.0</c:formatCode>
                <c:ptCount val="1"/>
                <c:pt idx="0">
                  <c:v>8.9743589743589745</c:v>
                </c:pt>
              </c:numCache>
            </c:numRef>
          </c:val>
          <c:extLst>
            <c:ext xmlns:c16="http://schemas.microsoft.com/office/drawing/2014/chart" uri="{C3380CC4-5D6E-409C-BE32-E72D297353CC}">
              <c16:uniqueId val="{00000002-68EB-4C32-B3F5-9AB449C5D737}"/>
            </c:ext>
          </c:extLst>
        </c:ser>
        <c:dLbls>
          <c:showLegendKey val="0"/>
          <c:showVal val="0"/>
          <c:showCatName val="0"/>
          <c:showSerName val="0"/>
          <c:showPercent val="0"/>
          <c:showBubbleSize val="0"/>
        </c:dLbls>
        <c:gapWidth val="0"/>
        <c:overlap val="100"/>
        <c:axId val="161031296"/>
        <c:axId val="161032832"/>
      </c:barChart>
      <c:catAx>
        <c:axId val="161031296"/>
        <c:scaling>
          <c:orientation val="minMax"/>
        </c:scaling>
        <c:delete val="1"/>
        <c:axPos val="b"/>
        <c:majorTickMark val="out"/>
        <c:minorTickMark val="none"/>
        <c:tickLblPos val="none"/>
        <c:crossAx val="161032832"/>
        <c:crosses val="autoZero"/>
        <c:auto val="1"/>
        <c:lblAlgn val="ctr"/>
        <c:lblOffset val="100"/>
        <c:noMultiLvlLbl val="0"/>
      </c:catAx>
      <c:valAx>
        <c:axId val="161032832"/>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1031296"/>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167" r="0.75000000000000167" t="1" header="0" footer="0"/>
    <c:pageSetup/>
  </c:printSettings>
  <c:userShapes r:id="rId1"/>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145"/>
          <c:y val="4.7368542785111996E-2"/>
          <c:w val="0.64312267657992805"/>
          <c:h val="0.91052865575826358"/>
        </c:manualLayout>
      </c:layout>
      <c:pieChart>
        <c:varyColors val="1"/>
        <c:ser>
          <c:idx val="0"/>
          <c:order val="0"/>
          <c:tx>
            <c:strRef>
              <c:f>'Por area'!$C$79:$G$79</c:f>
              <c:strCache>
                <c:ptCount val="5"/>
                <c:pt idx="0">
                  <c:v>1</c:v>
                </c:pt>
                <c:pt idx="1">
                  <c:v>2</c:v>
                </c:pt>
                <c:pt idx="2">
                  <c:v>3</c:v>
                </c:pt>
                <c:pt idx="3">
                  <c:v>4</c:v>
                </c:pt>
                <c:pt idx="4">
                  <c:v>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FDF7-4604-8111-D41DA91D33AB}"/>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FDF7-4604-8111-D41DA91D33AB}"/>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FDF7-4604-8111-D41DA91D33AB}"/>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FDF7-4604-8111-D41DA91D33AB}"/>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FDF7-4604-8111-D41DA91D33AB}"/>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FDF7-4604-8111-D41DA91D33AB}"/>
              </c:ext>
            </c:extLst>
          </c:dPt>
          <c:cat>
            <c:numRef>
              <c:f>BUC!$C$100:$H$100</c:f>
              <c:numCache>
                <c:formatCode>General</c:formatCode>
                <c:ptCount val="6"/>
                <c:pt idx="0">
                  <c:v>1</c:v>
                </c:pt>
                <c:pt idx="1">
                  <c:v>2</c:v>
                </c:pt>
                <c:pt idx="2">
                  <c:v>3</c:v>
                </c:pt>
                <c:pt idx="3">
                  <c:v>4</c:v>
                </c:pt>
                <c:pt idx="4">
                  <c:v>5</c:v>
                </c:pt>
                <c:pt idx="5">
                  <c:v>0</c:v>
                </c:pt>
              </c:numCache>
            </c:numRef>
          </c:cat>
          <c:val>
            <c:numRef>
              <c:f>'Por area'!$C$83:$H$83</c:f>
              <c:numCache>
                <c:formatCode>General</c:formatCode>
                <c:ptCount val="6"/>
                <c:pt idx="0">
                  <c:v>1</c:v>
                </c:pt>
                <c:pt idx="1">
                  <c:v>0</c:v>
                </c:pt>
                <c:pt idx="2">
                  <c:v>12</c:v>
                </c:pt>
                <c:pt idx="3">
                  <c:v>56</c:v>
                </c:pt>
                <c:pt idx="4">
                  <c:v>82</c:v>
                </c:pt>
                <c:pt idx="5">
                  <c:v>17</c:v>
                </c:pt>
              </c:numCache>
            </c:numRef>
          </c:val>
          <c:extLst>
            <c:ext xmlns:c16="http://schemas.microsoft.com/office/drawing/2014/chart" uri="{C3380CC4-5D6E-409C-BE32-E72D297353CC}">
              <c16:uniqueId val="{0000000C-FDF7-4604-8111-D41DA91D33AB}"/>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189" r="0.75000000000000189" t="1" header="0" footer="0"/>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847"/>
          <c:y val="0.14634204435834441"/>
          <c:w val="0.168224682901675"/>
          <c:h val="0.7561005625181153"/>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3149-41D5-ABA6-AB79CDFF407E}"/>
              </c:ext>
            </c:extLst>
          </c:dPt>
          <c:val>
            <c:numRef>
              <c:f>'Por area'!$P$83</c:f>
              <c:numCache>
                <c:formatCode>0.0</c:formatCode>
                <c:ptCount val="1"/>
                <c:pt idx="0">
                  <c:v>8.6092715231788084</c:v>
                </c:pt>
              </c:numCache>
            </c:numRef>
          </c:val>
          <c:extLst>
            <c:ext xmlns:c16="http://schemas.microsoft.com/office/drawing/2014/chart" uri="{C3380CC4-5D6E-409C-BE32-E72D297353CC}">
              <c16:uniqueId val="{00000002-3149-41D5-ABA6-AB79CDFF407E}"/>
            </c:ext>
          </c:extLst>
        </c:ser>
        <c:dLbls>
          <c:showLegendKey val="0"/>
          <c:showVal val="0"/>
          <c:showCatName val="0"/>
          <c:showSerName val="0"/>
          <c:showPercent val="0"/>
          <c:showBubbleSize val="0"/>
        </c:dLbls>
        <c:gapWidth val="0"/>
        <c:overlap val="100"/>
        <c:axId val="161078656"/>
        <c:axId val="164570240"/>
      </c:barChart>
      <c:catAx>
        <c:axId val="161078656"/>
        <c:scaling>
          <c:orientation val="minMax"/>
        </c:scaling>
        <c:delete val="1"/>
        <c:axPos val="b"/>
        <c:majorTickMark val="out"/>
        <c:minorTickMark val="none"/>
        <c:tickLblPos val="none"/>
        <c:crossAx val="164570240"/>
        <c:crosses val="autoZero"/>
        <c:auto val="1"/>
        <c:lblAlgn val="ctr"/>
        <c:lblOffset val="100"/>
        <c:noMultiLvlLbl val="0"/>
      </c:catAx>
      <c:valAx>
        <c:axId val="164570240"/>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1078656"/>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189" r="0.75000000000000189" t="1" header="0" footer="0"/>
    <c:pageSetup/>
  </c:printSettings>
  <c:userShapes r:id="rId1"/>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15"/>
          <c:y val="4.7368542785111996E-2"/>
          <c:w val="0.64312267657992839"/>
          <c:h val="0.91052865575826358"/>
        </c:manualLayout>
      </c:layout>
      <c:pieChart>
        <c:varyColors val="1"/>
        <c:ser>
          <c:idx val="0"/>
          <c:order val="0"/>
          <c:tx>
            <c:strRef>
              <c:f>'Por area'!$C$79:$G$79</c:f>
              <c:strCache>
                <c:ptCount val="5"/>
                <c:pt idx="0">
                  <c:v>1</c:v>
                </c:pt>
                <c:pt idx="1">
                  <c:v>2</c:v>
                </c:pt>
                <c:pt idx="2">
                  <c:v>3</c:v>
                </c:pt>
                <c:pt idx="3">
                  <c:v>4</c:v>
                </c:pt>
                <c:pt idx="4">
                  <c:v>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866B-47B4-9E0C-7133B70ADD72}"/>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866B-47B4-9E0C-7133B70ADD72}"/>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866B-47B4-9E0C-7133B70ADD72}"/>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866B-47B4-9E0C-7133B70ADD72}"/>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866B-47B4-9E0C-7133B70ADD72}"/>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866B-47B4-9E0C-7133B70ADD72}"/>
              </c:ext>
            </c:extLst>
          </c:dPt>
          <c:cat>
            <c:numRef>
              <c:f>BUC!$C$100:$H$100</c:f>
              <c:numCache>
                <c:formatCode>General</c:formatCode>
                <c:ptCount val="6"/>
                <c:pt idx="0">
                  <c:v>1</c:v>
                </c:pt>
                <c:pt idx="1">
                  <c:v>2</c:v>
                </c:pt>
                <c:pt idx="2">
                  <c:v>3</c:v>
                </c:pt>
                <c:pt idx="3">
                  <c:v>4</c:v>
                </c:pt>
                <c:pt idx="4">
                  <c:v>5</c:v>
                </c:pt>
                <c:pt idx="5">
                  <c:v>0</c:v>
                </c:pt>
              </c:numCache>
            </c:numRef>
          </c:cat>
          <c:val>
            <c:numRef>
              <c:f>'Por area'!$C$86:$H$86</c:f>
              <c:numCache>
                <c:formatCode>General</c:formatCode>
                <c:ptCount val="6"/>
                <c:pt idx="0">
                  <c:v>1</c:v>
                </c:pt>
                <c:pt idx="1">
                  <c:v>2</c:v>
                </c:pt>
                <c:pt idx="2">
                  <c:v>14</c:v>
                </c:pt>
                <c:pt idx="3">
                  <c:v>62</c:v>
                </c:pt>
                <c:pt idx="4">
                  <c:v>73</c:v>
                </c:pt>
                <c:pt idx="5">
                  <c:v>16</c:v>
                </c:pt>
              </c:numCache>
            </c:numRef>
          </c:val>
          <c:extLst>
            <c:ext xmlns:c16="http://schemas.microsoft.com/office/drawing/2014/chart" uri="{C3380CC4-5D6E-409C-BE32-E72D297353CC}">
              <c16:uniqueId val="{0000000C-866B-47B4-9E0C-7133B70ADD7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11" r="0.75000000000000211" t="1" header="0" footer="0"/>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864"/>
          <c:y val="0.14634204435834441"/>
          <c:w val="0.168224682901675"/>
          <c:h val="0.75610056251811575"/>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968F-4F95-ABDB-2ED1E81CE397}"/>
              </c:ext>
            </c:extLst>
          </c:dPt>
          <c:val>
            <c:numRef>
              <c:f>'Por area'!$P$86</c:f>
              <c:numCache>
                <c:formatCode>0.0</c:formatCode>
                <c:ptCount val="1"/>
                <c:pt idx="0">
                  <c:v>8.3552631578947363</c:v>
                </c:pt>
              </c:numCache>
            </c:numRef>
          </c:val>
          <c:extLst>
            <c:ext xmlns:c16="http://schemas.microsoft.com/office/drawing/2014/chart" uri="{C3380CC4-5D6E-409C-BE32-E72D297353CC}">
              <c16:uniqueId val="{00000002-968F-4F95-ABDB-2ED1E81CE397}"/>
            </c:ext>
          </c:extLst>
        </c:ser>
        <c:dLbls>
          <c:showLegendKey val="0"/>
          <c:showVal val="0"/>
          <c:showCatName val="0"/>
          <c:showSerName val="0"/>
          <c:showPercent val="0"/>
          <c:showBubbleSize val="0"/>
        </c:dLbls>
        <c:gapWidth val="0"/>
        <c:overlap val="100"/>
        <c:axId val="164632448"/>
        <c:axId val="164633984"/>
      </c:barChart>
      <c:catAx>
        <c:axId val="164632448"/>
        <c:scaling>
          <c:orientation val="minMax"/>
        </c:scaling>
        <c:delete val="1"/>
        <c:axPos val="b"/>
        <c:majorTickMark val="out"/>
        <c:minorTickMark val="none"/>
        <c:tickLblPos val="none"/>
        <c:crossAx val="164633984"/>
        <c:crosses val="autoZero"/>
        <c:auto val="1"/>
        <c:lblAlgn val="ctr"/>
        <c:lblOffset val="100"/>
        <c:noMultiLvlLbl val="0"/>
      </c:catAx>
      <c:valAx>
        <c:axId val="164633984"/>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4632448"/>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211" r="0.75000000000000211" t="1" header="0" footer="0"/>
    <c:pageSetup/>
  </c:printSettings>
  <c:userShapes r:id="rId1"/>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156"/>
          <c:y val="4.7368542785111996E-2"/>
          <c:w val="0.64312267657992872"/>
          <c:h val="0.91052865575826358"/>
        </c:manualLayout>
      </c:layout>
      <c:pieChart>
        <c:varyColors val="1"/>
        <c:ser>
          <c:idx val="0"/>
          <c:order val="0"/>
          <c:tx>
            <c:strRef>
              <c:f>'Por area'!$C$79:$G$79</c:f>
              <c:strCache>
                <c:ptCount val="5"/>
                <c:pt idx="0">
                  <c:v>1</c:v>
                </c:pt>
                <c:pt idx="1">
                  <c:v>2</c:v>
                </c:pt>
                <c:pt idx="2">
                  <c:v>3</c:v>
                </c:pt>
                <c:pt idx="3">
                  <c:v>4</c:v>
                </c:pt>
                <c:pt idx="4">
                  <c:v>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4B65-41F7-A2A6-B5C506F6F4D2}"/>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4B65-41F7-A2A6-B5C506F6F4D2}"/>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4B65-41F7-A2A6-B5C506F6F4D2}"/>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4B65-41F7-A2A6-B5C506F6F4D2}"/>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4B65-41F7-A2A6-B5C506F6F4D2}"/>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4B65-41F7-A2A6-B5C506F6F4D2}"/>
              </c:ext>
            </c:extLst>
          </c:dPt>
          <c:cat>
            <c:numRef>
              <c:f>BUC!$C$100:$H$100</c:f>
              <c:numCache>
                <c:formatCode>General</c:formatCode>
                <c:ptCount val="6"/>
                <c:pt idx="0">
                  <c:v>1</c:v>
                </c:pt>
                <c:pt idx="1">
                  <c:v>2</c:v>
                </c:pt>
                <c:pt idx="2">
                  <c:v>3</c:v>
                </c:pt>
                <c:pt idx="3">
                  <c:v>4</c:v>
                </c:pt>
                <c:pt idx="4">
                  <c:v>5</c:v>
                </c:pt>
                <c:pt idx="5">
                  <c:v>0</c:v>
                </c:pt>
              </c:numCache>
            </c:numRef>
          </c:cat>
          <c:val>
            <c:numRef>
              <c:f>'Por area'!$C$89:$H$89</c:f>
              <c:numCache>
                <c:formatCode>General</c:formatCode>
                <c:ptCount val="6"/>
                <c:pt idx="0">
                  <c:v>2</c:v>
                </c:pt>
                <c:pt idx="1">
                  <c:v>3</c:v>
                </c:pt>
                <c:pt idx="2">
                  <c:v>28</c:v>
                </c:pt>
                <c:pt idx="3">
                  <c:v>57</c:v>
                </c:pt>
                <c:pt idx="4">
                  <c:v>61</c:v>
                </c:pt>
                <c:pt idx="5">
                  <c:v>17</c:v>
                </c:pt>
              </c:numCache>
            </c:numRef>
          </c:val>
          <c:extLst>
            <c:ext xmlns:c16="http://schemas.microsoft.com/office/drawing/2014/chart" uri="{C3380CC4-5D6E-409C-BE32-E72D297353CC}">
              <c16:uniqueId val="{0000000C-4B65-41F7-A2A6-B5C506F6F4D2}"/>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33" r="0.75000000000000233" t="1" header="0" footer="0"/>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1955E-2"/>
          <c:w val="0.64312267657992839"/>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B39F-4EC2-AA8D-53BF674836C3}"/>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B39F-4EC2-AA8D-53BF674836C3}"/>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B39F-4EC2-AA8D-53BF674836C3}"/>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B39F-4EC2-AA8D-53BF674836C3}"/>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B39F-4EC2-AA8D-53BF674836C3}"/>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B39F-4EC2-AA8D-53BF674836C3}"/>
              </c:ext>
            </c:extLst>
          </c:dPt>
          <c:val>
            <c:numRef>
              <c:f>BUC!$C$104:$H$104</c:f>
              <c:numCache>
                <c:formatCode>General</c:formatCode>
                <c:ptCount val="6"/>
                <c:pt idx="0">
                  <c:v>16</c:v>
                </c:pt>
                <c:pt idx="1">
                  <c:v>5</c:v>
                </c:pt>
                <c:pt idx="2">
                  <c:v>38</c:v>
                </c:pt>
                <c:pt idx="3">
                  <c:v>233</c:v>
                </c:pt>
                <c:pt idx="4">
                  <c:v>331</c:v>
                </c:pt>
                <c:pt idx="5">
                  <c:v>44</c:v>
                </c:pt>
              </c:numCache>
            </c:numRef>
          </c:val>
          <c:extLst>
            <c:ext xmlns:c16="http://schemas.microsoft.com/office/drawing/2014/chart" uri="{C3380CC4-5D6E-409C-BE32-E72D297353CC}">
              <c16:uniqueId val="{0000000C-B39F-4EC2-AA8D-53BF674836C3}"/>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11" r="0.75000000000000211" t="1" header="0" footer="0"/>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886"/>
          <c:y val="0.14634204435834441"/>
          <c:w val="0.168224682901675"/>
          <c:h val="0.75610056251811608"/>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7148-42A4-91B3-875C2DDFEA2B}"/>
              </c:ext>
            </c:extLst>
          </c:dPt>
          <c:val>
            <c:numRef>
              <c:f>'Por area'!$P$89</c:f>
              <c:numCache>
                <c:formatCode>0.0</c:formatCode>
                <c:ptCount val="1"/>
                <c:pt idx="0">
                  <c:v>7.8476821192052979</c:v>
                </c:pt>
              </c:numCache>
            </c:numRef>
          </c:val>
          <c:extLst>
            <c:ext xmlns:c16="http://schemas.microsoft.com/office/drawing/2014/chart" uri="{C3380CC4-5D6E-409C-BE32-E72D297353CC}">
              <c16:uniqueId val="{00000002-7148-42A4-91B3-875C2DDFEA2B}"/>
            </c:ext>
          </c:extLst>
        </c:ser>
        <c:dLbls>
          <c:showLegendKey val="0"/>
          <c:showVal val="0"/>
          <c:showCatName val="0"/>
          <c:showSerName val="0"/>
          <c:showPercent val="0"/>
          <c:showBubbleSize val="0"/>
        </c:dLbls>
        <c:gapWidth val="0"/>
        <c:overlap val="100"/>
        <c:axId val="164708736"/>
        <c:axId val="164710272"/>
      </c:barChart>
      <c:catAx>
        <c:axId val="164708736"/>
        <c:scaling>
          <c:orientation val="minMax"/>
        </c:scaling>
        <c:delete val="1"/>
        <c:axPos val="b"/>
        <c:majorTickMark val="out"/>
        <c:minorTickMark val="none"/>
        <c:tickLblPos val="none"/>
        <c:crossAx val="164710272"/>
        <c:crosses val="autoZero"/>
        <c:auto val="1"/>
        <c:lblAlgn val="ctr"/>
        <c:lblOffset val="100"/>
        <c:noMultiLvlLbl val="0"/>
      </c:catAx>
      <c:valAx>
        <c:axId val="164710272"/>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4708736"/>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233" r="0.75000000000000233" t="1" header="0" footer="0"/>
    <c:pageSetup/>
  </c:printSettings>
  <c:userShapes r:id="rId1"/>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173"/>
          <c:y val="4.7368542785111996E-2"/>
          <c:w val="0.64312267657992916"/>
          <c:h val="0.91052865575826358"/>
        </c:manualLayout>
      </c:layout>
      <c:pieChart>
        <c:varyColors val="1"/>
        <c:ser>
          <c:idx val="0"/>
          <c:order val="0"/>
          <c:tx>
            <c:strRef>
              <c:f>'Por area'!$C$79:$G$79</c:f>
              <c:strCache>
                <c:ptCount val="5"/>
                <c:pt idx="0">
                  <c:v>1</c:v>
                </c:pt>
                <c:pt idx="1">
                  <c:v>2</c:v>
                </c:pt>
                <c:pt idx="2">
                  <c:v>3</c:v>
                </c:pt>
                <c:pt idx="3">
                  <c:v>4</c:v>
                </c:pt>
                <c:pt idx="4">
                  <c:v>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CF4F-4382-B561-FF98B3BDB4F0}"/>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CF4F-4382-B561-FF98B3BDB4F0}"/>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CF4F-4382-B561-FF98B3BDB4F0}"/>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CF4F-4382-B561-FF98B3BDB4F0}"/>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CF4F-4382-B561-FF98B3BDB4F0}"/>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CF4F-4382-B561-FF98B3BDB4F0}"/>
              </c:ext>
            </c:extLst>
          </c:dPt>
          <c:cat>
            <c:numRef>
              <c:f>BUC!$C$100:$H$100</c:f>
              <c:numCache>
                <c:formatCode>General</c:formatCode>
                <c:ptCount val="6"/>
                <c:pt idx="0">
                  <c:v>1</c:v>
                </c:pt>
                <c:pt idx="1">
                  <c:v>2</c:v>
                </c:pt>
                <c:pt idx="2">
                  <c:v>3</c:v>
                </c:pt>
                <c:pt idx="3">
                  <c:v>4</c:v>
                </c:pt>
                <c:pt idx="4">
                  <c:v>5</c:v>
                </c:pt>
                <c:pt idx="5">
                  <c:v>0</c:v>
                </c:pt>
              </c:numCache>
            </c:numRef>
          </c:cat>
          <c:val>
            <c:numRef>
              <c:f>'Por area'!$C$105:$H$105</c:f>
              <c:numCache>
                <c:formatCode>General</c:formatCode>
                <c:ptCount val="6"/>
                <c:pt idx="0">
                  <c:v>1</c:v>
                </c:pt>
                <c:pt idx="1">
                  <c:v>1</c:v>
                </c:pt>
                <c:pt idx="2">
                  <c:v>28</c:v>
                </c:pt>
                <c:pt idx="3">
                  <c:v>93</c:v>
                </c:pt>
                <c:pt idx="4">
                  <c:v>41</c:v>
                </c:pt>
                <c:pt idx="5">
                  <c:v>4</c:v>
                </c:pt>
              </c:numCache>
            </c:numRef>
          </c:val>
          <c:extLst>
            <c:ext xmlns:c16="http://schemas.microsoft.com/office/drawing/2014/chart" uri="{C3380CC4-5D6E-409C-BE32-E72D297353CC}">
              <c16:uniqueId val="{0000000C-CF4F-4382-B561-FF98B3BDB4F0}"/>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78" r="0.75000000000000278" t="1" header="0" footer="0"/>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914"/>
          <c:y val="0.14634204435834441"/>
          <c:w val="0.168224682901675"/>
          <c:h val="0.75610056251811686"/>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9B1C-4EBC-9841-C121B95F8CAD}"/>
              </c:ext>
            </c:extLst>
          </c:dPt>
          <c:val>
            <c:numRef>
              <c:f>'Por area'!$P$105</c:f>
              <c:numCache>
                <c:formatCode>0.0</c:formatCode>
                <c:ptCount val="1"/>
                <c:pt idx="0">
                  <c:v>7.6219512195121952</c:v>
                </c:pt>
              </c:numCache>
            </c:numRef>
          </c:val>
          <c:extLst>
            <c:ext xmlns:c16="http://schemas.microsoft.com/office/drawing/2014/chart" uri="{C3380CC4-5D6E-409C-BE32-E72D297353CC}">
              <c16:uniqueId val="{00000002-9B1C-4EBC-9841-C121B95F8CAD}"/>
            </c:ext>
          </c:extLst>
        </c:ser>
        <c:dLbls>
          <c:showLegendKey val="0"/>
          <c:showVal val="0"/>
          <c:showCatName val="0"/>
          <c:showSerName val="0"/>
          <c:showPercent val="0"/>
          <c:showBubbleSize val="0"/>
        </c:dLbls>
        <c:gapWidth val="0"/>
        <c:overlap val="100"/>
        <c:axId val="164747904"/>
        <c:axId val="164839808"/>
      </c:barChart>
      <c:catAx>
        <c:axId val="164747904"/>
        <c:scaling>
          <c:orientation val="minMax"/>
        </c:scaling>
        <c:delete val="1"/>
        <c:axPos val="b"/>
        <c:majorTickMark val="out"/>
        <c:minorTickMark val="none"/>
        <c:tickLblPos val="none"/>
        <c:crossAx val="164839808"/>
        <c:crosses val="autoZero"/>
        <c:auto val="1"/>
        <c:lblAlgn val="ctr"/>
        <c:lblOffset val="100"/>
        <c:noMultiLvlLbl val="0"/>
      </c:catAx>
      <c:valAx>
        <c:axId val="164839808"/>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4747904"/>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278" r="0.75000000000000278" t="1" header="0" footer="0"/>
    <c:pageSetup/>
  </c:printSettings>
  <c:userShapes r:id="rId1"/>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178"/>
          <c:y val="4.7368542785111996E-2"/>
          <c:w val="0.64312267657992961"/>
          <c:h val="0.91052865575826358"/>
        </c:manualLayout>
      </c:layout>
      <c:pieChart>
        <c:varyColors val="1"/>
        <c:ser>
          <c:idx val="0"/>
          <c:order val="0"/>
          <c:tx>
            <c:strRef>
              <c:f>'Por area'!$C$79:$G$79</c:f>
              <c:strCache>
                <c:ptCount val="5"/>
                <c:pt idx="0">
                  <c:v>1</c:v>
                </c:pt>
                <c:pt idx="1">
                  <c:v>2</c:v>
                </c:pt>
                <c:pt idx="2">
                  <c:v>3</c:v>
                </c:pt>
                <c:pt idx="3">
                  <c:v>4</c:v>
                </c:pt>
                <c:pt idx="4">
                  <c:v>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C277-401C-94EA-9FBDC06E895E}"/>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C277-401C-94EA-9FBDC06E895E}"/>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C277-401C-94EA-9FBDC06E895E}"/>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C277-401C-94EA-9FBDC06E895E}"/>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C277-401C-94EA-9FBDC06E895E}"/>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C277-401C-94EA-9FBDC06E895E}"/>
              </c:ext>
            </c:extLst>
          </c:dPt>
          <c:cat>
            <c:numRef>
              <c:f>BUC!$C$100:$H$100</c:f>
              <c:numCache>
                <c:formatCode>General</c:formatCode>
                <c:ptCount val="6"/>
                <c:pt idx="0">
                  <c:v>1</c:v>
                </c:pt>
                <c:pt idx="1">
                  <c:v>2</c:v>
                </c:pt>
                <c:pt idx="2">
                  <c:v>3</c:v>
                </c:pt>
                <c:pt idx="3">
                  <c:v>4</c:v>
                </c:pt>
                <c:pt idx="4">
                  <c:v>5</c:v>
                </c:pt>
                <c:pt idx="5">
                  <c:v>0</c:v>
                </c:pt>
              </c:numCache>
            </c:numRef>
          </c:cat>
          <c:val>
            <c:numRef>
              <c:f>'Por area'!$C$108:$H$108</c:f>
              <c:numCache>
                <c:formatCode>General</c:formatCode>
                <c:ptCount val="6"/>
                <c:pt idx="0">
                  <c:v>1</c:v>
                </c:pt>
                <c:pt idx="1">
                  <c:v>3</c:v>
                </c:pt>
                <c:pt idx="2">
                  <c:v>20</c:v>
                </c:pt>
                <c:pt idx="3">
                  <c:v>59</c:v>
                </c:pt>
                <c:pt idx="4">
                  <c:v>76</c:v>
                </c:pt>
                <c:pt idx="5">
                  <c:v>9</c:v>
                </c:pt>
              </c:numCache>
            </c:numRef>
          </c:val>
          <c:extLst>
            <c:ext xmlns:c16="http://schemas.microsoft.com/office/drawing/2014/chart" uri="{C3380CC4-5D6E-409C-BE32-E72D297353CC}">
              <c16:uniqueId val="{0000000C-C277-401C-94EA-9FBDC06E895E}"/>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 r="0.750000000000003" t="1" header="0" footer="0"/>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936"/>
          <c:y val="0.14634204435834441"/>
          <c:w val="0.168224682901675"/>
          <c:h val="0.7561005625181173"/>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738B-4080-882F-19D961A9B61B}"/>
              </c:ext>
            </c:extLst>
          </c:dPt>
          <c:val>
            <c:numRef>
              <c:f>'Por area'!$P$108</c:f>
              <c:numCache>
                <c:formatCode>0.0</c:formatCode>
                <c:ptCount val="1"/>
                <c:pt idx="0">
                  <c:v>8.2389937106918243</c:v>
                </c:pt>
              </c:numCache>
            </c:numRef>
          </c:val>
          <c:extLst>
            <c:ext xmlns:c16="http://schemas.microsoft.com/office/drawing/2014/chart" uri="{C3380CC4-5D6E-409C-BE32-E72D297353CC}">
              <c16:uniqueId val="{00000002-738B-4080-882F-19D961A9B61B}"/>
            </c:ext>
          </c:extLst>
        </c:ser>
        <c:dLbls>
          <c:showLegendKey val="0"/>
          <c:showVal val="0"/>
          <c:showCatName val="0"/>
          <c:showSerName val="0"/>
          <c:showPercent val="0"/>
          <c:showBubbleSize val="0"/>
        </c:dLbls>
        <c:gapWidth val="0"/>
        <c:overlap val="100"/>
        <c:axId val="164967936"/>
        <c:axId val="164969472"/>
      </c:barChart>
      <c:catAx>
        <c:axId val="164967936"/>
        <c:scaling>
          <c:orientation val="minMax"/>
        </c:scaling>
        <c:delete val="1"/>
        <c:axPos val="b"/>
        <c:majorTickMark val="out"/>
        <c:minorTickMark val="none"/>
        <c:tickLblPos val="none"/>
        <c:crossAx val="164969472"/>
        <c:crosses val="autoZero"/>
        <c:auto val="1"/>
        <c:lblAlgn val="ctr"/>
        <c:lblOffset val="100"/>
        <c:noMultiLvlLbl val="0"/>
      </c:catAx>
      <c:valAx>
        <c:axId val="164969472"/>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4967936"/>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3" r="0.750000000000003" t="1" header="0" footer="0"/>
    <c:pageSetup/>
  </c:printSettings>
  <c:userShapes r:id="rId1"/>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184"/>
          <c:y val="4.7368542785111996E-2"/>
          <c:w val="0.64312267657992983"/>
          <c:h val="0.91052865575826358"/>
        </c:manualLayout>
      </c:layout>
      <c:pieChart>
        <c:varyColors val="1"/>
        <c:ser>
          <c:idx val="0"/>
          <c:order val="0"/>
          <c:tx>
            <c:strRef>
              <c:f>'Por area'!$C$79:$G$79</c:f>
              <c:strCache>
                <c:ptCount val="5"/>
                <c:pt idx="0">
                  <c:v>1</c:v>
                </c:pt>
                <c:pt idx="1">
                  <c:v>2</c:v>
                </c:pt>
                <c:pt idx="2">
                  <c:v>3</c:v>
                </c:pt>
                <c:pt idx="3">
                  <c:v>4</c:v>
                </c:pt>
                <c:pt idx="4">
                  <c:v>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120B-4FE3-8569-1E10A9BF741C}"/>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120B-4FE3-8569-1E10A9BF741C}"/>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120B-4FE3-8569-1E10A9BF741C}"/>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120B-4FE3-8569-1E10A9BF741C}"/>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120B-4FE3-8569-1E10A9BF741C}"/>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120B-4FE3-8569-1E10A9BF741C}"/>
              </c:ext>
            </c:extLst>
          </c:dPt>
          <c:cat>
            <c:numRef>
              <c:f>BUC!$C$100:$H$100</c:f>
              <c:numCache>
                <c:formatCode>General</c:formatCode>
                <c:ptCount val="6"/>
                <c:pt idx="0">
                  <c:v>1</c:v>
                </c:pt>
                <c:pt idx="1">
                  <c:v>2</c:v>
                </c:pt>
                <c:pt idx="2">
                  <c:v>3</c:v>
                </c:pt>
                <c:pt idx="3">
                  <c:v>4</c:v>
                </c:pt>
                <c:pt idx="4">
                  <c:v>5</c:v>
                </c:pt>
                <c:pt idx="5">
                  <c:v>0</c:v>
                </c:pt>
              </c:numCache>
            </c:numRef>
          </c:cat>
          <c:val>
            <c:numRef>
              <c:f>'Por area'!$C$111:$H$111</c:f>
              <c:numCache>
                <c:formatCode>General</c:formatCode>
                <c:ptCount val="6"/>
                <c:pt idx="0">
                  <c:v>2</c:v>
                </c:pt>
                <c:pt idx="1">
                  <c:v>1</c:v>
                </c:pt>
                <c:pt idx="2">
                  <c:v>20</c:v>
                </c:pt>
                <c:pt idx="3">
                  <c:v>56</c:v>
                </c:pt>
                <c:pt idx="4">
                  <c:v>83</c:v>
                </c:pt>
                <c:pt idx="5">
                  <c:v>6</c:v>
                </c:pt>
              </c:numCache>
            </c:numRef>
          </c:val>
          <c:extLst>
            <c:ext xmlns:c16="http://schemas.microsoft.com/office/drawing/2014/chart" uri="{C3380CC4-5D6E-409C-BE32-E72D297353CC}">
              <c16:uniqueId val="{0000000C-120B-4FE3-8569-1E10A9BF741C}"/>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22" r="0.75000000000000322" t="1" header="0" footer="0"/>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947"/>
          <c:y val="0.14634204435834441"/>
          <c:w val="0.168224682901675"/>
          <c:h val="0.75610056251811775"/>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B4E9-4A96-A4EF-524B1A881C40}"/>
              </c:ext>
            </c:extLst>
          </c:dPt>
          <c:val>
            <c:numRef>
              <c:f>'Por area'!$P$111</c:f>
              <c:numCache>
                <c:formatCode>0.0</c:formatCode>
                <c:ptCount val="1"/>
                <c:pt idx="0">
                  <c:v>8.3487654320987659</c:v>
                </c:pt>
              </c:numCache>
            </c:numRef>
          </c:val>
          <c:extLst>
            <c:ext xmlns:c16="http://schemas.microsoft.com/office/drawing/2014/chart" uri="{C3380CC4-5D6E-409C-BE32-E72D297353CC}">
              <c16:uniqueId val="{00000002-B4E9-4A96-A4EF-524B1A881C40}"/>
            </c:ext>
          </c:extLst>
        </c:ser>
        <c:dLbls>
          <c:showLegendKey val="0"/>
          <c:showVal val="0"/>
          <c:showCatName val="0"/>
          <c:showSerName val="0"/>
          <c:showPercent val="0"/>
          <c:showBubbleSize val="0"/>
        </c:dLbls>
        <c:gapWidth val="0"/>
        <c:overlap val="100"/>
        <c:axId val="165036032"/>
        <c:axId val="165037568"/>
      </c:barChart>
      <c:catAx>
        <c:axId val="165036032"/>
        <c:scaling>
          <c:orientation val="minMax"/>
        </c:scaling>
        <c:delete val="1"/>
        <c:axPos val="b"/>
        <c:majorTickMark val="out"/>
        <c:minorTickMark val="none"/>
        <c:tickLblPos val="none"/>
        <c:crossAx val="165037568"/>
        <c:crosses val="autoZero"/>
        <c:auto val="1"/>
        <c:lblAlgn val="ctr"/>
        <c:lblOffset val="100"/>
        <c:noMultiLvlLbl val="0"/>
      </c:catAx>
      <c:valAx>
        <c:axId val="165037568"/>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5036032"/>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322" r="0.75000000000000322" t="1" header="0" footer="0"/>
    <c:pageSetup/>
  </c:printSettings>
  <c:userShapes r:id="rId1"/>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192"/>
          <c:y val="4.7368542785111996E-2"/>
          <c:w val="0.64312267657993005"/>
          <c:h val="0.91052865575826358"/>
        </c:manualLayout>
      </c:layout>
      <c:pieChart>
        <c:varyColors val="1"/>
        <c:ser>
          <c:idx val="0"/>
          <c:order val="0"/>
          <c:tx>
            <c:strRef>
              <c:f>'Por area'!$C$79:$G$79</c:f>
              <c:strCache>
                <c:ptCount val="5"/>
                <c:pt idx="0">
                  <c:v>1</c:v>
                </c:pt>
                <c:pt idx="1">
                  <c:v>2</c:v>
                </c:pt>
                <c:pt idx="2">
                  <c:v>3</c:v>
                </c:pt>
                <c:pt idx="3">
                  <c:v>4</c:v>
                </c:pt>
                <c:pt idx="4">
                  <c:v>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268D-4E45-8FA5-4D7146A64485}"/>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268D-4E45-8FA5-4D7146A64485}"/>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268D-4E45-8FA5-4D7146A64485}"/>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268D-4E45-8FA5-4D7146A64485}"/>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268D-4E45-8FA5-4D7146A64485}"/>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268D-4E45-8FA5-4D7146A64485}"/>
              </c:ext>
            </c:extLst>
          </c:dPt>
          <c:cat>
            <c:numRef>
              <c:f>BUC!$C$100:$H$100</c:f>
              <c:numCache>
                <c:formatCode>General</c:formatCode>
                <c:ptCount val="6"/>
                <c:pt idx="0">
                  <c:v>1</c:v>
                </c:pt>
                <c:pt idx="1">
                  <c:v>2</c:v>
                </c:pt>
                <c:pt idx="2">
                  <c:v>3</c:v>
                </c:pt>
                <c:pt idx="3">
                  <c:v>4</c:v>
                </c:pt>
                <c:pt idx="4">
                  <c:v>5</c:v>
                </c:pt>
                <c:pt idx="5">
                  <c:v>0</c:v>
                </c:pt>
              </c:numCache>
            </c:numRef>
          </c:cat>
          <c:val>
            <c:numRef>
              <c:f>'Por area'!$C$117:$H$117</c:f>
              <c:numCache>
                <c:formatCode>General</c:formatCode>
                <c:ptCount val="6"/>
                <c:pt idx="0">
                  <c:v>1</c:v>
                </c:pt>
                <c:pt idx="1">
                  <c:v>1</c:v>
                </c:pt>
                <c:pt idx="2">
                  <c:v>4</c:v>
                </c:pt>
                <c:pt idx="3">
                  <c:v>33</c:v>
                </c:pt>
                <c:pt idx="4">
                  <c:v>126</c:v>
                </c:pt>
                <c:pt idx="5">
                  <c:v>3</c:v>
                </c:pt>
              </c:numCache>
            </c:numRef>
          </c:val>
          <c:extLst>
            <c:ext xmlns:c16="http://schemas.microsoft.com/office/drawing/2014/chart" uri="{C3380CC4-5D6E-409C-BE32-E72D297353CC}">
              <c16:uniqueId val="{0000000C-268D-4E45-8FA5-4D7146A64485}"/>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44" r="0.75000000000000344" t="1" header="0" footer="0"/>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964"/>
          <c:y val="0.14634204435834441"/>
          <c:w val="0.168224682901675"/>
          <c:h val="0.75610056251811808"/>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CA54-4C7B-94CF-7E7C2706C465}"/>
              </c:ext>
            </c:extLst>
          </c:dPt>
          <c:val>
            <c:numRef>
              <c:f>'Por area'!$P$117</c:f>
              <c:numCache>
                <c:formatCode>0.0</c:formatCode>
                <c:ptCount val="1"/>
                <c:pt idx="0">
                  <c:v>9.2727272727272734</c:v>
                </c:pt>
              </c:numCache>
            </c:numRef>
          </c:val>
          <c:extLst>
            <c:ext xmlns:c16="http://schemas.microsoft.com/office/drawing/2014/chart" uri="{C3380CC4-5D6E-409C-BE32-E72D297353CC}">
              <c16:uniqueId val="{00000002-CA54-4C7B-94CF-7E7C2706C465}"/>
            </c:ext>
          </c:extLst>
        </c:ser>
        <c:dLbls>
          <c:showLegendKey val="0"/>
          <c:showVal val="0"/>
          <c:showCatName val="0"/>
          <c:showSerName val="0"/>
          <c:showPercent val="0"/>
          <c:showBubbleSize val="0"/>
        </c:dLbls>
        <c:gapWidth val="0"/>
        <c:overlap val="100"/>
        <c:axId val="165095296"/>
        <c:axId val="165096832"/>
      </c:barChart>
      <c:catAx>
        <c:axId val="165095296"/>
        <c:scaling>
          <c:orientation val="minMax"/>
        </c:scaling>
        <c:delete val="1"/>
        <c:axPos val="b"/>
        <c:majorTickMark val="out"/>
        <c:minorTickMark val="none"/>
        <c:tickLblPos val="none"/>
        <c:crossAx val="165096832"/>
        <c:crosses val="autoZero"/>
        <c:auto val="1"/>
        <c:lblAlgn val="ctr"/>
        <c:lblOffset val="100"/>
        <c:noMultiLvlLbl val="0"/>
      </c:catAx>
      <c:valAx>
        <c:axId val="165096832"/>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5095296"/>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344" r="0.75000000000000344" t="1" header="0" footer="0"/>
    <c:pageSetup/>
  </c:printSettings>
  <c:userShapes r:id="rId1"/>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198"/>
          <c:y val="4.7368542785111996E-2"/>
          <c:w val="0.64312267657993039"/>
          <c:h val="0.91052865575826358"/>
        </c:manualLayout>
      </c:layout>
      <c:pieChart>
        <c:varyColors val="1"/>
        <c:ser>
          <c:idx val="0"/>
          <c:order val="0"/>
          <c:tx>
            <c:strRef>
              <c:f>'Por area'!$C$79:$G$79</c:f>
              <c:strCache>
                <c:ptCount val="5"/>
                <c:pt idx="0">
                  <c:v>1</c:v>
                </c:pt>
                <c:pt idx="1">
                  <c:v>2</c:v>
                </c:pt>
                <c:pt idx="2">
                  <c:v>3</c:v>
                </c:pt>
                <c:pt idx="3">
                  <c:v>4</c:v>
                </c:pt>
                <c:pt idx="4">
                  <c:v>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7B2A-472D-9102-40BB60C47727}"/>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7B2A-472D-9102-40BB60C47727}"/>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7B2A-472D-9102-40BB60C47727}"/>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7B2A-472D-9102-40BB60C47727}"/>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7B2A-472D-9102-40BB60C47727}"/>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7B2A-472D-9102-40BB60C47727}"/>
              </c:ext>
            </c:extLst>
          </c:dPt>
          <c:cat>
            <c:numRef>
              <c:f>BUC!$C$100:$H$100</c:f>
              <c:numCache>
                <c:formatCode>General</c:formatCode>
                <c:ptCount val="6"/>
                <c:pt idx="0">
                  <c:v>1</c:v>
                </c:pt>
                <c:pt idx="1">
                  <c:v>2</c:v>
                </c:pt>
                <c:pt idx="2">
                  <c:v>3</c:v>
                </c:pt>
                <c:pt idx="3">
                  <c:v>4</c:v>
                </c:pt>
                <c:pt idx="4">
                  <c:v>5</c:v>
                </c:pt>
                <c:pt idx="5">
                  <c:v>0</c:v>
                </c:pt>
              </c:numCache>
            </c:numRef>
          </c:cat>
          <c:val>
            <c:numRef>
              <c:f>'Por area'!$C$121:$H$121</c:f>
              <c:numCache>
                <c:formatCode>General</c:formatCode>
                <c:ptCount val="6"/>
                <c:pt idx="0">
                  <c:v>3</c:v>
                </c:pt>
                <c:pt idx="1">
                  <c:v>5</c:v>
                </c:pt>
                <c:pt idx="2">
                  <c:v>37</c:v>
                </c:pt>
                <c:pt idx="3">
                  <c:v>75</c:v>
                </c:pt>
                <c:pt idx="4">
                  <c:v>45</c:v>
                </c:pt>
                <c:pt idx="5">
                  <c:v>3</c:v>
                </c:pt>
              </c:numCache>
            </c:numRef>
          </c:val>
          <c:extLst>
            <c:ext xmlns:c16="http://schemas.microsoft.com/office/drawing/2014/chart" uri="{C3380CC4-5D6E-409C-BE32-E72D297353CC}">
              <c16:uniqueId val="{0000000C-7B2A-472D-9102-40BB60C47727}"/>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66" r="0.75000000000000366" t="1" header="0" footer="0"/>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864"/>
          <c:y val="0.14634204435834441"/>
          <c:w val="0.168224682901675"/>
          <c:h val="0.75610056251811575"/>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9EAE-4103-A558-4146D64285A6}"/>
              </c:ext>
            </c:extLst>
          </c:dPt>
          <c:val>
            <c:numRef>
              <c:f>BUC!$P$104</c:f>
              <c:numCache>
                <c:formatCode>0.0</c:formatCode>
                <c:ptCount val="1"/>
                <c:pt idx="0">
                  <c:v>8.4430176565008033</c:v>
                </c:pt>
              </c:numCache>
            </c:numRef>
          </c:val>
          <c:extLst>
            <c:ext xmlns:c16="http://schemas.microsoft.com/office/drawing/2014/chart" uri="{C3380CC4-5D6E-409C-BE32-E72D297353CC}">
              <c16:uniqueId val="{00000002-9EAE-4103-A558-4146D64285A6}"/>
            </c:ext>
          </c:extLst>
        </c:ser>
        <c:dLbls>
          <c:showLegendKey val="0"/>
          <c:showVal val="0"/>
          <c:showCatName val="0"/>
          <c:showSerName val="0"/>
          <c:showPercent val="0"/>
          <c:showBubbleSize val="0"/>
        </c:dLbls>
        <c:gapWidth val="0"/>
        <c:overlap val="100"/>
        <c:axId val="161338496"/>
        <c:axId val="161340032"/>
      </c:barChart>
      <c:catAx>
        <c:axId val="161338496"/>
        <c:scaling>
          <c:orientation val="minMax"/>
        </c:scaling>
        <c:delete val="1"/>
        <c:axPos val="b"/>
        <c:majorTickMark val="out"/>
        <c:minorTickMark val="none"/>
        <c:tickLblPos val="none"/>
        <c:crossAx val="161340032"/>
        <c:crosses val="autoZero"/>
        <c:auto val="1"/>
        <c:lblAlgn val="ctr"/>
        <c:lblOffset val="100"/>
        <c:noMultiLvlLbl val="0"/>
      </c:catAx>
      <c:valAx>
        <c:axId val="161340032"/>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1338496"/>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211" r="0.75000000000000211" t="1" header="0" footer="0"/>
    <c:pageSetup/>
  </c:printSettings>
  <c:userShapes r:id="rId1"/>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986"/>
          <c:y val="0.14634204435834441"/>
          <c:w val="0.168224682901675"/>
          <c:h val="0.75610056251811852"/>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AE67-47C4-8653-EE4C38B8B148}"/>
              </c:ext>
            </c:extLst>
          </c:dPt>
          <c:val>
            <c:numRef>
              <c:f>'Por area'!$P$121</c:f>
              <c:numCache>
                <c:formatCode>0.0</c:formatCode>
                <c:ptCount val="1"/>
                <c:pt idx="0">
                  <c:v>7.333333333333333</c:v>
                </c:pt>
              </c:numCache>
            </c:numRef>
          </c:val>
          <c:extLst>
            <c:ext xmlns:c16="http://schemas.microsoft.com/office/drawing/2014/chart" uri="{C3380CC4-5D6E-409C-BE32-E72D297353CC}">
              <c16:uniqueId val="{00000002-AE67-47C4-8653-EE4C38B8B148}"/>
            </c:ext>
          </c:extLst>
        </c:ser>
        <c:dLbls>
          <c:showLegendKey val="0"/>
          <c:showVal val="0"/>
          <c:showCatName val="0"/>
          <c:showSerName val="0"/>
          <c:showPercent val="0"/>
          <c:showBubbleSize val="0"/>
        </c:dLbls>
        <c:gapWidth val="0"/>
        <c:overlap val="100"/>
        <c:axId val="165175680"/>
        <c:axId val="165177216"/>
      </c:barChart>
      <c:catAx>
        <c:axId val="165175680"/>
        <c:scaling>
          <c:orientation val="minMax"/>
        </c:scaling>
        <c:delete val="1"/>
        <c:axPos val="b"/>
        <c:majorTickMark val="out"/>
        <c:minorTickMark val="none"/>
        <c:tickLblPos val="none"/>
        <c:crossAx val="165177216"/>
        <c:crosses val="autoZero"/>
        <c:auto val="1"/>
        <c:lblAlgn val="ctr"/>
        <c:lblOffset val="100"/>
        <c:noMultiLvlLbl val="0"/>
      </c:catAx>
      <c:valAx>
        <c:axId val="165177216"/>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5175680"/>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366" r="0.75000000000000366" t="1" header="0" footer="0"/>
    <c:pageSetup/>
  </c:printSettings>
  <c:userShapes r:id="rId1"/>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203"/>
          <c:y val="4.7368542785111996E-2"/>
          <c:w val="0.64312267657993072"/>
          <c:h val="0.91052865575826358"/>
        </c:manualLayout>
      </c:layout>
      <c:pieChart>
        <c:varyColors val="1"/>
        <c:ser>
          <c:idx val="0"/>
          <c:order val="0"/>
          <c:tx>
            <c:strRef>
              <c:f>'Por area'!$C$79:$G$79</c:f>
              <c:strCache>
                <c:ptCount val="5"/>
                <c:pt idx="0">
                  <c:v>1</c:v>
                </c:pt>
                <c:pt idx="1">
                  <c:v>2</c:v>
                </c:pt>
                <c:pt idx="2">
                  <c:v>3</c:v>
                </c:pt>
                <c:pt idx="3">
                  <c:v>4</c:v>
                </c:pt>
                <c:pt idx="4">
                  <c:v>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8D6B-493C-9037-EED6D43B478D}"/>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8D6B-493C-9037-EED6D43B478D}"/>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8D6B-493C-9037-EED6D43B478D}"/>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8D6B-493C-9037-EED6D43B478D}"/>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8D6B-493C-9037-EED6D43B478D}"/>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8D6B-493C-9037-EED6D43B478D}"/>
              </c:ext>
            </c:extLst>
          </c:dPt>
          <c:cat>
            <c:numRef>
              <c:f>BUC!$C$100:$H$100</c:f>
              <c:numCache>
                <c:formatCode>General</c:formatCode>
                <c:ptCount val="6"/>
                <c:pt idx="0">
                  <c:v>1</c:v>
                </c:pt>
                <c:pt idx="1">
                  <c:v>2</c:v>
                </c:pt>
                <c:pt idx="2">
                  <c:v>3</c:v>
                </c:pt>
                <c:pt idx="3">
                  <c:v>4</c:v>
                </c:pt>
                <c:pt idx="4">
                  <c:v>5</c:v>
                </c:pt>
                <c:pt idx="5">
                  <c:v>0</c:v>
                </c:pt>
              </c:numCache>
            </c:numRef>
          </c:cat>
          <c:val>
            <c:numRef>
              <c:f>'Por area'!$C$126:$H$126</c:f>
              <c:numCache>
                <c:formatCode>General</c:formatCode>
                <c:ptCount val="6"/>
                <c:pt idx="0">
                  <c:v>2</c:v>
                </c:pt>
                <c:pt idx="1">
                  <c:v>2</c:v>
                </c:pt>
                <c:pt idx="2">
                  <c:v>11</c:v>
                </c:pt>
                <c:pt idx="3">
                  <c:v>61</c:v>
                </c:pt>
                <c:pt idx="4">
                  <c:v>81</c:v>
                </c:pt>
                <c:pt idx="5">
                  <c:v>11</c:v>
                </c:pt>
              </c:numCache>
            </c:numRef>
          </c:val>
          <c:extLst>
            <c:ext xmlns:c16="http://schemas.microsoft.com/office/drawing/2014/chart" uri="{C3380CC4-5D6E-409C-BE32-E72D297353CC}">
              <c16:uniqueId val="{0000000C-8D6B-493C-9037-EED6D43B478D}"/>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389" r="0.75000000000000389" t="1" header="0" footer="0"/>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4997"/>
          <c:y val="0.14634204435834441"/>
          <c:w val="0.168224682901675"/>
          <c:h val="0.75610056251811886"/>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1012-4E72-8E89-EB057DC660E1}"/>
              </c:ext>
            </c:extLst>
          </c:dPt>
          <c:val>
            <c:numRef>
              <c:f>'Por area'!$P$126</c:f>
              <c:numCache>
                <c:formatCode>0.0</c:formatCode>
                <c:ptCount val="1"/>
                <c:pt idx="0">
                  <c:v>8.4554140127388528</c:v>
                </c:pt>
              </c:numCache>
            </c:numRef>
          </c:val>
          <c:extLst>
            <c:ext xmlns:c16="http://schemas.microsoft.com/office/drawing/2014/chart" uri="{C3380CC4-5D6E-409C-BE32-E72D297353CC}">
              <c16:uniqueId val="{00000002-1012-4E72-8E89-EB057DC660E1}"/>
            </c:ext>
          </c:extLst>
        </c:ser>
        <c:dLbls>
          <c:showLegendKey val="0"/>
          <c:showVal val="0"/>
          <c:showCatName val="0"/>
          <c:showSerName val="0"/>
          <c:showPercent val="0"/>
          <c:showBubbleSize val="0"/>
        </c:dLbls>
        <c:gapWidth val="0"/>
        <c:overlap val="100"/>
        <c:axId val="165288576"/>
        <c:axId val="165306752"/>
      </c:barChart>
      <c:catAx>
        <c:axId val="165288576"/>
        <c:scaling>
          <c:orientation val="minMax"/>
        </c:scaling>
        <c:delete val="1"/>
        <c:axPos val="b"/>
        <c:majorTickMark val="out"/>
        <c:minorTickMark val="none"/>
        <c:tickLblPos val="none"/>
        <c:crossAx val="165306752"/>
        <c:crosses val="autoZero"/>
        <c:auto val="1"/>
        <c:lblAlgn val="ctr"/>
        <c:lblOffset val="100"/>
        <c:noMultiLvlLbl val="0"/>
      </c:catAx>
      <c:valAx>
        <c:axId val="165306752"/>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5288576"/>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389" r="0.75000000000000389" t="1" header="0" footer="0"/>
    <c:pageSetup/>
  </c:printSettings>
  <c:userShapes r:id="rId1"/>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209"/>
          <c:y val="4.7368542785111996E-2"/>
          <c:w val="0.64312267657993094"/>
          <c:h val="0.91052865575826358"/>
        </c:manualLayout>
      </c:layout>
      <c:pieChart>
        <c:varyColors val="1"/>
        <c:ser>
          <c:idx val="0"/>
          <c:order val="0"/>
          <c:tx>
            <c:strRef>
              <c:f>'Por area'!$C$79:$G$79</c:f>
              <c:strCache>
                <c:ptCount val="5"/>
                <c:pt idx="0">
                  <c:v>1</c:v>
                </c:pt>
                <c:pt idx="1">
                  <c:v>2</c:v>
                </c:pt>
                <c:pt idx="2">
                  <c:v>3</c:v>
                </c:pt>
                <c:pt idx="3">
                  <c:v>4</c:v>
                </c:pt>
                <c:pt idx="4">
                  <c:v>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0099-48C9-AA05-414BB436EA45}"/>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0099-48C9-AA05-414BB436EA45}"/>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0099-48C9-AA05-414BB436EA45}"/>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0099-48C9-AA05-414BB436EA45}"/>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0099-48C9-AA05-414BB436EA45}"/>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0099-48C9-AA05-414BB436EA45}"/>
              </c:ext>
            </c:extLst>
          </c:dPt>
          <c:cat>
            <c:numRef>
              <c:f>BUC!$C$100:$H$100</c:f>
              <c:numCache>
                <c:formatCode>General</c:formatCode>
                <c:ptCount val="6"/>
                <c:pt idx="0">
                  <c:v>1</c:v>
                </c:pt>
                <c:pt idx="1">
                  <c:v>2</c:v>
                </c:pt>
                <c:pt idx="2">
                  <c:v>3</c:v>
                </c:pt>
                <c:pt idx="3">
                  <c:v>4</c:v>
                </c:pt>
                <c:pt idx="4">
                  <c:v>5</c:v>
                </c:pt>
                <c:pt idx="5">
                  <c:v>0</c:v>
                </c:pt>
              </c:numCache>
            </c:numRef>
          </c:cat>
          <c:val>
            <c:numRef>
              <c:f>'Por area'!$C$130:$H$130</c:f>
              <c:numCache>
                <c:formatCode>General</c:formatCode>
                <c:ptCount val="6"/>
                <c:pt idx="0">
                  <c:v>3</c:v>
                </c:pt>
                <c:pt idx="1">
                  <c:v>2</c:v>
                </c:pt>
                <c:pt idx="2">
                  <c:v>22</c:v>
                </c:pt>
                <c:pt idx="3">
                  <c:v>82</c:v>
                </c:pt>
                <c:pt idx="4">
                  <c:v>53</c:v>
                </c:pt>
                <c:pt idx="5">
                  <c:v>6</c:v>
                </c:pt>
              </c:numCache>
            </c:numRef>
          </c:val>
          <c:extLst>
            <c:ext xmlns:c16="http://schemas.microsoft.com/office/drawing/2014/chart" uri="{C3380CC4-5D6E-409C-BE32-E72D297353CC}">
              <c16:uniqueId val="{0000000C-0099-48C9-AA05-414BB436EA45}"/>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411" r="0.75000000000000411" t="1" header="0" footer="0"/>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014"/>
          <c:y val="0.14634204435834441"/>
          <c:w val="0.168224682901675"/>
          <c:h val="0.7561005625181193"/>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8712-4982-A827-FF133F3B008D}"/>
              </c:ext>
            </c:extLst>
          </c:dPt>
          <c:val>
            <c:numRef>
              <c:f>'Por area'!$P$130</c:f>
              <c:numCache>
                <c:formatCode>0.0</c:formatCode>
                <c:ptCount val="1"/>
                <c:pt idx="0">
                  <c:v>7.7777777777777777</c:v>
                </c:pt>
              </c:numCache>
            </c:numRef>
          </c:val>
          <c:extLst>
            <c:ext xmlns:c16="http://schemas.microsoft.com/office/drawing/2014/chart" uri="{C3380CC4-5D6E-409C-BE32-E72D297353CC}">
              <c16:uniqueId val="{00000002-8712-4982-A827-FF133F3B008D}"/>
            </c:ext>
          </c:extLst>
        </c:ser>
        <c:dLbls>
          <c:showLegendKey val="0"/>
          <c:showVal val="0"/>
          <c:showCatName val="0"/>
          <c:showSerName val="0"/>
          <c:showPercent val="0"/>
          <c:showBubbleSize val="0"/>
        </c:dLbls>
        <c:gapWidth val="0"/>
        <c:overlap val="100"/>
        <c:axId val="165368960"/>
        <c:axId val="165370496"/>
      </c:barChart>
      <c:catAx>
        <c:axId val="165368960"/>
        <c:scaling>
          <c:orientation val="minMax"/>
        </c:scaling>
        <c:delete val="1"/>
        <c:axPos val="b"/>
        <c:majorTickMark val="out"/>
        <c:minorTickMark val="none"/>
        <c:tickLblPos val="none"/>
        <c:crossAx val="165370496"/>
        <c:crosses val="autoZero"/>
        <c:auto val="1"/>
        <c:lblAlgn val="ctr"/>
        <c:lblOffset val="100"/>
        <c:noMultiLvlLbl val="0"/>
      </c:catAx>
      <c:valAx>
        <c:axId val="165370496"/>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5368960"/>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411" r="0.75000000000000411" t="1" header="0" footer="0"/>
    <c:pageSetup/>
  </c:printSettings>
  <c:userShapes r:id="rId1"/>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217"/>
          <c:y val="4.7368542785111996E-2"/>
          <c:w val="0.64312267657993116"/>
          <c:h val="0.91052865575826358"/>
        </c:manualLayout>
      </c:layout>
      <c:pieChart>
        <c:varyColors val="1"/>
        <c:ser>
          <c:idx val="0"/>
          <c:order val="0"/>
          <c:tx>
            <c:strRef>
              <c:f>'Por area'!$C$79:$G$79</c:f>
              <c:strCache>
                <c:ptCount val="5"/>
                <c:pt idx="0">
                  <c:v>1</c:v>
                </c:pt>
                <c:pt idx="1">
                  <c:v>2</c:v>
                </c:pt>
                <c:pt idx="2">
                  <c:v>3</c:v>
                </c:pt>
                <c:pt idx="3">
                  <c:v>4</c:v>
                </c:pt>
                <c:pt idx="4">
                  <c:v>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D2E9-4A9E-A488-5A7122F46EA3}"/>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D2E9-4A9E-A488-5A7122F46EA3}"/>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D2E9-4A9E-A488-5A7122F46EA3}"/>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D2E9-4A9E-A488-5A7122F46EA3}"/>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D2E9-4A9E-A488-5A7122F46EA3}"/>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D2E9-4A9E-A488-5A7122F46EA3}"/>
              </c:ext>
            </c:extLst>
          </c:dPt>
          <c:cat>
            <c:numRef>
              <c:f>BUC!$C$100:$H$100</c:f>
              <c:numCache>
                <c:formatCode>General</c:formatCode>
                <c:ptCount val="6"/>
                <c:pt idx="0">
                  <c:v>1</c:v>
                </c:pt>
                <c:pt idx="1">
                  <c:v>2</c:v>
                </c:pt>
                <c:pt idx="2">
                  <c:v>3</c:v>
                </c:pt>
                <c:pt idx="3">
                  <c:v>4</c:v>
                </c:pt>
                <c:pt idx="4">
                  <c:v>5</c:v>
                </c:pt>
                <c:pt idx="5">
                  <c:v>0</c:v>
                </c:pt>
              </c:numCache>
            </c:numRef>
          </c:cat>
          <c:val>
            <c:numRef>
              <c:f>'Por area'!$C$137:$H$137</c:f>
              <c:numCache>
                <c:formatCode>General</c:formatCode>
                <c:ptCount val="6"/>
                <c:pt idx="0">
                  <c:v>0</c:v>
                </c:pt>
                <c:pt idx="1">
                  <c:v>0</c:v>
                </c:pt>
                <c:pt idx="2">
                  <c:v>6</c:v>
                </c:pt>
                <c:pt idx="3">
                  <c:v>29</c:v>
                </c:pt>
                <c:pt idx="4">
                  <c:v>118</c:v>
                </c:pt>
                <c:pt idx="5">
                  <c:v>15</c:v>
                </c:pt>
              </c:numCache>
            </c:numRef>
          </c:val>
          <c:extLst>
            <c:ext xmlns:c16="http://schemas.microsoft.com/office/drawing/2014/chart" uri="{C3380CC4-5D6E-409C-BE32-E72D297353CC}">
              <c16:uniqueId val="{0000000C-D2E9-4A9E-A488-5A7122F46EA3}"/>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433" r="0.75000000000000433" t="1" header="0" footer="0"/>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036"/>
          <c:y val="0.14634204435834441"/>
          <c:w val="0.168224682901675"/>
          <c:h val="0.75610056251811975"/>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0EB6-4894-A3F7-D143603756D6}"/>
              </c:ext>
            </c:extLst>
          </c:dPt>
          <c:val>
            <c:numRef>
              <c:f>'Por area'!$P$137</c:f>
              <c:numCache>
                <c:formatCode>0.0</c:formatCode>
                <c:ptCount val="1"/>
                <c:pt idx="0">
                  <c:v>9.3300653594771248</c:v>
                </c:pt>
              </c:numCache>
            </c:numRef>
          </c:val>
          <c:extLst>
            <c:ext xmlns:c16="http://schemas.microsoft.com/office/drawing/2014/chart" uri="{C3380CC4-5D6E-409C-BE32-E72D297353CC}">
              <c16:uniqueId val="{00000002-0EB6-4894-A3F7-D143603756D6}"/>
            </c:ext>
          </c:extLst>
        </c:ser>
        <c:dLbls>
          <c:showLegendKey val="0"/>
          <c:showVal val="0"/>
          <c:showCatName val="0"/>
          <c:showSerName val="0"/>
          <c:showPercent val="0"/>
          <c:showBubbleSize val="0"/>
        </c:dLbls>
        <c:gapWidth val="0"/>
        <c:overlap val="100"/>
        <c:axId val="165408128"/>
        <c:axId val="165491840"/>
      </c:barChart>
      <c:catAx>
        <c:axId val="165408128"/>
        <c:scaling>
          <c:orientation val="minMax"/>
        </c:scaling>
        <c:delete val="1"/>
        <c:axPos val="b"/>
        <c:majorTickMark val="out"/>
        <c:minorTickMark val="none"/>
        <c:tickLblPos val="none"/>
        <c:crossAx val="165491840"/>
        <c:crosses val="autoZero"/>
        <c:auto val="1"/>
        <c:lblAlgn val="ctr"/>
        <c:lblOffset val="100"/>
        <c:noMultiLvlLbl val="0"/>
      </c:catAx>
      <c:valAx>
        <c:axId val="165491840"/>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5408128"/>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433" r="0.75000000000000433" t="1" header="0" footer="0"/>
    <c:pageSetup/>
  </c:printSettings>
  <c:userShapes r:id="rId1"/>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225"/>
          <c:y val="4.7368542785111996E-2"/>
          <c:w val="0.64312267657993161"/>
          <c:h val="0.91052865575826358"/>
        </c:manualLayout>
      </c:layout>
      <c:pieChart>
        <c:varyColors val="1"/>
        <c:ser>
          <c:idx val="0"/>
          <c:order val="0"/>
          <c:tx>
            <c:strRef>
              <c:f>'Por area'!$C$79:$G$79</c:f>
              <c:strCache>
                <c:ptCount val="5"/>
                <c:pt idx="0">
                  <c:v>1</c:v>
                </c:pt>
                <c:pt idx="1">
                  <c:v>2</c:v>
                </c:pt>
                <c:pt idx="2">
                  <c:v>3</c:v>
                </c:pt>
                <c:pt idx="3">
                  <c:v>4</c:v>
                </c:pt>
                <c:pt idx="4">
                  <c:v>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B24A-4F25-8FFF-CE3287969B95}"/>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B24A-4F25-8FFF-CE3287969B95}"/>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B24A-4F25-8FFF-CE3287969B95}"/>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B24A-4F25-8FFF-CE3287969B95}"/>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B24A-4F25-8FFF-CE3287969B95}"/>
              </c:ext>
            </c:extLst>
          </c:dPt>
          <c:cat>
            <c:numRef>
              <c:f>BUC!$C$100:$H$100</c:f>
              <c:numCache>
                <c:formatCode>General</c:formatCode>
                <c:ptCount val="6"/>
                <c:pt idx="0">
                  <c:v>1</c:v>
                </c:pt>
                <c:pt idx="1">
                  <c:v>2</c:v>
                </c:pt>
                <c:pt idx="2">
                  <c:v>3</c:v>
                </c:pt>
                <c:pt idx="3">
                  <c:v>4</c:v>
                </c:pt>
                <c:pt idx="4">
                  <c:v>5</c:v>
                </c:pt>
                <c:pt idx="5">
                  <c:v>0</c:v>
                </c:pt>
              </c:numCache>
            </c:numRef>
          </c:cat>
          <c:val>
            <c:numRef>
              <c:f>'Por area'!$C$141:$G$141</c:f>
              <c:numCache>
                <c:formatCode>General</c:formatCode>
                <c:ptCount val="5"/>
                <c:pt idx="0">
                  <c:v>1</c:v>
                </c:pt>
                <c:pt idx="1">
                  <c:v>1</c:v>
                </c:pt>
                <c:pt idx="2">
                  <c:v>9</c:v>
                </c:pt>
                <c:pt idx="3">
                  <c:v>41</c:v>
                </c:pt>
                <c:pt idx="4">
                  <c:v>103</c:v>
                </c:pt>
              </c:numCache>
            </c:numRef>
          </c:val>
          <c:extLst>
            <c:ext xmlns:c16="http://schemas.microsoft.com/office/drawing/2014/chart" uri="{C3380CC4-5D6E-409C-BE32-E72D297353CC}">
              <c16:uniqueId val="{0000000A-B24A-4F25-8FFF-CE3287969B95}"/>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455" r="0.75000000000000455" t="1" header="0" footer="0"/>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047"/>
          <c:y val="0.14634204435834441"/>
          <c:w val="0.168224682901675"/>
          <c:h val="0.75610056251812008"/>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9AC3-4962-8AD9-E0527519DCF3}"/>
              </c:ext>
            </c:extLst>
          </c:dPt>
          <c:val>
            <c:numRef>
              <c:f>'Por area'!$P$141</c:f>
              <c:numCache>
                <c:formatCode>0.0</c:formatCode>
                <c:ptCount val="1"/>
                <c:pt idx="0">
                  <c:v>8.935483870967742</c:v>
                </c:pt>
              </c:numCache>
            </c:numRef>
          </c:val>
          <c:extLst>
            <c:ext xmlns:c16="http://schemas.microsoft.com/office/drawing/2014/chart" uri="{C3380CC4-5D6E-409C-BE32-E72D297353CC}">
              <c16:uniqueId val="{00000002-9AC3-4962-8AD9-E0527519DCF3}"/>
            </c:ext>
          </c:extLst>
        </c:ser>
        <c:dLbls>
          <c:showLegendKey val="0"/>
          <c:showVal val="0"/>
          <c:showCatName val="0"/>
          <c:showSerName val="0"/>
          <c:showPercent val="0"/>
          <c:showBubbleSize val="0"/>
        </c:dLbls>
        <c:gapWidth val="0"/>
        <c:overlap val="100"/>
        <c:axId val="165558528"/>
        <c:axId val="165564416"/>
      </c:barChart>
      <c:catAx>
        <c:axId val="165558528"/>
        <c:scaling>
          <c:orientation val="minMax"/>
        </c:scaling>
        <c:delete val="1"/>
        <c:axPos val="b"/>
        <c:majorTickMark val="out"/>
        <c:minorTickMark val="none"/>
        <c:tickLblPos val="none"/>
        <c:crossAx val="165564416"/>
        <c:crosses val="autoZero"/>
        <c:auto val="1"/>
        <c:lblAlgn val="ctr"/>
        <c:lblOffset val="100"/>
        <c:noMultiLvlLbl val="0"/>
      </c:catAx>
      <c:valAx>
        <c:axId val="165564416"/>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5558528"/>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455" r="0.75000000000000455" t="1" header="0" footer="0"/>
    <c:pageSetup/>
  </c:printSettings>
  <c:userShapes r:id="rId1"/>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231"/>
          <c:y val="4.7368542785111996E-2"/>
          <c:w val="0.64312267657993183"/>
          <c:h val="0.91052865575826358"/>
        </c:manualLayout>
      </c:layout>
      <c:pieChart>
        <c:varyColors val="1"/>
        <c:ser>
          <c:idx val="0"/>
          <c:order val="0"/>
          <c:tx>
            <c:strRef>
              <c:f>'Por area'!$C$79:$G$79</c:f>
              <c:strCache>
                <c:ptCount val="5"/>
                <c:pt idx="0">
                  <c:v>1</c:v>
                </c:pt>
                <c:pt idx="1">
                  <c:v>2</c:v>
                </c:pt>
                <c:pt idx="2">
                  <c:v>3</c:v>
                </c:pt>
                <c:pt idx="3">
                  <c:v>4</c:v>
                </c:pt>
                <c:pt idx="4">
                  <c:v>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0B39-484E-A6ED-C7F7984C350C}"/>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0B39-484E-A6ED-C7F7984C350C}"/>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0B39-484E-A6ED-C7F7984C350C}"/>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0B39-484E-A6ED-C7F7984C350C}"/>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0B39-484E-A6ED-C7F7984C350C}"/>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0B39-484E-A6ED-C7F7984C350C}"/>
              </c:ext>
            </c:extLst>
          </c:dPt>
          <c:cat>
            <c:numRef>
              <c:f>BUC!$C$100:$H$100</c:f>
              <c:numCache>
                <c:formatCode>General</c:formatCode>
                <c:ptCount val="6"/>
                <c:pt idx="0">
                  <c:v>1</c:v>
                </c:pt>
                <c:pt idx="1">
                  <c:v>2</c:v>
                </c:pt>
                <c:pt idx="2">
                  <c:v>3</c:v>
                </c:pt>
                <c:pt idx="3">
                  <c:v>4</c:v>
                </c:pt>
                <c:pt idx="4">
                  <c:v>5</c:v>
                </c:pt>
                <c:pt idx="5">
                  <c:v>0</c:v>
                </c:pt>
              </c:numCache>
            </c:numRef>
          </c:cat>
          <c:val>
            <c:numRef>
              <c:f>'Por area'!$C$148:$H$148</c:f>
              <c:numCache>
                <c:formatCode>General</c:formatCode>
                <c:ptCount val="6"/>
                <c:pt idx="0">
                  <c:v>0</c:v>
                </c:pt>
                <c:pt idx="1">
                  <c:v>2</c:v>
                </c:pt>
                <c:pt idx="2">
                  <c:v>13</c:v>
                </c:pt>
                <c:pt idx="3">
                  <c:v>43</c:v>
                </c:pt>
                <c:pt idx="4">
                  <c:v>96</c:v>
                </c:pt>
                <c:pt idx="5">
                  <c:v>14</c:v>
                </c:pt>
              </c:numCache>
            </c:numRef>
          </c:val>
          <c:extLst>
            <c:ext xmlns:c16="http://schemas.microsoft.com/office/drawing/2014/chart" uri="{C3380CC4-5D6E-409C-BE32-E72D297353CC}">
              <c16:uniqueId val="{0000000C-0B39-484E-A6ED-C7F7984C350C}"/>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477" r="0.75000000000000477" t="1" header="0" footer="0"/>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64994785374471"/>
          <c:y val="4.7368421052632018E-2"/>
          <c:w val="0.64312267657992872"/>
          <c:h val="0.91052865575826358"/>
        </c:manualLayout>
      </c:layout>
      <c:pieChart>
        <c:varyColors val="1"/>
        <c:ser>
          <c:idx val="0"/>
          <c:order val="0"/>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8440-4070-9E3D-65D4781BF7F4}"/>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8440-4070-9E3D-65D4781BF7F4}"/>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8440-4070-9E3D-65D4781BF7F4}"/>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8440-4070-9E3D-65D4781BF7F4}"/>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8440-4070-9E3D-65D4781BF7F4}"/>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8440-4070-9E3D-65D4781BF7F4}"/>
              </c:ext>
            </c:extLst>
          </c:dPt>
          <c:val>
            <c:numRef>
              <c:f>BUC!$C$107:$H$107</c:f>
              <c:numCache>
                <c:formatCode>General</c:formatCode>
                <c:ptCount val="6"/>
                <c:pt idx="0">
                  <c:v>14</c:v>
                </c:pt>
                <c:pt idx="1">
                  <c:v>13</c:v>
                </c:pt>
                <c:pt idx="2">
                  <c:v>75</c:v>
                </c:pt>
                <c:pt idx="3">
                  <c:v>241</c:v>
                </c:pt>
                <c:pt idx="4">
                  <c:v>285</c:v>
                </c:pt>
                <c:pt idx="5">
                  <c:v>39</c:v>
                </c:pt>
              </c:numCache>
            </c:numRef>
          </c:val>
          <c:extLst>
            <c:ext xmlns:c16="http://schemas.microsoft.com/office/drawing/2014/chart" uri="{C3380CC4-5D6E-409C-BE32-E72D297353CC}">
              <c16:uniqueId val="{0000000C-8440-4070-9E3D-65D4781BF7F4}"/>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233" r="0.75000000000000233" t="1" header="0" footer="0"/>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064"/>
          <c:y val="0.14634204435834441"/>
          <c:w val="0.168224682901675"/>
          <c:h val="0.75610056251812052"/>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1EA5-4AEF-94C1-54DEB421530B}"/>
              </c:ext>
            </c:extLst>
          </c:dPt>
          <c:val>
            <c:numRef>
              <c:f>'Por area'!$P$148</c:f>
              <c:numCache>
                <c:formatCode>0.0</c:formatCode>
                <c:ptCount val="1"/>
                <c:pt idx="0">
                  <c:v>8.7824675324675319</c:v>
                </c:pt>
              </c:numCache>
            </c:numRef>
          </c:val>
          <c:extLst>
            <c:ext xmlns:c16="http://schemas.microsoft.com/office/drawing/2014/chart" uri="{C3380CC4-5D6E-409C-BE32-E72D297353CC}">
              <c16:uniqueId val="{00000002-1EA5-4AEF-94C1-54DEB421530B}"/>
            </c:ext>
          </c:extLst>
        </c:ser>
        <c:dLbls>
          <c:showLegendKey val="0"/>
          <c:showVal val="0"/>
          <c:showCatName val="0"/>
          <c:showSerName val="0"/>
          <c:showPercent val="0"/>
          <c:showBubbleSize val="0"/>
        </c:dLbls>
        <c:gapWidth val="0"/>
        <c:overlap val="100"/>
        <c:axId val="165700352"/>
        <c:axId val="165701888"/>
      </c:barChart>
      <c:catAx>
        <c:axId val="165700352"/>
        <c:scaling>
          <c:orientation val="minMax"/>
        </c:scaling>
        <c:delete val="1"/>
        <c:axPos val="b"/>
        <c:majorTickMark val="out"/>
        <c:minorTickMark val="none"/>
        <c:tickLblPos val="none"/>
        <c:crossAx val="165701888"/>
        <c:crosses val="autoZero"/>
        <c:auto val="1"/>
        <c:lblAlgn val="ctr"/>
        <c:lblOffset val="100"/>
        <c:noMultiLvlLbl val="0"/>
      </c:catAx>
      <c:valAx>
        <c:axId val="165701888"/>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5700352"/>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477" r="0.75000000000000477" t="1" header="0" footer="0"/>
    <c:pageSetup/>
  </c:printSettings>
  <c:userShapes r:id="rId1"/>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236"/>
          <c:y val="4.7368542785111996E-2"/>
          <c:w val="0.64312267657993205"/>
          <c:h val="0.91052865575826358"/>
        </c:manualLayout>
      </c:layout>
      <c:pieChart>
        <c:varyColors val="1"/>
        <c:ser>
          <c:idx val="0"/>
          <c:order val="0"/>
          <c:tx>
            <c:strRef>
              <c:f>'Por area'!$C$79:$G$79</c:f>
              <c:strCache>
                <c:ptCount val="5"/>
                <c:pt idx="0">
                  <c:v>1</c:v>
                </c:pt>
                <c:pt idx="1">
                  <c:v>2</c:v>
                </c:pt>
                <c:pt idx="2">
                  <c:v>3</c:v>
                </c:pt>
                <c:pt idx="3">
                  <c:v>4</c:v>
                </c:pt>
                <c:pt idx="4">
                  <c:v>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B164-4FB0-A8B7-C1F6BAF8434A}"/>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B164-4FB0-A8B7-C1F6BAF8434A}"/>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B164-4FB0-A8B7-C1F6BAF8434A}"/>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B164-4FB0-A8B7-C1F6BAF8434A}"/>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B164-4FB0-A8B7-C1F6BAF8434A}"/>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B164-4FB0-A8B7-C1F6BAF8434A}"/>
              </c:ext>
            </c:extLst>
          </c:dPt>
          <c:cat>
            <c:numRef>
              <c:f>BUC!$C$100:$H$100</c:f>
              <c:numCache>
                <c:formatCode>General</c:formatCode>
                <c:ptCount val="6"/>
                <c:pt idx="0">
                  <c:v>1</c:v>
                </c:pt>
                <c:pt idx="1">
                  <c:v>2</c:v>
                </c:pt>
                <c:pt idx="2">
                  <c:v>3</c:v>
                </c:pt>
                <c:pt idx="3">
                  <c:v>4</c:v>
                </c:pt>
                <c:pt idx="4">
                  <c:v>5</c:v>
                </c:pt>
                <c:pt idx="5">
                  <c:v>0</c:v>
                </c:pt>
              </c:numCache>
            </c:numRef>
          </c:cat>
          <c:val>
            <c:numRef>
              <c:f>'Por area'!$C$152:$H$152</c:f>
              <c:numCache>
                <c:formatCode>General</c:formatCode>
                <c:ptCount val="6"/>
                <c:pt idx="0">
                  <c:v>0</c:v>
                </c:pt>
                <c:pt idx="1">
                  <c:v>0</c:v>
                </c:pt>
                <c:pt idx="2">
                  <c:v>6</c:v>
                </c:pt>
                <c:pt idx="3">
                  <c:v>43</c:v>
                </c:pt>
                <c:pt idx="4">
                  <c:v>104</c:v>
                </c:pt>
                <c:pt idx="5">
                  <c:v>15</c:v>
                </c:pt>
              </c:numCache>
            </c:numRef>
          </c:val>
          <c:extLst>
            <c:ext xmlns:c16="http://schemas.microsoft.com/office/drawing/2014/chart" uri="{C3380CC4-5D6E-409C-BE32-E72D297353CC}">
              <c16:uniqueId val="{0000000C-B164-4FB0-A8B7-C1F6BAF8434A}"/>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5" r="0.750000000000005" t="1" header="0" footer="0"/>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086"/>
          <c:y val="0.14634204435834441"/>
          <c:w val="0.168224682901675"/>
          <c:h val="0.75610056251812086"/>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F8E4-4AE2-B6EF-97D93F593F1F}"/>
              </c:ext>
            </c:extLst>
          </c:dPt>
          <c:val>
            <c:numRef>
              <c:f>'Por area'!$P$152</c:f>
              <c:numCache>
                <c:formatCode>0.0</c:formatCode>
                <c:ptCount val="1"/>
                <c:pt idx="0">
                  <c:v>9.1013071895424833</c:v>
                </c:pt>
              </c:numCache>
            </c:numRef>
          </c:val>
          <c:extLst>
            <c:ext xmlns:c16="http://schemas.microsoft.com/office/drawing/2014/chart" uri="{C3380CC4-5D6E-409C-BE32-E72D297353CC}">
              <c16:uniqueId val="{00000002-F8E4-4AE2-B6EF-97D93F593F1F}"/>
            </c:ext>
          </c:extLst>
        </c:ser>
        <c:dLbls>
          <c:showLegendKey val="0"/>
          <c:showVal val="0"/>
          <c:showCatName val="0"/>
          <c:showSerName val="0"/>
          <c:showPercent val="0"/>
          <c:showBubbleSize val="0"/>
        </c:dLbls>
        <c:gapWidth val="0"/>
        <c:overlap val="100"/>
        <c:axId val="164391936"/>
        <c:axId val="164397824"/>
      </c:barChart>
      <c:catAx>
        <c:axId val="164391936"/>
        <c:scaling>
          <c:orientation val="minMax"/>
        </c:scaling>
        <c:delete val="1"/>
        <c:axPos val="b"/>
        <c:majorTickMark val="out"/>
        <c:minorTickMark val="none"/>
        <c:tickLblPos val="none"/>
        <c:crossAx val="164397824"/>
        <c:crosses val="autoZero"/>
        <c:auto val="1"/>
        <c:lblAlgn val="ctr"/>
        <c:lblOffset val="100"/>
        <c:noMultiLvlLbl val="0"/>
      </c:catAx>
      <c:valAx>
        <c:axId val="164397824"/>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4391936"/>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5" r="0.750000000000005" t="1" header="0" footer="0"/>
    <c:pageSetup/>
  </c:printSettings>
  <c:userShapes r:id="rId1"/>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242"/>
          <c:y val="4.7368542785111996E-2"/>
          <c:w val="0.64312267657993238"/>
          <c:h val="0.91052865575826358"/>
        </c:manualLayout>
      </c:layout>
      <c:pieChart>
        <c:varyColors val="1"/>
        <c:ser>
          <c:idx val="0"/>
          <c:order val="0"/>
          <c:tx>
            <c:strRef>
              <c:f>'Por area'!$C$79:$G$79</c:f>
              <c:strCache>
                <c:ptCount val="5"/>
                <c:pt idx="0">
                  <c:v>1</c:v>
                </c:pt>
                <c:pt idx="1">
                  <c:v>2</c:v>
                </c:pt>
                <c:pt idx="2">
                  <c:v>3</c:v>
                </c:pt>
                <c:pt idx="3">
                  <c:v>4</c:v>
                </c:pt>
                <c:pt idx="4">
                  <c:v>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52CB-4E13-B99A-58984F6C92D5}"/>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52CB-4E13-B99A-58984F6C92D5}"/>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52CB-4E13-B99A-58984F6C92D5}"/>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52CB-4E13-B99A-58984F6C92D5}"/>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52CB-4E13-B99A-58984F6C92D5}"/>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52CB-4E13-B99A-58984F6C92D5}"/>
              </c:ext>
            </c:extLst>
          </c:dPt>
          <c:cat>
            <c:numRef>
              <c:f>BUC!$C$100:$H$100</c:f>
              <c:numCache>
                <c:formatCode>General</c:formatCode>
                <c:ptCount val="6"/>
                <c:pt idx="0">
                  <c:v>1</c:v>
                </c:pt>
                <c:pt idx="1">
                  <c:v>2</c:v>
                </c:pt>
                <c:pt idx="2">
                  <c:v>3</c:v>
                </c:pt>
                <c:pt idx="3">
                  <c:v>4</c:v>
                </c:pt>
                <c:pt idx="4">
                  <c:v>5</c:v>
                </c:pt>
                <c:pt idx="5">
                  <c:v>0</c:v>
                </c:pt>
              </c:numCache>
            </c:numRef>
          </c:cat>
          <c:val>
            <c:numRef>
              <c:f>'Por area'!$C$156:$H$156</c:f>
              <c:numCache>
                <c:formatCode>General</c:formatCode>
                <c:ptCount val="6"/>
                <c:pt idx="0">
                  <c:v>0</c:v>
                </c:pt>
                <c:pt idx="1">
                  <c:v>0</c:v>
                </c:pt>
                <c:pt idx="2">
                  <c:v>9</c:v>
                </c:pt>
                <c:pt idx="3">
                  <c:v>36</c:v>
                </c:pt>
                <c:pt idx="4">
                  <c:v>107</c:v>
                </c:pt>
                <c:pt idx="5">
                  <c:v>16</c:v>
                </c:pt>
              </c:numCache>
            </c:numRef>
          </c:val>
          <c:extLst>
            <c:ext xmlns:c16="http://schemas.microsoft.com/office/drawing/2014/chart" uri="{C3380CC4-5D6E-409C-BE32-E72D297353CC}">
              <c16:uniqueId val="{0000000C-52CB-4E13-B99A-58984F6C92D5}"/>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522" r="0.75000000000000522" t="1" header="0" footer="0"/>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097"/>
          <c:y val="0.14634204435834441"/>
          <c:w val="0.168224682901675"/>
          <c:h val="0.7561005625181213"/>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BA1F-4DCE-AF9C-08EB5D700AC0}"/>
              </c:ext>
            </c:extLst>
          </c:dPt>
          <c:val>
            <c:numRef>
              <c:f>'Por area'!$P$156</c:f>
              <c:numCache>
                <c:formatCode>0.0</c:formatCode>
                <c:ptCount val="1"/>
                <c:pt idx="0">
                  <c:v>9.1118421052631575</c:v>
                </c:pt>
              </c:numCache>
            </c:numRef>
          </c:val>
          <c:extLst>
            <c:ext xmlns:c16="http://schemas.microsoft.com/office/drawing/2014/chart" uri="{C3380CC4-5D6E-409C-BE32-E72D297353CC}">
              <c16:uniqueId val="{00000002-BA1F-4DCE-AF9C-08EB5D700AC0}"/>
            </c:ext>
          </c:extLst>
        </c:ser>
        <c:dLbls>
          <c:showLegendKey val="0"/>
          <c:showVal val="0"/>
          <c:showCatName val="0"/>
          <c:showSerName val="0"/>
          <c:showPercent val="0"/>
          <c:showBubbleSize val="0"/>
        </c:dLbls>
        <c:gapWidth val="0"/>
        <c:overlap val="100"/>
        <c:axId val="164525568"/>
        <c:axId val="164527104"/>
      </c:barChart>
      <c:catAx>
        <c:axId val="164525568"/>
        <c:scaling>
          <c:orientation val="minMax"/>
        </c:scaling>
        <c:delete val="1"/>
        <c:axPos val="b"/>
        <c:majorTickMark val="out"/>
        <c:minorTickMark val="none"/>
        <c:tickLblPos val="none"/>
        <c:crossAx val="164527104"/>
        <c:crosses val="autoZero"/>
        <c:auto val="1"/>
        <c:lblAlgn val="ctr"/>
        <c:lblOffset val="100"/>
        <c:noMultiLvlLbl val="0"/>
      </c:catAx>
      <c:valAx>
        <c:axId val="164527104"/>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4525568"/>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522" r="0.75000000000000522" t="1" header="0" footer="0"/>
    <c:pageSetup/>
  </c:printSettings>
  <c:userShapes r:id="rId1"/>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248"/>
          <c:y val="4.7368542785111996E-2"/>
          <c:w val="0.64312267657993272"/>
          <c:h val="0.91052865575826358"/>
        </c:manualLayout>
      </c:layout>
      <c:pieChart>
        <c:varyColors val="1"/>
        <c:ser>
          <c:idx val="0"/>
          <c:order val="0"/>
          <c:tx>
            <c:strRef>
              <c:f>'Por area'!$C$79:$G$79</c:f>
              <c:strCache>
                <c:ptCount val="5"/>
                <c:pt idx="0">
                  <c:v>1</c:v>
                </c:pt>
                <c:pt idx="1">
                  <c:v>2</c:v>
                </c:pt>
                <c:pt idx="2">
                  <c:v>3</c:v>
                </c:pt>
                <c:pt idx="3">
                  <c:v>4</c:v>
                </c:pt>
                <c:pt idx="4">
                  <c:v>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1527-4800-8A0A-22A501583AD6}"/>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1527-4800-8A0A-22A501583AD6}"/>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1527-4800-8A0A-22A501583AD6}"/>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1527-4800-8A0A-22A501583AD6}"/>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1527-4800-8A0A-22A501583AD6}"/>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1527-4800-8A0A-22A501583AD6}"/>
              </c:ext>
            </c:extLst>
          </c:dPt>
          <c:cat>
            <c:numRef>
              <c:f>BUC!$C$100:$H$100</c:f>
              <c:numCache>
                <c:formatCode>General</c:formatCode>
                <c:ptCount val="6"/>
                <c:pt idx="0">
                  <c:v>1</c:v>
                </c:pt>
                <c:pt idx="1">
                  <c:v>2</c:v>
                </c:pt>
                <c:pt idx="2">
                  <c:v>3</c:v>
                </c:pt>
                <c:pt idx="3">
                  <c:v>4</c:v>
                </c:pt>
                <c:pt idx="4">
                  <c:v>5</c:v>
                </c:pt>
                <c:pt idx="5">
                  <c:v>0</c:v>
                </c:pt>
              </c:numCache>
            </c:numRef>
          </c:cat>
          <c:val>
            <c:numRef>
              <c:f>'Por area'!$C$161:$H$161</c:f>
              <c:numCache>
                <c:formatCode>General</c:formatCode>
                <c:ptCount val="6"/>
                <c:pt idx="0">
                  <c:v>1</c:v>
                </c:pt>
                <c:pt idx="1">
                  <c:v>1</c:v>
                </c:pt>
                <c:pt idx="2">
                  <c:v>11</c:v>
                </c:pt>
                <c:pt idx="3">
                  <c:v>49</c:v>
                </c:pt>
                <c:pt idx="4">
                  <c:v>85</c:v>
                </c:pt>
                <c:pt idx="5">
                  <c:v>21</c:v>
                </c:pt>
              </c:numCache>
            </c:numRef>
          </c:val>
          <c:extLst>
            <c:ext xmlns:c16="http://schemas.microsoft.com/office/drawing/2014/chart" uri="{C3380CC4-5D6E-409C-BE32-E72D297353CC}">
              <c16:uniqueId val="{0000000C-1527-4800-8A0A-22A501583AD6}"/>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544" r="0.75000000000000544" t="1" header="0" footer="0"/>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114"/>
          <c:y val="0.14634204435834441"/>
          <c:w val="0.168224682901675"/>
          <c:h val="0.75610056251812174"/>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E97D-49B3-9E2D-DCCC8DB4825B}"/>
              </c:ext>
            </c:extLst>
          </c:dPt>
          <c:val>
            <c:numRef>
              <c:f>'Por area'!$P$161</c:f>
              <c:numCache>
                <c:formatCode>0.0</c:formatCode>
                <c:ptCount val="1"/>
                <c:pt idx="0">
                  <c:v>8.6734693877551017</c:v>
                </c:pt>
              </c:numCache>
            </c:numRef>
          </c:val>
          <c:extLst>
            <c:ext xmlns:c16="http://schemas.microsoft.com/office/drawing/2014/chart" uri="{C3380CC4-5D6E-409C-BE32-E72D297353CC}">
              <c16:uniqueId val="{00000002-E97D-49B3-9E2D-DCCC8DB4825B}"/>
            </c:ext>
          </c:extLst>
        </c:ser>
        <c:dLbls>
          <c:showLegendKey val="0"/>
          <c:showVal val="0"/>
          <c:showCatName val="0"/>
          <c:showSerName val="0"/>
          <c:showPercent val="0"/>
          <c:showBubbleSize val="0"/>
        </c:dLbls>
        <c:gapWidth val="0"/>
        <c:overlap val="100"/>
        <c:axId val="165642624"/>
        <c:axId val="165644160"/>
      </c:barChart>
      <c:catAx>
        <c:axId val="165642624"/>
        <c:scaling>
          <c:orientation val="minMax"/>
        </c:scaling>
        <c:delete val="1"/>
        <c:axPos val="b"/>
        <c:majorTickMark val="out"/>
        <c:minorTickMark val="none"/>
        <c:tickLblPos val="none"/>
        <c:crossAx val="165644160"/>
        <c:crosses val="autoZero"/>
        <c:auto val="1"/>
        <c:lblAlgn val="ctr"/>
        <c:lblOffset val="100"/>
        <c:noMultiLvlLbl val="0"/>
      </c:catAx>
      <c:valAx>
        <c:axId val="165644160"/>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5642624"/>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544" r="0.75000000000000544" t="1" header="0" footer="0"/>
    <c:pageSetup/>
  </c:printSettings>
  <c:userShapes r:id="rId1"/>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253"/>
          <c:y val="4.7368542785111996E-2"/>
          <c:w val="0.64312267657993294"/>
          <c:h val="0.91052865575826358"/>
        </c:manualLayout>
      </c:layout>
      <c:pieChart>
        <c:varyColors val="1"/>
        <c:ser>
          <c:idx val="0"/>
          <c:order val="0"/>
          <c:tx>
            <c:strRef>
              <c:f>'Por area'!$C$79:$G$79</c:f>
              <c:strCache>
                <c:ptCount val="5"/>
                <c:pt idx="0">
                  <c:v>1</c:v>
                </c:pt>
                <c:pt idx="1">
                  <c:v>2</c:v>
                </c:pt>
                <c:pt idx="2">
                  <c:v>3</c:v>
                </c:pt>
                <c:pt idx="3">
                  <c:v>4</c:v>
                </c:pt>
                <c:pt idx="4">
                  <c:v>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1D96-4A31-9C7C-C8D593D70C7F}"/>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1D96-4A31-9C7C-C8D593D70C7F}"/>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1D96-4A31-9C7C-C8D593D70C7F}"/>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1D96-4A31-9C7C-C8D593D70C7F}"/>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1D96-4A31-9C7C-C8D593D70C7F}"/>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1D96-4A31-9C7C-C8D593D70C7F}"/>
              </c:ext>
            </c:extLst>
          </c:dPt>
          <c:cat>
            <c:numRef>
              <c:f>BUC!$C$100:$H$100</c:f>
              <c:numCache>
                <c:formatCode>General</c:formatCode>
                <c:ptCount val="6"/>
                <c:pt idx="0">
                  <c:v>1</c:v>
                </c:pt>
                <c:pt idx="1">
                  <c:v>2</c:v>
                </c:pt>
                <c:pt idx="2">
                  <c:v>3</c:v>
                </c:pt>
                <c:pt idx="3">
                  <c:v>4</c:v>
                </c:pt>
                <c:pt idx="4">
                  <c:v>5</c:v>
                </c:pt>
                <c:pt idx="5">
                  <c:v>0</c:v>
                </c:pt>
              </c:numCache>
            </c:numRef>
          </c:cat>
          <c:val>
            <c:numRef>
              <c:f>'Por area'!$C$165:$H$165</c:f>
              <c:numCache>
                <c:formatCode>General</c:formatCode>
                <c:ptCount val="6"/>
                <c:pt idx="0">
                  <c:v>1</c:v>
                </c:pt>
                <c:pt idx="1">
                  <c:v>1</c:v>
                </c:pt>
                <c:pt idx="2">
                  <c:v>9</c:v>
                </c:pt>
                <c:pt idx="3">
                  <c:v>41</c:v>
                </c:pt>
                <c:pt idx="4">
                  <c:v>103</c:v>
                </c:pt>
                <c:pt idx="5">
                  <c:v>13</c:v>
                </c:pt>
              </c:numCache>
            </c:numRef>
          </c:val>
          <c:extLst>
            <c:ext xmlns:c16="http://schemas.microsoft.com/office/drawing/2014/chart" uri="{C3380CC4-5D6E-409C-BE32-E72D297353CC}">
              <c16:uniqueId val="{0000000C-1D96-4A31-9C7C-C8D593D70C7F}"/>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566" r="0.75000000000000566" t="1" header="0" footer="0"/>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2990752297095136"/>
          <c:y val="0.14634204435834441"/>
          <c:w val="0.168224682901675"/>
          <c:h val="0.75610056251812197"/>
        </c:manualLayout>
      </c:layout>
      <c:barChart>
        <c:barDir val="col"/>
        <c:grouping val="stacked"/>
        <c:varyColors val="0"/>
        <c:ser>
          <c:idx val="0"/>
          <c:order val="0"/>
          <c:spPr>
            <a:solidFill>
              <a:srgbClr val="C0C0C0"/>
            </a:solidFill>
            <a:ln w="12700">
              <a:solidFill>
                <a:srgbClr val="000000"/>
              </a:solidFill>
              <a:prstDash val="solid"/>
            </a:ln>
          </c:spPr>
          <c:invertIfNegative val="0"/>
          <c:dPt>
            <c:idx val="0"/>
            <c:invertIfNegative val="0"/>
            <c:bubble3D val="0"/>
            <c:spPr>
              <a:gradFill rotWithShape="0">
                <a:gsLst>
                  <a:gs pos="0">
                    <a:srgbClr val="000000"/>
                  </a:gs>
                  <a:gs pos="50000">
                    <a:srgbClr val="FFFFFF"/>
                  </a:gs>
                  <a:gs pos="100000">
                    <a:srgbClr val="000000"/>
                  </a:gs>
                </a:gsLst>
                <a:lin ang="0" scaled="1"/>
              </a:gradFill>
              <a:ln w="12700">
                <a:solidFill>
                  <a:srgbClr val="000000"/>
                </a:solidFill>
                <a:prstDash val="solid"/>
              </a:ln>
            </c:spPr>
            <c:extLst>
              <c:ext xmlns:c16="http://schemas.microsoft.com/office/drawing/2014/chart" uri="{C3380CC4-5D6E-409C-BE32-E72D297353CC}">
                <c16:uniqueId val="{00000001-DAF2-4307-B856-4FAD8BD252CB}"/>
              </c:ext>
            </c:extLst>
          </c:dPt>
          <c:val>
            <c:numRef>
              <c:f>'Por area'!$P$165</c:f>
              <c:numCache>
                <c:formatCode>0.0</c:formatCode>
                <c:ptCount val="1"/>
                <c:pt idx="0">
                  <c:v>8.935483870967742</c:v>
                </c:pt>
              </c:numCache>
            </c:numRef>
          </c:val>
          <c:extLst>
            <c:ext xmlns:c16="http://schemas.microsoft.com/office/drawing/2014/chart" uri="{C3380CC4-5D6E-409C-BE32-E72D297353CC}">
              <c16:uniqueId val="{00000002-DAF2-4307-B856-4FAD8BD252CB}"/>
            </c:ext>
          </c:extLst>
        </c:ser>
        <c:dLbls>
          <c:showLegendKey val="0"/>
          <c:showVal val="0"/>
          <c:showCatName val="0"/>
          <c:showSerName val="0"/>
          <c:showPercent val="0"/>
          <c:showBubbleSize val="0"/>
        </c:dLbls>
        <c:gapWidth val="0"/>
        <c:overlap val="100"/>
        <c:axId val="166091392"/>
        <c:axId val="166109568"/>
      </c:barChart>
      <c:catAx>
        <c:axId val="166091392"/>
        <c:scaling>
          <c:orientation val="minMax"/>
        </c:scaling>
        <c:delete val="1"/>
        <c:axPos val="b"/>
        <c:majorTickMark val="out"/>
        <c:minorTickMark val="none"/>
        <c:tickLblPos val="none"/>
        <c:crossAx val="166109568"/>
        <c:crosses val="autoZero"/>
        <c:auto val="1"/>
        <c:lblAlgn val="ctr"/>
        <c:lblOffset val="100"/>
        <c:noMultiLvlLbl val="0"/>
      </c:catAx>
      <c:valAx>
        <c:axId val="166109568"/>
        <c:scaling>
          <c:orientation val="minMax"/>
          <c:max val="10"/>
          <c:min val="0"/>
        </c:scaling>
        <c:delete val="0"/>
        <c:axPos val="l"/>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ES"/>
          </a:p>
        </c:txPr>
        <c:crossAx val="166091392"/>
        <c:crosses val="autoZero"/>
        <c:crossBetween val="between"/>
      </c:valAx>
      <c:spPr>
        <a:gradFill rotWithShape="0">
          <a:gsLst>
            <a:gs pos="0">
              <a:srgbClr val="0000FF"/>
            </a:gs>
            <a:gs pos="100000">
              <a:srgbClr val="FF0000"/>
            </a:gs>
          </a:gsLst>
          <a:lin ang="5400000" scaled="1"/>
        </a:gradFill>
        <a:ln w="12700">
          <a:solidFill>
            <a:srgbClr val="808080"/>
          </a:solidFill>
          <a:prstDash val="solid"/>
        </a:ln>
      </c:spPr>
    </c:plotArea>
    <c:plotVisOnly val="1"/>
    <c:dispBlanksAs val="gap"/>
    <c:showDLblsOverMax val="0"/>
  </c:chart>
  <c:spPr>
    <a:noFill/>
    <a:ln w="9525">
      <a:noFill/>
    </a:ln>
  </c:spPr>
  <c:txPr>
    <a:bodyPr/>
    <a:lstStyle/>
    <a:p>
      <a:pPr>
        <a:defRPr sz="325" b="0" i="0" u="none" strike="noStrike" baseline="0">
          <a:solidFill>
            <a:srgbClr val="000000"/>
          </a:solidFill>
          <a:latin typeface="Arial"/>
          <a:ea typeface="Arial"/>
          <a:cs typeface="Arial"/>
        </a:defRPr>
      </a:pPr>
      <a:endParaRPr lang="es-ES"/>
    </a:p>
  </c:txPr>
  <c:printSettings>
    <c:headerFooter alignWithMargins="0"/>
    <c:pageMargins b="1" l="0.75000000000000566" r="0.75000000000000566" t="1" header="0" footer="0"/>
    <c:pageSetup/>
  </c:printSettings>
  <c:userShapes r:id="rId1"/>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446096654275264"/>
          <c:y val="4.7368542785111996E-2"/>
          <c:w val="0.64312267657993361"/>
          <c:h val="0.91052865575826358"/>
        </c:manualLayout>
      </c:layout>
      <c:pieChart>
        <c:varyColors val="1"/>
        <c:ser>
          <c:idx val="0"/>
          <c:order val="0"/>
          <c:tx>
            <c:strRef>
              <c:f>'Por area'!$C$79:$G$79</c:f>
              <c:strCache>
                <c:ptCount val="5"/>
                <c:pt idx="0">
                  <c:v>1</c:v>
                </c:pt>
                <c:pt idx="1">
                  <c:v>2</c:v>
                </c:pt>
                <c:pt idx="2">
                  <c:v>3</c:v>
                </c:pt>
                <c:pt idx="3">
                  <c:v>4</c:v>
                </c:pt>
                <c:pt idx="4">
                  <c:v>5</c:v>
                </c:pt>
              </c:strCache>
            </c:strRef>
          </c:tx>
          <c:spPr>
            <a:solidFill>
              <a:srgbClr val="9999FF"/>
            </a:solidFill>
            <a:ln w="12700">
              <a:solidFill>
                <a:srgbClr val="000000"/>
              </a:solidFill>
              <a:prstDash val="solid"/>
            </a:ln>
          </c:spPr>
          <c:dPt>
            <c:idx val="0"/>
            <c:bubble3D val="0"/>
            <c:spPr>
              <a:solidFill>
                <a:srgbClr val="FF0000"/>
              </a:solidFill>
              <a:ln w="12700">
                <a:solidFill>
                  <a:srgbClr val="000000"/>
                </a:solidFill>
                <a:prstDash val="solid"/>
              </a:ln>
            </c:spPr>
            <c:extLst>
              <c:ext xmlns:c16="http://schemas.microsoft.com/office/drawing/2014/chart" uri="{C3380CC4-5D6E-409C-BE32-E72D297353CC}">
                <c16:uniqueId val="{00000001-4252-4762-BFB2-377677541500}"/>
              </c:ext>
            </c:extLst>
          </c:dPt>
          <c:dPt>
            <c:idx val="1"/>
            <c:bubble3D val="0"/>
            <c:spPr>
              <a:solidFill>
                <a:srgbClr val="FF9900"/>
              </a:solidFill>
              <a:ln w="12700">
                <a:solidFill>
                  <a:srgbClr val="000000"/>
                </a:solidFill>
                <a:prstDash val="solid"/>
              </a:ln>
            </c:spPr>
            <c:extLst>
              <c:ext xmlns:c16="http://schemas.microsoft.com/office/drawing/2014/chart" uri="{C3380CC4-5D6E-409C-BE32-E72D297353CC}">
                <c16:uniqueId val="{00000003-4252-4762-BFB2-377677541500}"/>
              </c:ext>
            </c:extLst>
          </c:dPt>
          <c:dPt>
            <c:idx val="2"/>
            <c:bubble3D val="0"/>
            <c:spPr>
              <a:solidFill>
                <a:srgbClr val="CCFFCC"/>
              </a:solidFill>
              <a:ln w="12700">
                <a:solidFill>
                  <a:srgbClr val="000000"/>
                </a:solidFill>
                <a:prstDash val="solid"/>
              </a:ln>
            </c:spPr>
            <c:extLst>
              <c:ext xmlns:c16="http://schemas.microsoft.com/office/drawing/2014/chart" uri="{C3380CC4-5D6E-409C-BE32-E72D297353CC}">
                <c16:uniqueId val="{00000005-4252-4762-BFB2-377677541500}"/>
              </c:ext>
            </c:extLst>
          </c:dPt>
          <c:dPt>
            <c:idx val="3"/>
            <c:bubble3D val="0"/>
            <c:spPr>
              <a:solidFill>
                <a:srgbClr val="33CCCC"/>
              </a:solidFill>
              <a:ln w="12700">
                <a:solidFill>
                  <a:srgbClr val="000000"/>
                </a:solidFill>
                <a:prstDash val="solid"/>
              </a:ln>
            </c:spPr>
            <c:extLst>
              <c:ext xmlns:c16="http://schemas.microsoft.com/office/drawing/2014/chart" uri="{C3380CC4-5D6E-409C-BE32-E72D297353CC}">
                <c16:uniqueId val="{00000007-4252-4762-BFB2-377677541500}"/>
              </c:ext>
            </c:extLst>
          </c:dPt>
          <c:dPt>
            <c:idx val="4"/>
            <c:bubble3D val="0"/>
            <c:spPr>
              <a:solidFill>
                <a:srgbClr val="0000FF"/>
              </a:solidFill>
              <a:ln w="12700">
                <a:solidFill>
                  <a:srgbClr val="000000"/>
                </a:solidFill>
                <a:prstDash val="solid"/>
              </a:ln>
            </c:spPr>
            <c:extLst>
              <c:ext xmlns:c16="http://schemas.microsoft.com/office/drawing/2014/chart" uri="{C3380CC4-5D6E-409C-BE32-E72D297353CC}">
                <c16:uniqueId val="{00000009-4252-4762-BFB2-377677541500}"/>
              </c:ext>
            </c:extLst>
          </c:dPt>
          <c:dPt>
            <c:idx val="5"/>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B-4252-4762-BFB2-377677541500}"/>
              </c:ext>
            </c:extLst>
          </c:dPt>
          <c:cat>
            <c:numRef>
              <c:f>BUC!$C$100:$H$100</c:f>
              <c:numCache>
                <c:formatCode>General</c:formatCode>
                <c:ptCount val="6"/>
                <c:pt idx="0">
                  <c:v>1</c:v>
                </c:pt>
                <c:pt idx="1">
                  <c:v>2</c:v>
                </c:pt>
                <c:pt idx="2">
                  <c:v>3</c:v>
                </c:pt>
                <c:pt idx="3">
                  <c:v>4</c:v>
                </c:pt>
                <c:pt idx="4">
                  <c:v>5</c:v>
                </c:pt>
                <c:pt idx="5">
                  <c:v>0</c:v>
                </c:pt>
              </c:numCache>
            </c:numRef>
          </c:cat>
          <c:val>
            <c:numRef>
              <c:f>'Por area'!$C$236:$H$236</c:f>
              <c:numCache>
                <c:formatCode>General</c:formatCode>
                <c:ptCount val="6"/>
                <c:pt idx="0">
                  <c:v>0</c:v>
                </c:pt>
                <c:pt idx="1">
                  <c:v>0</c:v>
                </c:pt>
                <c:pt idx="2">
                  <c:v>2</c:v>
                </c:pt>
                <c:pt idx="3">
                  <c:v>29</c:v>
                </c:pt>
                <c:pt idx="4">
                  <c:v>132</c:v>
                </c:pt>
                <c:pt idx="5">
                  <c:v>5</c:v>
                </c:pt>
              </c:numCache>
            </c:numRef>
          </c:val>
          <c:extLst>
            <c:ext xmlns:c16="http://schemas.microsoft.com/office/drawing/2014/chart" uri="{C3380CC4-5D6E-409C-BE32-E72D297353CC}">
              <c16:uniqueId val="{0000000C-4252-4762-BFB2-377677541500}"/>
            </c:ext>
          </c:extLst>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s-ES"/>
    </a:p>
  </c:txPr>
  <c:printSettings>
    <c:headerFooter alignWithMargins="0"/>
    <c:pageMargins b="1" l="0.75000000000000611" r="0.75000000000000611" t="1" header="0" footer="0"/>
    <c:pageSetup/>
  </c:printSettings>
</c:chartSpace>
</file>

<file path=xl/ctrlProps/ctrlProp1.xml><?xml version="1.0" encoding="utf-8"?>
<formControlPr xmlns="http://schemas.microsoft.com/office/spreadsheetml/2009/9/main" objectType="Drop" dropLines="5" dropStyle="combo" dx="15" fmlaLink="$R$2" fmlaRange="Areas!$B$4:$B$7" sel="2" val="0"/>
</file>

<file path=xl/drawings/_rels/drawing1.xml.rels><?xml version="1.0" encoding="UTF-8" standalone="yes"?>
<Relationships xmlns="http://schemas.openxmlformats.org/package/2006/relationships"><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9" Type="http://schemas.openxmlformats.org/officeDocument/2006/relationships/chart" Target="../charts/chart39.xml"/><Relationship Id="rId21" Type="http://schemas.openxmlformats.org/officeDocument/2006/relationships/chart" Target="../charts/chart21.xml"/><Relationship Id="rId34" Type="http://schemas.openxmlformats.org/officeDocument/2006/relationships/chart" Target="../charts/chart34.xml"/><Relationship Id="rId42" Type="http://schemas.openxmlformats.org/officeDocument/2006/relationships/chart" Target="../charts/chart42.xml"/><Relationship Id="rId47" Type="http://schemas.openxmlformats.org/officeDocument/2006/relationships/chart" Target="../charts/chart47.xml"/><Relationship Id="rId50" Type="http://schemas.openxmlformats.org/officeDocument/2006/relationships/chart" Target="../charts/chart50.xml"/><Relationship Id="rId55" Type="http://schemas.openxmlformats.org/officeDocument/2006/relationships/chart" Target="../charts/chart55.xml"/><Relationship Id="rId7" Type="http://schemas.openxmlformats.org/officeDocument/2006/relationships/chart" Target="../charts/chart7.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5" Type="http://schemas.openxmlformats.org/officeDocument/2006/relationships/chart" Target="../charts/chart5.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8" Type="http://schemas.openxmlformats.org/officeDocument/2006/relationships/chart" Target="../charts/chart8.xml"/><Relationship Id="rId51" Type="http://schemas.openxmlformats.org/officeDocument/2006/relationships/chart" Target="../charts/chart51.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s>
</file>

<file path=xl/drawings/_rels/drawing24.xml.rels><?xml version="1.0" encoding="UTF-8" standalone="yes"?>
<Relationships xmlns="http://schemas.openxmlformats.org/package/2006/relationships"><Relationship Id="rId13" Type="http://schemas.openxmlformats.org/officeDocument/2006/relationships/chart" Target="../charts/chart71.xml"/><Relationship Id="rId18" Type="http://schemas.openxmlformats.org/officeDocument/2006/relationships/chart" Target="../charts/chart76.xml"/><Relationship Id="rId26" Type="http://schemas.openxmlformats.org/officeDocument/2006/relationships/chart" Target="../charts/chart84.xml"/><Relationship Id="rId39" Type="http://schemas.openxmlformats.org/officeDocument/2006/relationships/chart" Target="../charts/chart97.xml"/><Relationship Id="rId21" Type="http://schemas.openxmlformats.org/officeDocument/2006/relationships/chart" Target="../charts/chart79.xml"/><Relationship Id="rId34" Type="http://schemas.openxmlformats.org/officeDocument/2006/relationships/chart" Target="../charts/chart92.xml"/><Relationship Id="rId42" Type="http://schemas.openxmlformats.org/officeDocument/2006/relationships/chart" Target="../charts/chart100.xml"/><Relationship Id="rId47" Type="http://schemas.openxmlformats.org/officeDocument/2006/relationships/chart" Target="../charts/chart105.xml"/><Relationship Id="rId50" Type="http://schemas.openxmlformats.org/officeDocument/2006/relationships/chart" Target="../charts/chart108.xml"/><Relationship Id="rId55" Type="http://schemas.openxmlformats.org/officeDocument/2006/relationships/chart" Target="../charts/chart113.xml"/><Relationship Id="rId7" Type="http://schemas.openxmlformats.org/officeDocument/2006/relationships/chart" Target="../charts/chart65.xml"/><Relationship Id="rId2" Type="http://schemas.openxmlformats.org/officeDocument/2006/relationships/chart" Target="../charts/chart60.xml"/><Relationship Id="rId16" Type="http://schemas.openxmlformats.org/officeDocument/2006/relationships/chart" Target="../charts/chart74.xml"/><Relationship Id="rId29" Type="http://schemas.openxmlformats.org/officeDocument/2006/relationships/chart" Target="../charts/chart87.xml"/><Relationship Id="rId11" Type="http://schemas.openxmlformats.org/officeDocument/2006/relationships/chart" Target="../charts/chart69.xml"/><Relationship Id="rId24" Type="http://schemas.openxmlformats.org/officeDocument/2006/relationships/chart" Target="../charts/chart82.xml"/><Relationship Id="rId32" Type="http://schemas.openxmlformats.org/officeDocument/2006/relationships/chart" Target="../charts/chart90.xml"/><Relationship Id="rId37" Type="http://schemas.openxmlformats.org/officeDocument/2006/relationships/chart" Target="../charts/chart95.xml"/><Relationship Id="rId40" Type="http://schemas.openxmlformats.org/officeDocument/2006/relationships/chart" Target="../charts/chart98.xml"/><Relationship Id="rId45" Type="http://schemas.openxmlformats.org/officeDocument/2006/relationships/chart" Target="../charts/chart103.xml"/><Relationship Id="rId53" Type="http://schemas.openxmlformats.org/officeDocument/2006/relationships/chart" Target="../charts/chart111.xml"/><Relationship Id="rId58" Type="http://schemas.openxmlformats.org/officeDocument/2006/relationships/chart" Target="../charts/chart116.xml"/><Relationship Id="rId5" Type="http://schemas.openxmlformats.org/officeDocument/2006/relationships/chart" Target="../charts/chart63.xml"/><Relationship Id="rId19" Type="http://schemas.openxmlformats.org/officeDocument/2006/relationships/chart" Target="../charts/chart77.xml"/><Relationship Id="rId4" Type="http://schemas.openxmlformats.org/officeDocument/2006/relationships/chart" Target="../charts/chart62.xml"/><Relationship Id="rId9" Type="http://schemas.openxmlformats.org/officeDocument/2006/relationships/chart" Target="../charts/chart67.xml"/><Relationship Id="rId14" Type="http://schemas.openxmlformats.org/officeDocument/2006/relationships/chart" Target="../charts/chart72.xml"/><Relationship Id="rId22" Type="http://schemas.openxmlformats.org/officeDocument/2006/relationships/chart" Target="../charts/chart80.xml"/><Relationship Id="rId27" Type="http://schemas.openxmlformats.org/officeDocument/2006/relationships/chart" Target="../charts/chart85.xml"/><Relationship Id="rId30" Type="http://schemas.openxmlformats.org/officeDocument/2006/relationships/chart" Target="../charts/chart88.xml"/><Relationship Id="rId35" Type="http://schemas.openxmlformats.org/officeDocument/2006/relationships/chart" Target="../charts/chart93.xml"/><Relationship Id="rId43" Type="http://schemas.openxmlformats.org/officeDocument/2006/relationships/chart" Target="../charts/chart101.xml"/><Relationship Id="rId48" Type="http://schemas.openxmlformats.org/officeDocument/2006/relationships/chart" Target="../charts/chart106.xml"/><Relationship Id="rId56" Type="http://schemas.openxmlformats.org/officeDocument/2006/relationships/chart" Target="../charts/chart114.xml"/><Relationship Id="rId8" Type="http://schemas.openxmlformats.org/officeDocument/2006/relationships/chart" Target="../charts/chart66.xml"/><Relationship Id="rId51" Type="http://schemas.openxmlformats.org/officeDocument/2006/relationships/chart" Target="../charts/chart109.xml"/><Relationship Id="rId3" Type="http://schemas.openxmlformats.org/officeDocument/2006/relationships/chart" Target="../charts/chart61.xml"/><Relationship Id="rId12" Type="http://schemas.openxmlformats.org/officeDocument/2006/relationships/chart" Target="../charts/chart70.xml"/><Relationship Id="rId17" Type="http://schemas.openxmlformats.org/officeDocument/2006/relationships/chart" Target="../charts/chart75.xml"/><Relationship Id="rId25" Type="http://schemas.openxmlformats.org/officeDocument/2006/relationships/chart" Target="../charts/chart83.xml"/><Relationship Id="rId33" Type="http://schemas.openxmlformats.org/officeDocument/2006/relationships/chart" Target="../charts/chart91.xml"/><Relationship Id="rId38" Type="http://schemas.openxmlformats.org/officeDocument/2006/relationships/chart" Target="../charts/chart96.xml"/><Relationship Id="rId46" Type="http://schemas.openxmlformats.org/officeDocument/2006/relationships/chart" Target="../charts/chart104.xml"/><Relationship Id="rId20" Type="http://schemas.openxmlformats.org/officeDocument/2006/relationships/chart" Target="../charts/chart78.xml"/><Relationship Id="rId41" Type="http://schemas.openxmlformats.org/officeDocument/2006/relationships/chart" Target="../charts/chart99.xml"/><Relationship Id="rId54" Type="http://schemas.openxmlformats.org/officeDocument/2006/relationships/chart" Target="../charts/chart112.xml"/><Relationship Id="rId1" Type="http://schemas.openxmlformats.org/officeDocument/2006/relationships/chart" Target="../charts/chart59.xml"/><Relationship Id="rId6" Type="http://schemas.openxmlformats.org/officeDocument/2006/relationships/chart" Target="../charts/chart64.xml"/><Relationship Id="rId15" Type="http://schemas.openxmlformats.org/officeDocument/2006/relationships/chart" Target="../charts/chart73.xml"/><Relationship Id="rId23" Type="http://schemas.openxmlformats.org/officeDocument/2006/relationships/chart" Target="../charts/chart81.xml"/><Relationship Id="rId28" Type="http://schemas.openxmlformats.org/officeDocument/2006/relationships/chart" Target="../charts/chart86.xml"/><Relationship Id="rId36" Type="http://schemas.openxmlformats.org/officeDocument/2006/relationships/chart" Target="../charts/chart94.xml"/><Relationship Id="rId49" Type="http://schemas.openxmlformats.org/officeDocument/2006/relationships/chart" Target="../charts/chart107.xml"/><Relationship Id="rId57" Type="http://schemas.openxmlformats.org/officeDocument/2006/relationships/chart" Target="../charts/chart115.xml"/><Relationship Id="rId10" Type="http://schemas.openxmlformats.org/officeDocument/2006/relationships/chart" Target="../charts/chart68.xml"/><Relationship Id="rId31" Type="http://schemas.openxmlformats.org/officeDocument/2006/relationships/chart" Target="../charts/chart89.xml"/><Relationship Id="rId44" Type="http://schemas.openxmlformats.org/officeDocument/2006/relationships/chart" Target="../charts/chart102.xml"/><Relationship Id="rId52" Type="http://schemas.openxmlformats.org/officeDocument/2006/relationships/chart" Target="../charts/chart110.xml"/></Relationships>
</file>

<file path=xl/drawings/_rels/drawing47.xml.rels><?xml version="1.0" encoding="UTF-8" standalone="yes"?>
<Relationships xmlns="http://schemas.openxmlformats.org/package/2006/relationships"><Relationship Id="rId1" Type="http://schemas.openxmlformats.org/officeDocument/2006/relationships/chart" Target="../charts/chart117.xml"/></Relationships>
</file>

<file path=xl/drawings/drawing1.xml><?xml version="1.0" encoding="utf-8"?>
<xdr:wsDr xmlns:xdr="http://schemas.openxmlformats.org/drawingml/2006/spreadsheetDrawing" xmlns:a="http://schemas.openxmlformats.org/drawingml/2006/main">
  <xdr:twoCellAnchor>
    <xdr:from>
      <xdr:col>3</xdr:col>
      <xdr:colOff>338612</xdr:colOff>
      <xdr:row>14</xdr:row>
      <xdr:rowOff>33130</xdr:rowOff>
    </xdr:from>
    <xdr:to>
      <xdr:col>15</xdr:col>
      <xdr:colOff>605118</xdr:colOff>
      <xdr:row>43</xdr:row>
      <xdr:rowOff>16566</xdr:rowOff>
    </xdr:to>
    <xdr:graphicFrame macro="">
      <xdr:nvGraphicFramePr>
        <xdr:cNvPr id="2" name="1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140805</xdr:colOff>
      <xdr:row>46</xdr:row>
      <xdr:rowOff>82825</xdr:rowOff>
    </xdr:from>
    <xdr:to>
      <xdr:col>15</xdr:col>
      <xdr:colOff>638366</xdr:colOff>
      <xdr:row>53</xdr:row>
      <xdr:rowOff>289892</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248479</xdr:colOff>
      <xdr:row>54</xdr:row>
      <xdr:rowOff>223631</xdr:rowOff>
    </xdr:from>
    <xdr:to>
      <xdr:col>15</xdr:col>
      <xdr:colOff>746040</xdr:colOff>
      <xdr:row>62</xdr:row>
      <xdr:rowOff>49697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68863</xdr:colOff>
      <xdr:row>63</xdr:row>
      <xdr:rowOff>337458</xdr:rowOff>
    </xdr:from>
    <xdr:to>
      <xdr:col>15</xdr:col>
      <xdr:colOff>590667</xdr:colOff>
      <xdr:row>94</xdr:row>
      <xdr:rowOff>27214</xdr:rowOff>
    </xdr:to>
    <xdr:graphicFrame macro="">
      <xdr:nvGraphicFramePr>
        <xdr:cNvPr id="6" name="5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16565</xdr:colOff>
      <xdr:row>101</xdr:row>
      <xdr:rowOff>150010</xdr:rowOff>
    </xdr:from>
    <xdr:to>
      <xdr:col>8</xdr:col>
      <xdr:colOff>35646</xdr:colOff>
      <xdr:row>102</xdr:row>
      <xdr:rowOff>1794108</xdr:rowOff>
    </xdr:to>
    <xdr:graphicFrame macro="">
      <xdr:nvGraphicFramePr>
        <xdr:cNvPr id="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222356</xdr:colOff>
      <xdr:row>101</xdr:row>
      <xdr:rowOff>99392</xdr:rowOff>
    </xdr:from>
    <xdr:to>
      <xdr:col>14</xdr:col>
      <xdr:colOff>266828</xdr:colOff>
      <xdr:row>102</xdr:row>
      <xdr:rowOff>1780857</xdr:rowOff>
    </xdr:to>
    <xdr:graphicFrame macro="">
      <xdr:nvGraphicFramePr>
        <xdr:cNvPr id="8"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105</xdr:row>
      <xdr:rowOff>50618</xdr:rowOff>
    </xdr:from>
    <xdr:to>
      <xdr:col>8</xdr:col>
      <xdr:colOff>19081</xdr:colOff>
      <xdr:row>106</xdr:row>
      <xdr:rowOff>29911</xdr:rowOff>
    </xdr:to>
    <xdr:graphicFrame macro="">
      <xdr:nvGraphicFramePr>
        <xdr:cNvPr id="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205791</xdr:colOff>
      <xdr:row>105</xdr:row>
      <xdr:rowOff>0</xdr:rowOff>
    </xdr:from>
    <xdr:to>
      <xdr:col>14</xdr:col>
      <xdr:colOff>250263</xdr:colOff>
      <xdr:row>106</xdr:row>
      <xdr:rowOff>16660</xdr:rowOff>
    </xdr:to>
    <xdr:graphicFrame macro="">
      <xdr:nvGraphicFramePr>
        <xdr:cNvPr id="10"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108</xdr:row>
      <xdr:rowOff>50618</xdr:rowOff>
    </xdr:from>
    <xdr:to>
      <xdr:col>8</xdr:col>
      <xdr:colOff>19081</xdr:colOff>
      <xdr:row>109</xdr:row>
      <xdr:rowOff>29911</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205791</xdr:colOff>
      <xdr:row>107</xdr:row>
      <xdr:rowOff>165652</xdr:rowOff>
    </xdr:from>
    <xdr:to>
      <xdr:col>14</xdr:col>
      <xdr:colOff>250263</xdr:colOff>
      <xdr:row>109</xdr:row>
      <xdr:rowOff>16660</xdr:rowOff>
    </xdr:to>
    <xdr:graphicFrame macro="">
      <xdr:nvGraphicFramePr>
        <xdr:cNvPr id="12"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0</xdr:colOff>
      <xdr:row>111</xdr:row>
      <xdr:rowOff>50618</xdr:rowOff>
    </xdr:from>
    <xdr:to>
      <xdr:col>8</xdr:col>
      <xdr:colOff>19081</xdr:colOff>
      <xdr:row>112</xdr:row>
      <xdr:rowOff>0</xdr:rowOff>
    </xdr:to>
    <xdr:graphicFrame macro="">
      <xdr:nvGraphicFramePr>
        <xdr:cNvPr id="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10</xdr:col>
      <xdr:colOff>205791</xdr:colOff>
      <xdr:row>111</xdr:row>
      <xdr:rowOff>0</xdr:rowOff>
    </xdr:from>
    <xdr:to>
      <xdr:col>14</xdr:col>
      <xdr:colOff>250263</xdr:colOff>
      <xdr:row>112</xdr:row>
      <xdr:rowOff>0</xdr:rowOff>
    </xdr:to>
    <xdr:graphicFrame macro="">
      <xdr:nvGraphicFramePr>
        <xdr:cNvPr id="14"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0</xdr:colOff>
      <xdr:row>127</xdr:row>
      <xdr:rowOff>50618</xdr:rowOff>
    </xdr:from>
    <xdr:to>
      <xdr:col>8</xdr:col>
      <xdr:colOff>19081</xdr:colOff>
      <xdr:row>128</xdr:row>
      <xdr:rowOff>0</xdr:rowOff>
    </xdr:to>
    <xdr:graphicFrame macro="">
      <xdr:nvGraphicFramePr>
        <xdr:cNvPr id="1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10</xdr:col>
      <xdr:colOff>205791</xdr:colOff>
      <xdr:row>127</xdr:row>
      <xdr:rowOff>0</xdr:rowOff>
    </xdr:from>
    <xdr:to>
      <xdr:col>14</xdr:col>
      <xdr:colOff>250263</xdr:colOff>
      <xdr:row>128</xdr:row>
      <xdr:rowOff>0</xdr:rowOff>
    </xdr:to>
    <xdr:graphicFrame macro="">
      <xdr:nvGraphicFramePr>
        <xdr:cNvPr id="16"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xdr:col>
      <xdr:colOff>0</xdr:colOff>
      <xdr:row>130</xdr:row>
      <xdr:rowOff>50618</xdr:rowOff>
    </xdr:from>
    <xdr:to>
      <xdr:col>8</xdr:col>
      <xdr:colOff>19081</xdr:colOff>
      <xdr:row>131</xdr:row>
      <xdr:rowOff>-1</xdr:rowOff>
    </xdr:to>
    <xdr:graphicFrame macro="">
      <xdr:nvGraphicFramePr>
        <xdr:cNvPr id="1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10</xdr:col>
      <xdr:colOff>205791</xdr:colOff>
      <xdr:row>130</xdr:row>
      <xdr:rowOff>0</xdr:rowOff>
    </xdr:from>
    <xdr:to>
      <xdr:col>14</xdr:col>
      <xdr:colOff>250263</xdr:colOff>
      <xdr:row>131</xdr:row>
      <xdr:rowOff>-1</xdr:rowOff>
    </xdr:to>
    <xdr:graphicFrame macro="">
      <xdr:nvGraphicFramePr>
        <xdr:cNvPr id="18"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xdr:col>
      <xdr:colOff>0</xdr:colOff>
      <xdr:row>133</xdr:row>
      <xdr:rowOff>50618</xdr:rowOff>
    </xdr:from>
    <xdr:to>
      <xdr:col>8</xdr:col>
      <xdr:colOff>19081</xdr:colOff>
      <xdr:row>135</xdr:row>
      <xdr:rowOff>0</xdr:rowOff>
    </xdr:to>
    <xdr:graphicFrame macro="">
      <xdr:nvGraphicFramePr>
        <xdr:cNvPr id="1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10</xdr:col>
      <xdr:colOff>205791</xdr:colOff>
      <xdr:row>133</xdr:row>
      <xdr:rowOff>0</xdr:rowOff>
    </xdr:from>
    <xdr:to>
      <xdr:col>14</xdr:col>
      <xdr:colOff>250263</xdr:colOff>
      <xdr:row>135</xdr:row>
      <xdr:rowOff>0</xdr:rowOff>
    </xdr:to>
    <xdr:graphicFrame macro="">
      <xdr:nvGraphicFramePr>
        <xdr:cNvPr id="20"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xdr:col>
      <xdr:colOff>0</xdr:colOff>
      <xdr:row>139</xdr:row>
      <xdr:rowOff>50618</xdr:rowOff>
    </xdr:from>
    <xdr:to>
      <xdr:col>8</xdr:col>
      <xdr:colOff>19081</xdr:colOff>
      <xdr:row>140</xdr:row>
      <xdr:rowOff>1660071</xdr:rowOff>
    </xdr:to>
    <xdr:graphicFrame macro="">
      <xdr:nvGraphicFramePr>
        <xdr:cNvPr id="2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10</xdr:col>
      <xdr:colOff>205791</xdr:colOff>
      <xdr:row>139</xdr:row>
      <xdr:rowOff>0</xdr:rowOff>
    </xdr:from>
    <xdr:to>
      <xdr:col>14</xdr:col>
      <xdr:colOff>250263</xdr:colOff>
      <xdr:row>140</xdr:row>
      <xdr:rowOff>1660071</xdr:rowOff>
    </xdr:to>
    <xdr:graphicFrame macro="">
      <xdr:nvGraphicFramePr>
        <xdr:cNvPr id="22"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xdr:col>
      <xdr:colOff>0</xdr:colOff>
      <xdr:row>143</xdr:row>
      <xdr:rowOff>50618</xdr:rowOff>
    </xdr:from>
    <xdr:to>
      <xdr:col>8</xdr:col>
      <xdr:colOff>19081</xdr:colOff>
      <xdr:row>145</xdr:row>
      <xdr:rowOff>1496785</xdr:rowOff>
    </xdr:to>
    <xdr:graphicFrame macro="">
      <xdr:nvGraphicFramePr>
        <xdr:cNvPr id="2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205791</xdr:colOff>
      <xdr:row>143</xdr:row>
      <xdr:rowOff>0</xdr:rowOff>
    </xdr:from>
    <xdr:to>
      <xdr:col>14</xdr:col>
      <xdr:colOff>250263</xdr:colOff>
      <xdr:row>145</xdr:row>
      <xdr:rowOff>1496785</xdr:rowOff>
    </xdr:to>
    <xdr:graphicFrame macro="">
      <xdr:nvGraphicFramePr>
        <xdr:cNvPr id="24"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xdr:col>
      <xdr:colOff>0</xdr:colOff>
      <xdr:row>148</xdr:row>
      <xdr:rowOff>50618</xdr:rowOff>
    </xdr:from>
    <xdr:to>
      <xdr:col>8</xdr:col>
      <xdr:colOff>19081</xdr:colOff>
      <xdr:row>149</xdr:row>
      <xdr:rowOff>1660071</xdr:rowOff>
    </xdr:to>
    <xdr:graphicFrame macro="">
      <xdr:nvGraphicFramePr>
        <xdr:cNvPr id="2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10</xdr:col>
      <xdr:colOff>205791</xdr:colOff>
      <xdr:row>148</xdr:row>
      <xdr:rowOff>0</xdr:rowOff>
    </xdr:from>
    <xdr:to>
      <xdr:col>14</xdr:col>
      <xdr:colOff>250263</xdr:colOff>
      <xdr:row>149</xdr:row>
      <xdr:rowOff>1660071</xdr:rowOff>
    </xdr:to>
    <xdr:graphicFrame macro="">
      <xdr:nvGraphicFramePr>
        <xdr:cNvPr id="26"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2</xdr:col>
      <xdr:colOff>0</xdr:colOff>
      <xdr:row>152</xdr:row>
      <xdr:rowOff>50618</xdr:rowOff>
    </xdr:from>
    <xdr:to>
      <xdr:col>8</xdr:col>
      <xdr:colOff>19081</xdr:colOff>
      <xdr:row>153</xdr:row>
      <xdr:rowOff>1660071</xdr:rowOff>
    </xdr:to>
    <xdr:graphicFrame macro="">
      <xdr:nvGraphicFramePr>
        <xdr:cNvPr id="2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10</xdr:col>
      <xdr:colOff>205791</xdr:colOff>
      <xdr:row>152</xdr:row>
      <xdr:rowOff>0</xdr:rowOff>
    </xdr:from>
    <xdr:to>
      <xdr:col>14</xdr:col>
      <xdr:colOff>250263</xdr:colOff>
      <xdr:row>153</xdr:row>
      <xdr:rowOff>1660071</xdr:rowOff>
    </xdr:to>
    <xdr:graphicFrame macro="">
      <xdr:nvGraphicFramePr>
        <xdr:cNvPr id="28"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2</xdr:col>
      <xdr:colOff>0</xdr:colOff>
      <xdr:row>159</xdr:row>
      <xdr:rowOff>50618</xdr:rowOff>
    </xdr:from>
    <xdr:to>
      <xdr:col>8</xdr:col>
      <xdr:colOff>19081</xdr:colOff>
      <xdr:row>160</xdr:row>
      <xdr:rowOff>1660071</xdr:rowOff>
    </xdr:to>
    <xdr:graphicFrame macro="">
      <xdr:nvGraphicFramePr>
        <xdr:cNvPr id="2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10</xdr:col>
      <xdr:colOff>205791</xdr:colOff>
      <xdr:row>159</xdr:row>
      <xdr:rowOff>0</xdr:rowOff>
    </xdr:from>
    <xdr:to>
      <xdr:col>14</xdr:col>
      <xdr:colOff>250263</xdr:colOff>
      <xdr:row>160</xdr:row>
      <xdr:rowOff>1660071</xdr:rowOff>
    </xdr:to>
    <xdr:graphicFrame macro="">
      <xdr:nvGraphicFramePr>
        <xdr:cNvPr id="30"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xdr:col>
      <xdr:colOff>0</xdr:colOff>
      <xdr:row>163</xdr:row>
      <xdr:rowOff>50618</xdr:rowOff>
    </xdr:from>
    <xdr:to>
      <xdr:col>8</xdr:col>
      <xdr:colOff>19081</xdr:colOff>
      <xdr:row>164</xdr:row>
      <xdr:rowOff>1660071</xdr:rowOff>
    </xdr:to>
    <xdr:graphicFrame macro="">
      <xdr:nvGraphicFramePr>
        <xdr:cNvPr id="3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10</xdr:col>
      <xdr:colOff>205791</xdr:colOff>
      <xdr:row>163</xdr:row>
      <xdr:rowOff>0</xdr:rowOff>
    </xdr:from>
    <xdr:to>
      <xdr:col>14</xdr:col>
      <xdr:colOff>250263</xdr:colOff>
      <xdr:row>164</xdr:row>
      <xdr:rowOff>1660071</xdr:rowOff>
    </xdr:to>
    <xdr:graphicFrame macro="">
      <xdr:nvGraphicFramePr>
        <xdr:cNvPr id="32"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2</xdr:col>
      <xdr:colOff>0</xdr:colOff>
      <xdr:row>170</xdr:row>
      <xdr:rowOff>50618</xdr:rowOff>
    </xdr:from>
    <xdr:to>
      <xdr:col>8</xdr:col>
      <xdr:colOff>19081</xdr:colOff>
      <xdr:row>171</xdr:row>
      <xdr:rowOff>1660071</xdr:rowOff>
    </xdr:to>
    <xdr:graphicFrame macro="">
      <xdr:nvGraphicFramePr>
        <xdr:cNvPr id="3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10</xdr:col>
      <xdr:colOff>205791</xdr:colOff>
      <xdr:row>170</xdr:row>
      <xdr:rowOff>0</xdr:rowOff>
    </xdr:from>
    <xdr:to>
      <xdr:col>14</xdr:col>
      <xdr:colOff>250263</xdr:colOff>
      <xdr:row>171</xdr:row>
      <xdr:rowOff>1660071</xdr:rowOff>
    </xdr:to>
    <xdr:graphicFrame macro="">
      <xdr:nvGraphicFramePr>
        <xdr:cNvPr id="34"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2</xdr:col>
      <xdr:colOff>0</xdr:colOff>
      <xdr:row>174</xdr:row>
      <xdr:rowOff>50618</xdr:rowOff>
    </xdr:from>
    <xdr:to>
      <xdr:col>8</xdr:col>
      <xdr:colOff>19081</xdr:colOff>
      <xdr:row>175</xdr:row>
      <xdr:rowOff>1660072</xdr:rowOff>
    </xdr:to>
    <xdr:graphicFrame macro="">
      <xdr:nvGraphicFramePr>
        <xdr:cNvPr id="3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10</xdr:col>
      <xdr:colOff>205791</xdr:colOff>
      <xdr:row>174</xdr:row>
      <xdr:rowOff>0</xdr:rowOff>
    </xdr:from>
    <xdr:to>
      <xdr:col>14</xdr:col>
      <xdr:colOff>250263</xdr:colOff>
      <xdr:row>175</xdr:row>
      <xdr:rowOff>1660072</xdr:rowOff>
    </xdr:to>
    <xdr:graphicFrame macro="">
      <xdr:nvGraphicFramePr>
        <xdr:cNvPr id="36"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2</xdr:col>
      <xdr:colOff>0</xdr:colOff>
      <xdr:row>178</xdr:row>
      <xdr:rowOff>50618</xdr:rowOff>
    </xdr:from>
    <xdr:to>
      <xdr:col>8</xdr:col>
      <xdr:colOff>19081</xdr:colOff>
      <xdr:row>180</xdr:row>
      <xdr:rowOff>1496785</xdr:rowOff>
    </xdr:to>
    <xdr:graphicFrame macro="">
      <xdr:nvGraphicFramePr>
        <xdr:cNvPr id="3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10</xdr:col>
      <xdr:colOff>205791</xdr:colOff>
      <xdr:row>178</xdr:row>
      <xdr:rowOff>0</xdr:rowOff>
    </xdr:from>
    <xdr:to>
      <xdr:col>14</xdr:col>
      <xdr:colOff>250263</xdr:colOff>
      <xdr:row>180</xdr:row>
      <xdr:rowOff>1496785</xdr:rowOff>
    </xdr:to>
    <xdr:graphicFrame macro="">
      <xdr:nvGraphicFramePr>
        <xdr:cNvPr id="38"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2</xdr:col>
      <xdr:colOff>0</xdr:colOff>
      <xdr:row>183</xdr:row>
      <xdr:rowOff>50618</xdr:rowOff>
    </xdr:from>
    <xdr:to>
      <xdr:col>8</xdr:col>
      <xdr:colOff>19081</xdr:colOff>
      <xdr:row>184</xdr:row>
      <xdr:rowOff>1578428</xdr:rowOff>
    </xdr:to>
    <xdr:graphicFrame macro="">
      <xdr:nvGraphicFramePr>
        <xdr:cNvPr id="3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10</xdr:col>
      <xdr:colOff>205791</xdr:colOff>
      <xdr:row>183</xdr:row>
      <xdr:rowOff>0</xdr:rowOff>
    </xdr:from>
    <xdr:to>
      <xdr:col>14</xdr:col>
      <xdr:colOff>250263</xdr:colOff>
      <xdr:row>184</xdr:row>
      <xdr:rowOff>1578428</xdr:rowOff>
    </xdr:to>
    <xdr:graphicFrame macro="">
      <xdr:nvGraphicFramePr>
        <xdr:cNvPr id="40"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2</xdr:col>
      <xdr:colOff>0</xdr:colOff>
      <xdr:row>187</xdr:row>
      <xdr:rowOff>50618</xdr:rowOff>
    </xdr:from>
    <xdr:to>
      <xdr:col>8</xdr:col>
      <xdr:colOff>19081</xdr:colOff>
      <xdr:row>188</xdr:row>
      <xdr:rowOff>0</xdr:rowOff>
    </xdr:to>
    <xdr:graphicFrame macro="">
      <xdr:nvGraphicFramePr>
        <xdr:cNvPr id="4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10</xdr:col>
      <xdr:colOff>205791</xdr:colOff>
      <xdr:row>187</xdr:row>
      <xdr:rowOff>0</xdr:rowOff>
    </xdr:from>
    <xdr:to>
      <xdr:col>14</xdr:col>
      <xdr:colOff>250263</xdr:colOff>
      <xdr:row>188</xdr:row>
      <xdr:rowOff>0</xdr:rowOff>
    </xdr:to>
    <xdr:graphicFrame macro="">
      <xdr:nvGraphicFramePr>
        <xdr:cNvPr id="42"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12</xdr:col>
      <xdr:colOff>95251</xdr:colOff>
      <xdr:row>193</xdr:row>
      <xdr:rowOff>217716</xdr:rowOff>
    </xdr:from>
    <xdr:to>
      <xdr:col>15</xdr:col>
      <xdr:colOff>647701</xdr:colOff>
      <xdr:row>197</xdr:row>
      <xdr:rowOff>366033</xdr:rowOff>
    </xdr:to>
    <xdr:graphicFrame macro="">
      <xdr:nvGraphicFramePr>
        <xdr:cNvPr id="43"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12</xdr:col>
      <xdr:colOff>68036</xdr:colOff>
      <xdr:row>205</xdr:row>
      <xdr:rowOff>123824</xdr:rowOff>
    </xdr:from>
    <xdr:to>
      <xdr:col>15</xdr:col>
      <xdr:colOff>620486</xdr:colOff>
      <xdr:row>211</xdr:row>
      <xdr:rowOff>39459</xdr:rowOff>
    </xdr:to>
    <xdr:graphicFrame macro="">
      <xdr:nvGraphicFramePr>
        <xdr:cNvPr id="44"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4</xdr:col>
      <xdr:colOff>176894</xdr:colOff>
      <xdr:row>198</xdr:row>
      <xdr:rowOff>272142</xdr:rowOff>
    </xdr:from>
    <xdr:to>
      <xdr:col>11</xdr:col>
      <xdr:colOff>326573</xdr:colOff>
      <xdr:row>207</xdr:row>
      <xdr:rowOff>54428</xdr:rowOff>
    </xdr:to>
    <xdr:graphicFrame macro="">
      <xdr:nvGraphicFramePr>
        <xdr:cNvPr id="46" name="Chart 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4</xdr:col>
      <xdr:colOff>381000</xdr:colOff>
      <xdr:row>211</xdr:row>
      <xdr:rowOff>40821</xdr:rowOff>
    </xdr:from>
    <xdr:to>
      <xdr:col>11</xdr:col>
      <xdr:colOff>355147</xdr:colOff>
      <xdr:row>219</xdr:row>
      <xdr:rowOff>394608</xdr:rowOff>
    </xdr:to>
    <xdr:graphicFrame macro="">
      <xdr:nvGraphicFramePr>
        <xdr:cNvPr id="47" name="Chart 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12</xdr:col>
      <xdr:colOff>68036</xdr:colOff>
      <xdr:row>219</xdr:row>
      <xdr:rowOff>870857</xdr:rowOff>
    </xdr:from>
    <xdr:to>
      <xdr:col>15</xdr:col>
      <xdr:colOff>620486</xdr:colOff>
      <xdr:row>227</xdr:row>
      <xdr:rowOff>12246</xdr:rowOff>
    </xdr:to>
    <xdr:graphicFrame macro="">
      <xdr:nvGraphicFramePr>
        <xdr:cNvPr id="48"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4</xdr:col>
      <xdr:colOff>394607</xdr:colOff>
      <xdr:row>222</xdr:row>
      <xdr:rowOff>40822</xdr:rowOff>
    </xdr:from>
    <xdr:to>
      <xdr:col>11</xdr:col>
      <xdr:colOff>368754</xdr:colOff>
      <xdr:row>231</xdr:row>
      <xdr:rowOff>40823</xdr:rowOff>
    </xdr:to>
    <xdr:graphicFrame macro="">
      <xdr:nvGraphicFramePr>
        <xdr:cNvPr id="49" name="Chart 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12</xdr:col>
      <xdr:colOff>-1</xdr:colOff>
      <xdr:row>233</xdr:row>
      <xdr:rowOff>27211</xdr:rowOff>
    </xdr:from>
    <xdr:to>
      <xdr:col>15</xdr:col>
      <xdr:colOff>552449</xdr:colOff>
      <xdr:row>238</xdr:row>
      <xdr:rowOff>12243</xdr:rowOff>
    </xdr:to>
    <xdr:graphicFrame macro="">
      <xdr:nvGraphicFramePr>
        <xdr:cNvPr id="50"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12</xdr:col>
      <xdr:colOff>0</xdr:colOff>
      <xdr:row>237</xdr:row>
      <xdr:rowOff>312965</xdr:rowOff>
    </xdr:from>
    <xdr:to>
      <xdr:col>15</xdr:col>
      <xdr:colOff>552450</xdr:colOff>
      <xdr:row>242</xdr:row>
      <xdr:rowOff>39461</xdr:rowOff>
    </xdr:to>
    <xdr:graphicFrame macro="">
      <xdr:nvGraphicFramePr>
        <xdr:cNvPr id="51"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11</xdr:col>
      <xdr:colOff>394607</xdr:colOff>
      <xdr:row>241</xdr:row>
      <xdr:rowOff>312965</xdr:rowOff>
    </xdr:from>
    <xdr:to>
      <xdr:col>15</xdr:col>
      <xdr:colOff>511628</xdr:colOff>
      <xdr:row>246</xdr:row>
      <xdr:rowOff>93889</xdr:rowOff>
    </xdr:to>
    <xdr:graphicFrame macro="">
      <xdr:nvGraphicFramePr>
        <xdr:cNvPr id="52"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12</xdr:col>
      <xdr:colOff>81643</xdr:colOff>
      <xdr:row>251</xdr:row>
      <xdr:rowOff>68037</xdr:rowOff>
    </xdr:from>
    <xdr:to>
      <xdr:col>15</xdr:col>
      <xdr:colOff>231322</xdr:colOff>
      <xdr:row>254</xdr:row>
      <xdr:rowOff>476251</xdr:rowOff>
    </xdr:to>
    <xdr:graphicFrame macro="">
      <xdr:nvGraphicFramePr>
        <xdr:cNvPr id="53"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2</xdr:col>
      <xdr:colOff>0</xdr:colOff>
      <xdr:row>260</xdr:row>
      <xdr:rowOff>50618</xdr:rowOff>
    </xdr:from>
    <xdr:to>
      <xdr:col>8</xdr:col>
      <xdr:colOff>19081</xdr:colOff>
      <xdr:row>262</xdr:row>
      <xdr:rowOff>0</xdr:rowOff>
    </xdr:to>
    <xdr:graphicFrame macro="">
      <xdr:nvGraphicFramePr>
        <xdr:cNvPr id="5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10</xdr:col>
      <xdr:colOff>205791</xdr:colOff>
      <xdr:row>260</xdr:row>
      <xdr:rowOff>0</xdr:rowOff>
    </xdr:from>
    <xdr:to>
      <xdr:col>14</xdr:col>
      <xdr:colOff>250263</xdr:colOff>
      <xdr:row>262</xdr:row>
      <xdr:rowOff>0</xdr:rowOff>
    </xdr:to>
    <xdr:graphicFrame macro="">
      <xdr:nvGraphicFramePr>
        <xdr:cNvPr id="55"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2</xdr:col>
      <xdr:colOff>0</xdr:colOff>
      <xdr:row>266</xdr:row>
      <xdr:rowOff>50618</xdr:rowOff>
    </xdr:from>
    <xdr:to>
      <xdr:col>8</xdr:col>
      <xdr:colOff>19081</xdr:colOff>
      <xdr:row>268</xdr:row>
      <xdr:rowOff>0</xdr:rowOff>
    </xdr:to>
    <xdr:graphicFrame macro="">
      <xdr:nvGraphicFramePr>
        <xdr:cNvPr id="5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10</xdr:col>
      <xdr:colOff>205791</xdr:colOff>
      <xdr:row>266</xdr:row>
      <xdr:rowOff>0</xdr:rowOff>
    </xdr:from>
    <xdr:to>
      <xdr:col>14</xdr:col>
      <xdr:colOff>250263</xdr:colOff>
      <xdr:row>268</xdr:row>
      <xdr:rowOff>0</xdr:rowOff>
    </xdr:to>
    <xdr:graphicFrame macro="">
      <xdr:nvGraphicFramePr>
        <xdr:cNvPr id="57"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2</xdr:col>
      <xdr:colOff>0</xdr:colOff>
      <xdr:row>275</xdr:row>
      <xdr:rowOff>50618</xdr:rowOff>
    </xdr:from>
    <xdr:to>
      <xdr:col>8</xdr:col>
      <xdr:colOff>19081</xdr:colOff>
      <xdr:row>277</xdr:row>
      <xdr:rowOff>-1</xdr:rowOff>
    </xdr:to>
    <xdr:graphicFrame macro="">
      <xdr:nvGraphicFramePr>
        <xdr:cNvPr id="5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10</xdr:col>
      <xdr:colOff>205791</xdr:colOff>
      <xdr:row>275</xdr:row>
      <xdr:rowOff>0</xdr:rowOff>
    </xdr:from>
    <xdr:to>
      <xdr:col>14</xdr:col>
      <xdr:colOff>250263</xdr:colOff>
      <xdr:row>277</xdr:row>
      <xdr:rowOff>-1</xdr:rowOff>
    </xdr:to>
    <xdr:graphicFrame macro="">
      <xdr:nvGraphicFramePr>
        <xdr:cNvPr id="59"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2</xdr:col>
      <xdr:colOff>0</xdr:colOff>
      <xdr:row>281</xdr:row>
      <xdr:rowOff>50618</xdr:rowOff>
    </xdr:from>
    <xdr:to>
      <xdr:col>8</xdr:col>
      <xdr:colOff>19081</xdr:colOff>
      <xdr:row>283</xdr:row>
      <xdr:rowOff>0</xdr:rowOff>
    </xdr:to>
    <xdr:graphicFrame macro="">
      <xdr:nvGraphicFramePr>
        <xdr:cNvPr id="6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10</xdr:col>
      <xdr:colOff>205791</xdr:colOff>
      <xdr:row>281</xdr:row>
      <xdr:rowOff>0</xdr:rowOff>
    </xdr:from>
    <xdr:to>
      <xdr:col>14</xdr:col>
      <xdr:colOff>250263</xdr:colOff>
      <xdr:row>283</xdr:row>
      <xdr:rowOff>0</xdr:rowOff>
    </xdr:to>
    <xdr:graphicFrame macro="">
      <xdr:nvGraphicFramePr>
        <xdr:cNvPr id="61"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11.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12.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13.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14.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15.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16.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17.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18.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19.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2.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20.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21.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22.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23.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24.xml><?xml version="1.0" encoding="utf-8"?>
<xdr:wsDr xmlns:xdr="http://schemas.openxmlformats.org/drawingml/2006/spreadsheetDrawing" xmlns:a="http://schemas.openxmlformats.org/drawingml/2006/main">
  <xdr:twoCellAnchor>
    <xdr:from>
      <xdr:col>2</xdr:col>
      <xdr:colOff>0</xdr:colOff>
      <xdr:row>81</xdr:row>
      <xdr:rowOff>0</xdr:rowOff>
    </xdr:from>
    <xdr:to>
      <xdr:col>8</xdr:col>
      <xdr:colOff>9525</xdr:colOff>
      <xdr:row>81</xdr:row>
      <xdr:rowOff>1809750</xdr:rowOff>
    </xdr:to>
    <xdr:graphicFrame macro="">
      <xdr:nvGraphicFramePr>
        <xdr:cNvPr id="3808780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57150</xdr:colOff>
      <xdr:row>14</xdr:row>
      <xdr:rowOff>190500</xdr:rowOff>
    </xdr:from>
    <xdr:to>
      <xdr:col>10</xdr:col>
      <xdr:colOff>361950</xdr:colOff>
      <xdr:row>20</xdr:row>
      <xdr:rowOff>238125</xdr:rowOff>
    </xdr:to>
    <xdr:graphicFrame macro="">
      <xdr:nvGraphicFramePr>
        <xdr:cNvPr id="38087804" name="3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76200</xdr:colOff>
      <xdr:row>23</xdr:row>
      <xdr:rowOff>209550</xdr:rowOff>
    </xdr:from>
    <xdr:to>
      <xdr:col>15</xdr:col>
      <xdr:colOff>561975</xdr:colOff>
      <xdr:row>31</xdr:row>
      <xdr:rowOff>257175</xdr:rowOff>
    </xdr:to>
    <xdr:graphicFrame macro="">
      <xdr:nvGraphicFramePr>
        <xdr:cNvPr id="3808780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109538</xdr:colOff>
      <xdr:row>32</xdr:row>
      <xdr:rowOff>42863</xdr:rowOff>
    </xdr:from>
    <xdr:to>
      <xdr:col>15</xdr:col>
      <xdr:colOff>595313</xdr:colOff>
      <xdr:row>39</xdr:row>
      <xdr:rowOff>385763</xdr:rowOff>
    </xdr:to>
    <xdr:graphicFrame macro="">
      <xdr:nvGraphicFramePr>
        <xdr:cNvPr id="3808780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209550</xdr:colOff>
      <xdr:row>42</xdr:row>
      <xdr:rowOff>57150</xdr:rowOff>
    </xdr:from>
    <xdr:to>
      <xdr:col>15</xdr:col>
      <xdr:colOff>571500</xdr:colOff>
      <xdr:row>72</xdr:row>
      <xdr:rowOff>44823</xdr:rowOff>
    </xdr:to>
    <xdr:graphicFrame macro="">
      <xdr:nvGraphicFramePr>
        <xdr:cNvPr id="38087807" name="7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190500</xdr:colOff>
      <xdr:row>80</xdr:row>
      <xdr:rowOff>85725</xdr:rowOff>
    </xdr:from>
    <xdr:to>
      <xdr:col>14</xdr:col>
      <xdr:colOff>228600</xdr:colOff>
      <xdr:row>81</xdr:row>
      <xdr:rowOff>1771650</xdr:rowOff>
    </xdr:to>
    <xdr:graphicFrame macro="">
      <xdr:nvGraphicFramePr>
        <xdr:cNvPr id="38087808"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xdr:col>
      <xdr:colOff>0</xdr:colOff>
      <xdr:row>84</xdr:row>
      <xdr:rowOff>66675</xdr:rowOff>
    </xdr:from>
    <xdr:to>
      <xdr:col>8</xdr:col>
      <xdr:colOff>9525</xdr:colOff>
      <xdr:row>85</xdr:row>
      <xdr:rowOff>47625</xdr:rowOff>
    </xdr:to>
    <xdr:graphicFrame macro="">
      <xdr:nvGraphicFramePr>
        <xdr:cNvPr id="3808780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190500</xdr:colOff>
      <xdr:row>84</xdr:row>
      <xdr:rowOff>0</xdr:rowOff>
    </xdr:from>
    <xdr:to>
      <xdr:col>14</xdr:col>
      <xdr:colOff>228600</xdr:colOff>
      <xdr:row>85</xdr:row>
      <xdr:rowOff>9525</xdr:rowOff>
    </xdr:to>
    <xdr:graphicFrame macro="">
      <xdr:nvGraphicFramePr>
        <xdr:cNvPr id="38087810"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87</xdr:row>
      <xdr:rowOff>66675</xdr:rowOff>
    </xdr:from>
    <xdr:to>
      <xdr:col>8</xdr:col>
      <xdr:colOff>9525</xdr:colOff>
      <xdr:row>88</xdr:row>
      <xdr:rowOff>47625</xdr:rowOff>
    </xdr:to>
    <xdr:graphicFrame macro="">
      <xdr:nvGraphicFramePr>
        <xdr:cNvPr id="380878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190500</xdr:colOff>
      <xdr:row>87</xdr:row>
      <xdr:rowOff>0</xdr:rowOff>
    </xdr:from>
    <xdr:to>
      <xdr:col>14</xdr:col>
      <xdr:colOff>228600</xdr:colOff>
      <xdr:row>88</xdr:row>
      <xdr:rowOff>9525</xdr:rowOff>
    </xdr:to>
    <xdr:graphicFrame macro="">
      <xdr:nvGraphicFramePr>
        <xdr:cNvPr id="38087812"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xdr:col>
      <xdr:colOff>0</xdr:colOff>
      <xdr:row>90</xdr:row>
      <xdr:rowOff>66675</xdr:rowOff>
    </xdr:from>
    <xdr:to>
      <xdr:col>8</xdr:col>
      <xdr:colOff>9525</xdr:colOff>
      <xdr:row>91</xdr:row>
      <xdr:rowOff>0</xdr:rowOff>
    </xdr:to>
    <xdr:graphicFrame macro="">
      <xdr:nvGraphicFramePr>
        <xdr:cNvPr id="3808781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10</xdr:col>
      <xdr:colOff>190500</xdr:colOff>
      <xdr:row>90</xdr:row>
      <xdr:rowOff>0</xdr:rowOff>
    </xdr:from>
    <xdr:to>
      <xdr:col>14</xdr:col>
      <xdr:colOff>228600</xdr:colOff>
      <xdr:row>91</xdr:row>
      <xdr:rowOff>0</xdr:rowOff>
    </xdr:to>
    <xdr:graphicFrame macro="">
      <xdr:nvGraphicFramePr>
        <xdr:cNvPr id="38087814"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xdr:col>
      <xdr:colOff>0</xdr:colOff>
      <xdr:row>106</xdr:row>
      <xdr:rowOff>66675</xdr:rowOff>
    </xdr:from>
    <xdr:to>
      <xdr:col>8</xdr:col>
      <xdr:colOff>9525</xdr:colOff>
      <xdr:row>107</xdr:row>
      <xdr:rowOff>47625</xdr:rowOff>
    </xdr:to>
    <xdr:graphicFrame macro="">
      <xdr:nvGraphicFramePr>
        <xdr:cNvPr id="3808781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10</xdr:col>
      <xdr:colOff>190500</xdr:colOff>
      <xdr:row>106</xdr:row>
      <xdr:rowOff>0</xdr:rowOff>
    </xdr:from>
    <xdr:to>
      <xdr:col>14</xdr:col>
      <xdr:colOff>228600</xdr:colOff>
      <xdr:row>107</xdr:row>
      <xdr:rowOff>9525</xdr:rowOff>
    </xdr:to>
    <xdr:graphicFrame macro="">
      <xdr:nvGraphicFramePr>
        <xdr:cNvPr id="38087818"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xdr:col>
      <xdr:colOff>0</xdr:colOff>
      <xdr:row>109</xdr:row>
      <xdr:rowOff>66675</xdr:rowOff>
    </xdr:from>
    <xdr:to>
      <xdr:col>8</xdr:col>
      <xdr:colOff>9525</xdr:colOff>
      <xdr:row>110</xdr:row>
      <xdr:rowOff>47625</xdr:rowOff>
    </xdr:to>
    <xdr:graphicFrame macro="">
      <xdr:nvGraphicFramePr>
        <xdr:cNvPr id="3808781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10</xdr:col>
      <xdr:colOff>190500</xdr:colOff>
      <xdr:row>109</xdr:row>
      <xdr:rowOff>0</xdr:rowOff>
    </xdr:from>
    <xdr:to>
      <xdr:col>14</xdr:col>
      <xdr:colOff>228600</xdr:colOff>
      <xdr:row>110</xdr:row>
      <xdr:rowOff>9525</xdr:rowOff>
    </xdr:to>
    <xdr:graphicFrame macro="">
      <xdr:nvGraphicFramePr>
        <xdr:cNvPr id="38087820"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xdr:col>
      <xdr:colOff>0</xdr:colOff>
      <xdr:row>112</xdr:row>
      <xdr:rowOff>66675</xdr:rowOff>
    </xdr:from>
    <xdr:to>
      <xdr:col>8</xdr:col>
      <xdr:colOff>9525</xdr:colOff>
      <xdr:row>114</xdr:row>
      <xdr:rowOff>57150</xdr:rowOff>
    </xdr:to>
    <xdr:graphicFrame macro="">
      <xdr:nvGraphicFramePr>
        <xdr:cNvPr id="3808782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10</xdr:col>
      <xdr:colOff>190500</xdr:colOff>
      <xdr:row>112</xdr:row>
      <xdr:rowOff>0</xdr:rowOff>
    </xdr:from>
    <xdr:to>
      <xdr:col>14</xdr:col>
      <xdr:colOff>228600</xdr:colOff>
      <xdr:row>114</xdr:row>
      <xdr:rowOff>19050</xdr:rowOff>
    </xdr:to>
    <xdr:graphicFrame macro="">
      <xdr:nvGraphicFramePr>
        <xdr:cNvPr id="38087822"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xdr:col>
      <xdr:colOff>0</xdr:colOff>
      <xdr:row>118</xdr:row>
      <xdr:rowOff>66675</xdr:rowOff>
    </xdr:from>
    <xdr:to>
      <xdr:col>8</xdr:col>
      <xdr:colOff>9525</xdr:colOff>
      <xdr:row>119</xdr:row>
      <xdr:rowOff>1724025</xdr:rowOff>
    </xdr:to>
    <xdr:graphicFrame macro="">
      <xdr:nvGraphicFramePr>
        <xdr:cNvPr id="3808782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10</xdr:col>
      <xdr:colOff>190500</xdr:colOff>
      <xdr:row>118</xdr:row>
      <xdr:rowOff>0</xdr:rowOff>
    </xdr:from>
    <xdr:to>
      <xdr:col>14</xdr:col>
      <xdr:colOff>228600</xdr:colOff>
      <xdr:row>119</xdr:row>
      <xdr:rowOff>1676400</xdr:rowOff>
    </xdr:to>
    <xdr:graphicFrame macro="">
      <xdr:nvGraphicFramePr>
        <xdr:cNvPr id="38087824"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2</xdr:col>
      <xdr:colOff>0</xdr:colOff>
      <xdr:row>122</xdr:row>
      <xdr:rowOff>66675</xdr:rowOff>
    </xdr:from>
    <xdr:to>
      <xdr:col>8</xdr:col>
      <xdr:colOff>9525</xdr:colOff>
      <xdr:row>124</xdr:row>
      <xdr:rowOff>1562100</xdr:rowOff>
    </xdr:to>
    <xdr:graphicFrame macro="">
      <xdr:nvGraphicFramePr>
        <xdr:cNvPr id="3808782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190500</xdr:colOff>
      <xdr:row>122</xdr:row>
      <xdr:rowOff>0</xdr:rowOff>
    </xdr:from>
    <xdr:to>
      <xdr:col>14</xdr:col>
      <xdr:colOff>228600</xdr:colOff>
      <xdr:row>124</xdr:row>
      <xdr:rowOff>1524000</xdr:rowOff>
    </xdr:to>
    <xdr:graphicFrame macro="">
      <xdr:nvGraphicFramePr>
        <xdr:cNvPr id="38087826"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xdr:col>
      <xdr:colOff>0</xdr:colOff>
      <xdr:row>127</xdr:row>
      <xdr:rowOff>66675</xdr:rowOff>
    </xdr:from>
    <xdr:to>
      <xdr:col>8</xdr:col>
      <xdr:colOff>9525</xdr:colOff>
      <xdr:row>128</xdr:row>
      <xdr:rowOff>1724025</xdr:rowOff>
    </xdr:to>
    <xdr:graphicFrame macro="">
      <xdr:nvGraphicFramePr>
        <xdr:cNvPr id="3808782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10</xdr:col>
      <xdr:colOff>190500</xdr:colOff>
      <xdr:row>127</xdr:row>
      <xdr:rowOff>0</xdr:rowOff>
    </xdr:from>
    <xdr:to>
      <xdr:col>14</xdr:col>
      <xdr:colOff>228600</xdr:colOff>
      <xdr:row>128</xdr:row>
      <xdr:rowOff>1676400</xdr:rowOff>
    </xdr:to>
    <xdr:graphicFrame macro="">
      <xdr:nvGraphicFramePr>
        <xdr:cNvPr id="38087828"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2</xdr:col>
      <xdr:colOff>0</xdr:colOff>
      <xdr:row>131</xdr:row>
      <xdr:rowOff>66675</xdr:rowOff>
    </xdr:from>
    <xdr:to>
      <xdr:col>8</xdr:col>
      <xdr:colOff>9525</xdr:colOff>
      <xdr:row>132</xdr:row>
      <xdr:rowOff>1724025</xdr:rowOff>
    </xdr:to>
    <xdr:graphicFrame macro="">
      <xdr:nvGraphicFramePr>
        <xdr:cNvPr id="3808782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10</xdr:col>
      <xdr:colOff>190500</xdr:colOff>
      <xdr:row>131</xdr:row>
      <xdr:rowOff>0</xdr:rowOff>
    </xdr:from>
    <xdr:to>
      <xdr:col>14</xdr:col>
      <xdr:colOff>228600</xdr:colOff>
      <xdr:row>132</xdr:row>
      <xdr:rowOff>1676400</xdr:rowOff>
    </xdr:to>
    <xdr:graphicFrame macro="">
      <xdr:nvGraphicFramePr>
        <xdr:cNvPr id="38087830"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2</xdr:col>
      <xdr:colOff>0</xdr:colOff>
      <xdr:row>138</xdr:row>
      <xdr:rowOff>66675</xdr:rowOff>
    </xdr:from>
    <xdr:to>
      <xdr:col>8</xdr:col>
      <xdr:colOff>9525</xdr:colOff>
      <xdr:row>139</xdr:row>
      <xdr:rowOff>1724025</xdr:rowOff>
    </xdr:to>
    <xdr:graphicFrame macro="">
      <xdr:nvGraphicFramePr>
        <xdr:cNvPr id="3808783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10</xdr:col>
      <xdr:colOff>190500</xdr:colOff>
      <xdr:row>138</xdr:row>
      <xdr:rowOff>0</xdr:rowOff>
    </xdr:from>
    <xdr:to>
      <xdr:col>14</xdr:col>
      <xdr:colOff>228600</xdr:colOff>
      <xdr:row>139</xdr:row>
      <xdr:rowOff>1676400</xdr:rowOff>
    </xdr:to>
    <xdr:graphicFrame macro="">
      <xdr:nvGraphicFramePr>
        <xdr:cNvPr id="38087832"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xdr:col>
      <xdr:colOff>0</xdr:colOff>
      <xdr:row>142</xdr:row>
      <xdr:rowOff>66675</xdr:rowOff>
    </xdr:from>
    <xdr:to>
      <xdr:col>8</xdr:col>
      <xdr:colOff>9525</xdr:colOff>
      <xdr:row>144</xdr:row>
      <xdr:rowOff>47625</xdr:rowOff>
    </xdr:to>
    <xdr:graphicFrame macro="">
      <xdr:nvGraphicFramePr>
        <xdr:cNvPr id="3808783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10</xdr:col>
      <xdr:colOff>190500</xdr:colOff>
      <xdr:row>142</xdr:row>
      <xdr:rowOff>0</xdr:rowOff>
    </xdr:from>
    <xdr:to>
      <xdr:col>14</xdr:col>
      <xdr:colOff>228600</xdr:colOff>
      <xdr:row>144</xdr:row>
      <xdr:rowOff>9525</xdr:rowOff>
    </xdr:to>
    <xdr:graphicFrame macro="">
      <xdr:nvGraphicFramePr>
        <xdr:cNvPr id="38087834"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2</xdr:col>
      <xdr:colOff>0</xdr:colOff>
      <xdr:row>149</xdr:row>
      <xdr:rowOff>66675</xdr:rowOff>
    </xdr:from>
    <xdr:to>
      <xdr:col>8</xdr:col>
      <xdr:colOff>9525</xdr:colOff>
      <xdr:row>150</xdr:row>
      <xdr:rowOff>1724025</xdr:rowOff>
    </xdr:to>
    <xdr:graphicFrame macro="">
      <xdr:nvGraphicFramePr>
        <xdr:cNvPr id="3808783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10</xdr:col>
      <xdr:colOff>190500</xdr:colOff>
      <xdr:row>149</xdr:row>
      <xdr:rowOff>0</xdr:rowOff>
    </xdr:from>
    <xdr:to>
      <xdr:col>14</xdr:col>
      <xdr:colOff>228600</xdr:colOff>
      <xdr:row>150</xdr:row>
      <xdr:rowOff>1676400</xdr:rowOff>
    </xdr:to>
    <xdr:graphicFrame macro="">
      <xdr:nvGraphicFramePr>
        <xdr:cNvPr id="38087836"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2</xdr:col>
      <xdr:colOff>0</xdr:colOff>
      <xdr:row>153</xdr:row>
      <xdr:rowOff>66675</xdr:rowOff>
    </xdr:from>
    <xdr:to>
      <xdr:col>8</xdr:col>
      <xdr:colOff>9525</xdr:colOff>
      <xdr:row>154</xdr:row>
      <xdr:rowOff>1724025</xdr:rowOff>
    </xdr:to>
    <xdr:graphicFrame macro="">
      <xdr:nvGraphicFramePr>
        <xdr:cNvPr id="3808783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10</xdr:col>
      <xdr:colOff>190500</xdr:colOff>
      <xdr:row>153</xdr:row>
      <xdr:rowOff>0</xdr:rowOff>
    </xdr:from>
    <xdr:to>
      <xdr:col>14</xdr:col>
      <xdr:colOff>228600</xdr:colOff>
      <xdr:row>154</xdr:row>
      <xdr:rowOff>1676400</xdr:rowOff>
    </xdr:to>
    <xdr:graphicFrame macro="">
      <xdr:nvGraphicFramePr>
        <xdr:cNvPr id="38087838"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2</xdr:col>
      <xdr:colOff>0</xdr:colOff>
      <xdr:row>157</xdr:row>
      <xdr:rowOff>66675</xdr:rowOff>
    </xdr:from>
    <xdr:to>
      <xdr:col>8</xdr:col>
      <xdr:colOff>9525</xdr:colOff>
      <xdr:row>159</xdr:row>
      <xdr:rowOff>1562100</xdr:rowOff>
    </xdr:to>
    <xdr:graphicFrame macro="">
      <xdr:nvGraphicFramePr>
        <xdr:cNvPr id="3808783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10</xdr:col>
      <xdr:colOff>190500</xdr:colOff>
      <xdr:row>157</xdr:row>
      <xdr:rowOff>0</xdr:rowOff>
    </xdr:from>
    <xdr:to>
      <xdr:col>14</xdr:col>
      <xdr:colOff>228600</xdr:colOff>
      <xdr:row>159</xdr:row>
      <xdr:rowOff>1524000</xdr:rowOff>
    </xdr:to>
    <xdr:graphicFrame macro="">
      <xdr:nvGraphicFramePr>
        <xdr:cNvPr id="38087840"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2</xdr:col>
      <xdr:colOff>0</xdr:colOff>
      <xdr:row>162</xdr:row>
      <xdr:rowOff>66675</xdr:rowOff>
    </xdr:from>
    <xdr:to>
      <xdr:col>8</xdr:col>
      <xdr:colOff>9525</xdr:colOff>
      <xdr:row>163</xdr:row>
      <xdr:rowOff>1638300</xdr:rowOff>
    </xdr:to>
    <xdr:graphicFrame macro="">
      <xdr:nvGraphicFramePr>
        <xdr:cNvPr id="3808784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10</xdr:col>
      <xdr:colOff>190500</xdr:colOff>
      <xdr:row>162</xdr:row>
      <xdr:rowOff>0</xdr:rowOff>
    </xdr:from>
    <xdr:to>
      <xdr:col>14</xdr:col>
      <xdr:colOff>228600</xdr:colOff>
      <xdr:row>163</xdr:row>
      <xdr:rowOff>1600200</xdr:rowOff>
    </xdr:to>
    <xdr:graphicFrame macro="">
      <xdr:nvGraphicFramePr>
        <xdr:cNvPr id="38087842"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2</xdr:col>
      <xdr:colOff>0</xdr:colOff>
      <xdr:row>166</xdr:row>
      <xdr:rowOff>66675</xdr:rowOff>
    </xdr:from>
    <xdr:to>
      <xdr:col>8</xdr:col>
      <xdr:colOff>9525</xdr:colOff>
      <xdr:row>167</xdr:row>
      <xdr:rowOff>47625</xdr:rowOff>
    </xdr:to>
    <xdr:graphicFrame macro="">
      <xdr:nvGraphicFramePr>
        <xdr:cNvPr id="3808784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10</xdr:col>
      <xdr:colOff>190500</xdr:colOff>
      <xdr:row>166</xdr:row>
      <xdr:rowOff>0</xdr:rowOff>
    </xdr:from>
    <xdr:to>
      <xdr:col>14</xdr:col>
      <xdr:colOff>228600</xdr:colOff>
      <xdr:row>167</xdr:row>
      <xdr:rowOff>9525</xdr:rowOff>
    </xdr:to>
    <xdr:graphicFrame macro="">
      <xdr:nvGraphicFramePr>
        <xdr:cNvPr id="38087844"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2</xdr:col>
      <xdr:colOff>0</xdr:colOff>
      <xdr:row>237</xdr:row>
      <xdr:rowOff>66675</xdr:rowOff>
    </xdr:from>
    <xdr:to>
      <xdr:col>8</xdr:col>
      <xdr:colOff>9525</xdr:colOff>
      <xdr:row>239</xdr:row>
      <xdr:rowOff>57150</xdr:rowOff>
    </xdr:to>
    <xdr:graphicFrame macro="">
      <xdr:nvGraphicFramePr>
        <xdr:cNvPr id="3808784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10</xdr:col>
      <xdr:colOff>190500</xdr:colOff>
      <xdr:row>237</xdr:row>
      <xdr:rowOff>0</xdr:rowOff>
    </xdr:from>
    <xdr:to>
      <xdr:col>14</xdr:col>
      <xdr:colOff>228600</xdr:colOff>
      <xdr:row>239</xdr:row>
      <xdr:rowOff>19050</xdr:rowOff>
    </xdr:to>
    <xdr:graphicFrame macro="">
      <xdr:nvGraphicFramePr>
        <xdr:cNvPr id="38087848"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12</xdr:col>
      <xdr:colOff>47625</xdr:colOff>
      <xdr:row>171</xdr:row>
      <xdr:rowOff>238125</xdr:rowOff>
    </xdr:from>
    <xdr:to>
      <xdr:col>15</xdr:col>
      <xdr:colOff>600075</xdr:colOff>
      <xdr:row>174</xdr:row>
      <xdr:rowOff>876300</xdr:rowOff>
    </xdr:to>
    <xdr:graphicFrame macro="">
      <xdr:nvGraphicFramePr>
        <xdr:cNvPr id="38087849"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12</xdr:col>
      <xdr:colOff>0</xdr:colOff>
      <xdr:row>185</xdr:row>
      <xdr:rowOff>0</xdr:rowOff>
    </xdr:from>
    <xdr:to>
      <xdr:col>15</xdr:col>
      <xdr:colOff>552450</xdr:colOff>
      <xdr:row>192</xdr:row>
      <xdr:rowOff>19050</xdr:rowOff>
    </xdr:to>
    <xdr:graphicFrame macro="">
      <xdr:nvGraphicFramePr>
        <xdr:cNvPr id="38087850"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12</xdr:col>
      <xdr:colOff>29308</xdr:colOff>
      <xdr:row>196</xdr:row>
      <xdr:rowOff>688731</xdr:rowOff>
    </xdr:from>
    <xdr:to>
      <xdr:col>15</xdr:col>
      <xdr:colOff>329713</xdr:colOff>
      <xdr:row>201</xdr:row>
      <xdr:rowOff>218342</xdr:rowOff>
    </xdr:to>
    <xdr:graphicFrame macro="">
      <xdr:nvGraphicFramePr>
        <xdr:cNvPr id="38087851"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12</xdr:col>
      <xdr:colOff>247650</xdr:colOff>
      <xdr:row>210</xdr:row>
      <xdr:rowOff>200025</xdr:rowOff>
    </xdr:from>
    <xdr:to>
      <xdr:col>15</xdr:col>
      <xdr:colOff>542925</xdr:colOff>
      <xdr:row>214</xdr:row>
      <xdr:rowOff>361950</xdr:rowOff>
    </xdr:to>
    <xdr:graphicFrame macro="">
      <xdr:nvGraphicFramePr>
        <xdr:cNvPr id="38087852"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12</xdr:col>
      <xdr:colOff>238125</xdr:colOff>
      <xdr:row>214</xdr:row>
      <xdr:rowOff>381000</xdr:rowOff>
    </xdr:from>
    <xdr:to>
      <xdr:col>15</xdr:col>
      <xdr:colOff>571500</xdr:colOff>
      <xdr:row>218</xdr:row>
      <xdr:rowOff>257175</xdr:rowOff>
    </xdr:to>
    <xdr:graphicFrame macro="">
      <xdr:nvGraphicFramePr>
        <xdr:cNvPr id="38087853"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12</xdr:col>
      <xdr:colOff>266700</xdr:colOff>
      <xdr:row>218</xdr:row>
      <xdr:rowOff>333375</xdr:rowOff>
    </xdr:from>
    <xdr:to>
      <xdr:col>15</xdr:col>
      <xdr:colOff>609600</xdr:colOff>
      <xdr:row>222</xdr:row>
      <xdr:rowOff>142875</xdr:rowOff>
    </xdr:to>
    <xdr:graphicFrame macro="">
      <xdr:nvGraphicFramePr>
        <xdr:cNvPr id="38087854"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12</xdr:col>
      <xdr:colOff>247650</xdr:colOff>
      <xdr:row>228</xdr:row>
      <xdr:rowOff>200025</xdr:rowOff>
    </xdr:from>
    <xdr:to>
      <xdr:col>15</xdr:col>
      <xdr:colOff>447675</xdr:colOff>
      <xdr:row>231</xdr:row>
      <xdr:rowOff>609600</xdr:rowOff>
    </xdr:to>
    <xdr:graphicFrame macro="">
      <xdr:nvGraphicFramePr>
        <xdr:cNvPr id="38087855" name="Chart 9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2</xdr:col>
      <xdr:colOff>0</xdr:colOff>
      <xdr:row>244</xdr:row>
      <xdr:rowOff>66675</xdr:rowOff>
    </xdr:from>
    <xdr:to>
      <xdr:col>8</xdr:col>
      <xdr:colOff>9525</xdr:colOff>
      <xdr:row>246</xdr:row>
      <xdr:rowOff>57150</xdr:rowOff>
    </xdr:to>
    <xdr:graphicFrame macro="">
      <xdr:nvGraphicFramePr>
        <xdr:cNvPr id="3808785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10</xdr:col>
      <xdr:colOff>190500</xdr:colOff>
      <xdr:row>244</xdr:row>
      <xdr:rowOff>0</xdr:rowOff>
    </xdr:from>
    <xdr:to>
      <xdr:col>14</xdr:col>
      <xdr:colOff>228600</xdr:colOff>
      <xdr:row>246</xdr:row>
      <xdr:rowOff>19050</xdr:rowOff>
    </xdr:to>
    <xdr:graphicFrame macro="">
      <xdr:nvGraphicFramePr>
        <xdr:cNvPr id="38087857"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2</xdr:col>
      <xdr:colOff>0</xdr:colOff>
      <xdr:row>252</xdr:row>
      <xdr:rowOff>66675</xdr:rowOff>
    </xdr:from>
    <xdr:to>
      <xdr:col>8</xdr:col>
      <xdr:colOff>9525</xdr:colOff>
      <xdr:row>254</xdr:row>
      <xdr:rowOff>57150</xdr:rowOff>
    </xdr:to>
    <xdr:graphicFrame macro="">
      <xdr:nvGraphicFramePr>
        <xdr:cNvPr id="3808785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10</xdr:col>
      <xdr:colOff>190500</xdr:colOff>
      <xdr:row>252</xdr:row>
      <xdr:rowOff>0</xdr:rowOff>
    </xdr:from>
    <xdr:to>
      <xdr:col>14</xdr:col>
      <xdr:colOff>228600</xdr:colOff>
      <xdr:row>254</xdr:row>
      <xdr:rowOff>19050</xdr:rowOff>
    </xdr:to>
    <xdr:graphicFrame macro="">
      <xdr:nvGraphicFramePr>
        <xdr:cNvPr id="38087859"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2</xdr:col>
      <xdr:colOff>0</xdr:colOff>
      <xdr:row>258</xdr:row>
      <xdr:rowOff>66675</xdr:rowOff>
    </xdr:from>
    <xdr:to>
      <xdr:col>8</xdr:col>
      <xdr:colOff>9525</xdr:colOff>
      <xdr:row>260</xdr:row>
      <xdr:rowOff>57150</xdr:rowOff>
    </xdr:to>
    <xdr:graphicFrame macro="">
      <xdr:nvGraphicFramePr>
        <xdr:cNvPr id="3808786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10</xdr:col>
      <xdr:colOff>190500</xdr:colOff>
      <xdr:row>258</xdr:row>
      <xdr:rowOff>0</xdr:rowOff>
    </xdr:from>
    <xdr:to>
      <xdr:col>14</xdr:col>
      <xdr:colOff>228600</xdr:colOff>
      <xdr:row>260</xdr:row>
      <xdr:rowOff>19050</xdr:rowOff>
    </xdr:to>
    <xdr:graphicFrame macro="">
      <xdr:nvGraphicFramePr>
        <xdr:cNvPr id="38087861" name="Chart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6</xdr:col>
      <xdr:colOff>0</xdr:colOff>
      <xdr:row>177</xdr:row>
      <xdr:rowOff>0</xdr:rowOff>
    </xdr:from>
    <xdr:to>
      <xdr:col>12</xdr:col>
      <xdr:colOff>409575</xdr:colOff>
      <xdr:row>183</xdr:row>
      <xdr:rowOff>762000</xdr:rowOff>
    </xdr:to>
    <xdr:graphicFrame macro="">
      <xdr:nvGraphicFramePr>
        <xdr:cNvPr id="38087862" name="Chart 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6</xdr:col>
      <xdr:colOff>0</xdr:colOff>
      <xdr:row>189</xdr:row>
      <xdr:rowOff>0</xdr:rowOff>
    </xdr:from>
    <xdr:to>
      <xdr:col>12</xdr:col>
      <xdr:colOff>409575</xdr:colOff>
      <xdr:row>196</xdr:row>
      <xdr:rowOff>609600</xdr:rowOff>
    </xdr:to>
    <xdr:graphicFrame macro="">
      <xdr:nvGraphicFramePr>
        <xdr:cNvPr id="38087863" name="Chart 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4</xdr:col>
      <xdr:colOff>21979</xdr:colOff>
      <xdr:row>200</xdr:row>
      <xdr:rowOff>307731</xdr:rowOff>
    </xdr:from>
    <xdr:to>
      <xdr:col>10</xdr:col>
      <xdr:colOff>14654</xdr:colOff>
      <xdr:row>208</xdr:row>
      <xdr:rowOff>109905</xdr:rowOff>
    </xdr:to>
    <xdr:graphicFrame macro="">
      <xdr:nvGraphicFramePr>
        <xdr:cNvPr id="38087864" name="Chart 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mc:AlternateContent xmlns:mc="http://schemas.openxmlformats.org/markup-compatibility/2006">
    <mc:Choice xmlns:a14="http://schemas.microsoft.com/office/drawing/2010/main" Requires="a14">
      <xdr:twoCellAnchor>
        <xdr:from>
          <xdr:col>1</xdr:col>
          <xdr:colOff>0</xdr:colOff>
          <xdr:row>0</xdr:row>
          <xdr:rowOff>19050</xdr:rowOff>
        </xdr:from>
        <xdr:to>
          <xdr:col>3</xdr:col>
          <xdr:colOff>76200</xdr:colOff>
          <xdr:row>0</xdr:row>
          <xdr:rowOff>304800</xdr:rowOff>
        </xdr:to>
        <xdr:sp macro="" textlink="">
          <xdr:nvSpPr>
            <xdr:cNvPr id="25877505" name="Drop Down 1" hidden="1">
              <a:extLst>
                <a:ext uri="{63B3BB69-23CF-44E3-9099-C40C66FF867C}">
                  <a14:compatExt spid="_x0000_s258775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PrintsWithSheet="0"/>
      </xdr:twoCellAnchor>
    </mc:Choice>
    <mc:Fallback/>
  </mc:AlternateContent>
</xdr:wsDr>
</file>

<file path=xl/drawings/drawing25.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26.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27.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28.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29.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3.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30.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31.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32.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33.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34.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35.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36.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37.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38.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39.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4.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40.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41.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42.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43.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44.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45.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46.xml><?xml version="1.0" encoding="utf-8"?>
<c:userShapes xmlns:c="http://schemas.openxmlformats.org/drawingml/2006/chart">
  <cdr:relSizeAnchor xmlns:cdr="http://schemas.openxmlformats.org/drawingml/2006/chartDrawing">
    <cdr:from>
      <cdr:x>0.67804</cdr:x>
      <cdr:y>0.13059</cdr:y>
    </cdr:from>
    <cdr:to>
      <cdr:x>0.97102</cdr:x>
      <cdr:y>0.34744</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0.42081</cdr:y>
    </cdr:from>
    <cdr:to>
      <cdr:x>0.96362</cdr:x>
      <cdr:y>0.64634</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0.75643</cdr:y>
    </cdr:from>
    <cdr:to>
      <cdr:x>0.96983</cdr:x>
      <cdr:y>0.9385</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47.xml><?xml version="1.0" encoding="utf-8"?>
<xdr:wsDr xmlns:xdr="http://schemas.openxmlformats.org/drawingml/2006/spreadsheetDrawing" xmlns:a="http://schemas.openxmlformats.org/drawingml/2006/main">
  <xdr:twoCellAnchor>
    <xdr:from>
      <xdr:col>16</xdr:col>
      <xdr:colOff>38100</xdr:colOff>
      <xdr:row>1</xdr:row>
      <xdr:rowOff>47625</xdr:rowOff>
    </xdr:from>
    <xdr:to>
      <xdr:col>24</xdr:col>
      <xdr:colOff>457200</xdr:colOff>
      <xdr:row>23</xdr:row>
      <xdr:rowOff>57150</xdr:rowOff>
    </xdr:to>
    <xdr:graphicFrame macro="">
      <xdr:nvGraphicFramePr>
        <xdr:cNvPr id="321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6.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7.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8.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drawings/drawing9.xml><?xml version="1.0" encoding="utf-8"?>
<c:userShapes xmlns:c="http://schemas.openxmlformats.org/drawingml/2006/chart">
  <cdr:relSizeAnchor xmlns:cdr="http://schemas.openxmlformats.org/drawingml/2006/chartDrawing">
    <cdr:from>
      <cdr:x>0.67804</cdr:x>
      <cdr:y>0.12988</cdr:y>
    </cdr:from>
    <cdr:to>
      <cdr:x>0.97102</cdr:x>
      <cdr:y>0.3472</cdr:y>
    </cdr:to>
    <cdr:sp macro="" textlink="">
      <cdr:nvSpPr>
        <cdr:cNvPr id="72705" name="Text Box 1"/>
        <cdr:cNvSpPr txBox="1">
          <a:spLocks xmlns:a="http://schemas.openxmlformats.org/drawingml/2006/main" noChangeArrowheads="1"/>
        </cdr:cNvSpPr>
      </cdr:nvSpPr>
      <cdr:spPr bwMode="auto">
        <a:xfrm xmlns:a="http://schemas.openxmlformats.org/drawingml/2006/main">
          <a:off x="1387860" y="310404"/>
          <a:ext cx="603849" cy="510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1" i="0" strike="noStrike">
              <a:solidFill>
                <a:srgbClr val="0000FF"/>
              </a:solidFill>
              <a:latin typeface="Wingdings"/>
            </a:rPr>
            <a:t>J</a:t>
          </a:r>
        </a:p>
      </cdr:txBody>
    </cdr:sp>
  </cdr:relSizeAnchor>
  <cdr:relSizeAnchor xmlns:cdr="http://schemas.openxmlformats.org/drawingml/2006/chartDrawing">
    <cdr:from>
      <cdr:x>0.67136</cdr:x>
      <cdr:y>0.42057</cdr:y>
    </cdr:from>
    <cdr:to>
      <cdr:x>0.96362</cdr:x>
      <cdr:y>0.64658</cdr:y>
    </cdr:to>
    <cdr:sp macro="" textlink="">
      <cdr:nvSpPr>
        <cdr:cNvPr id="72706" name="Text Box 2"/>
        <cdr:cNvSpPr txBox="1">
          <a:spLocks xmlns:a="http://schemas.openxmlformats.org/drawingml/2006/main" noChangeArrowheads="1"/>
        </cdr:cNvSpPr>
      </cdr:nvSpPr>
      <cdr:spPr bwMode="auto">
        <a:xfrm xmlns:a="http://schemas.openxmlformats.org/drawingml/2006/main">
          <a:off x="1163224" y="773355"/>
          <a:ext cx="510079" cy="414470"/>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41148" rIns="0" bIns="0" anchor="t" upright="1"/>
        <a:lstStyle xmlns:a="http://schemas.openxmlformats.org/drawingml/2006/main"/>
        <a:p xmlns:a="http://schemas.openxmlformats.org/drawingml/2006/main">
          <a:pPr algn="l" rtl="1">
            <a:defRPr sz="1000"/>
          </a:pPr>
          <a:r>
            <a:rPr lang="es-ES" sz="2600" b="0" i="0" strike="noStrike">
              <a:solidFill>
                <a:srgbClr val="000000"/>
              </a:solidFill>
              <a:latin typeface="Wingdings"/>
            </a:rPr>
            <a:t>K</a:t>
          </a:r>
        </a:p>
      </cdr:txBody>
    </cdr:sp>
  </cdr:relSizeAnchor>
  <cdr:relSizeAnchor xmlns:cdr="http://schemas.openxmlformats.org/drawingml/2006/chartDrawing">
    <cdr:from>
      <cdr:x>0.67613</cdr:x>
      <cdr:y>0.75667</cdr:y>
    </cdr:from>
    <cdr:to>
      <cdr:x>0.96983</cdr:x>
      <cdr:y>0.93874</cdr:y>
    </cdr:to>
    <cdr:sp macro="" textlink="">
      <cdr:nvSpPr>
        <cdr:cNvPr id="72707" name="Text Box 3"/>
        <cdr:cNvSpPr txBox="1">
          <a:spLocks xmlns:a="http://schemas.openxmlformats.org/drawingml/2006/main" noChangeArrowheads="1"/>
        </cdr:cNvSpPr>
      </cdr:nvSpPr>
      <cdr:spPr bwMode="auto">
        <a:xfrm xmlns:a="http://schemas.openxmlformats.org/drawingml/2006/main">
          <a:off x="1383955" y="1782809"/>
          <a:ext cx="604825" cy="42834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118872" tIns="0" rIns="0" bIns="41148" anchor="b" upright="1"/>
        <a:lstStyle xmlns:a="http://schemas.openxmlformats.org/drawingml/2006/main"/>
        <a:p xmlns:a="http://schemas.openxmlformats.org/drawingml/2006/main">
          <a:pPr algn="l" rtl="1">
            <a:defRPr sz="1000"/>
          </a:pPr>
          <a:r>
            <a:rPr lang="es-ES" sz="2600" b="1" i="0" strike="noStrike">
              <a:solidFill>
                <a:srgbClr val="FF0000"/>
              </a:solidFill>
              <a:latin typeface="Wingdings"/>
            </a:rPr>
            <a:t>L</a:t>
          </a:r>
        </a:p>
      </cdr:txBody>
    </cdr:sp>
  </cdr:relSizeAnchor>
</c:userShape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cdsec" refreshedDate="41755.832148611109" createdVersion="1" refreshedVersion="3" recordCount="647" upgradeOnRefresh="1">
  <cacheSource type="worksheet">
    <worksheetSource ref="A1:BM592" sheet="TABLA"/>
  </cacheSource>
  <cacheFields count="65">
    <cacheField name="Centro" numFmtId="0">
      <sharedItems/>
    </cacheField>
    <cacheField name="cod centro" numFmtId="0">
      <sharedItems containsMixedTypes="1" containsNumber="1" containsInteger="1" minValue="0" maxValue="0"/>
    </cacheField>
    <cacheField name="Área" numFmtId="0">
      <sharedItems containsMixedTypes="1" containsNumber="1" containsInteger="1" minValue="0" maxValue="0" count="6">
        <s v="Humanidades"/>
        <s v=""/>
        <s v="Ciencias de la Salud"/>
        <s v="Ciencias Experimentales"/>
        <s v="Ciencias Sociales"/>
        <n v="0"/>
      </sharedItems>
    </cacheField>
    <cacheField name="id" numFmtId="0">
      <sharedItems containsSemiMixedTypes="0" containsString="0" containsNumber="1" containsInteger="1" minValue="689" maxValue="1335"/>
    </cacheField>
    <cacheField name="El Servicio de Evaluación de la Biblioteca de la Universidad Complutense está realizando una encuesta de opinión sobre los servicios bibliotecarios. Por favor, cumplimente la siguiente encuest" numFmtId="0">
      <sharedItems containsNonDate="0" containsString="0" containsBlank="1"/>
    </cacheField>
    <cacheField name="1. ASISTENCIA A LA BIBLIOTECA" numFmtId="0">
      <sharedItems containsNonDate="0" containsString="0" containsBlank="1"/>
    </cacheField>
    <cacheField name="1.1 ¿En qué Facultad desarrolla su principal actividad docente?" numFmtId="0">
      <sharedItems containsString="0" containsBlank="1" containsNumber="1" containsInteger="1" minValue="1" maxValue="28"/>
    </cacheField>
    <cacheField name="Indique, la frecuencia y tipo de utilización por su parte del servicio de biblioteca" numFmtId="0">
      <sharedItems containsString="0" containsBlank="1" containsNumber="1" containsInteger="1" minValue="8" maxValue="18"/>
    </cacheField>
    <cacheField name="1.2 Acudiendo personalmente a la Biblioteca" numFmtId="0">
      <sharedItems containsString="0" containsBlank="1" containsNumber="1" containsInteger="1" minValue="1" maxValue="5"/>
    </cacheField>
    <cacheField name="1.3 Utilizando la Biblioteca de manera virtual" numFmtId="0">
      <sharedItems containsString="0" containsBlank="1" containsNumber="1" containsInteger="1" minValue="1" maxValue="5"/>
    </cacheField>
    <cacheField name="Si utiliza los servicios de la biblioteca, elija, por orden de preferencia, hasta tres bibliotecas de centro de la Universidad Complutense a las que suele acudir" numFmtId="0">
      <sharedItems containsString="0" containsBlank="1" containsNumber="1" containsInteger="1" minValue="4" maxValue="5"/>
    </cacheField>
    <cacheField name="Biblioteca 1" numFmtId="0">
      <sharedItems containsString="0" containsBlank="1" containsNumber="1" containsInteger="1" minValue="1" maxValue="33"/>
    </cacheField>
    <cacheField name="Biblioteca 2" numFmtId="0">
      <sharedItems containsString="0" containsBlank="1" containsNumber="1" containsInteger="1" minValue="1" maxValue="32"/>
    </cacheField>
    <cacheField name="BIblioteca 3" numFmtId="0">
      <sharedItems containsString="0" containsBlank="1" containsNumber="1" containsInteger="1" minValue="1" maxValue="31"/>
    </cacheField>
    <cacheField name="Si acude a otras bibliotecas o centros de documentación fuera de la Universidad Complutense, le rogamos que nos indique a cuales" numFmtId="0">
      <sharedItems containsBlank="1"/>
    </cacheField>
    <cacheField name="2. INSTALACIONES Y EQUIPOS " numFmtId="0">
      <sharedItems containsNonDate="0" containsString="0" containsBlank="1"/>
    </cacheField>
    <cacheField name="Indique en una escala que va desde 1(Muy insatisfecho), 2 (Insatisfecho), 3(Normal), 4 (Satisfecho) hasta 5 (Muy sastisfecho) su grado de satisfacción con los siguientes elementos" numFmtId="0">
      <sharedItems containsNonDate="0" containsString="0" containsBlank="1"/>
    </cacheField>
    <cacheField name="2.1 El horario de la Biblioteca" numFmtId="0">
      <sharedItems containsString="0" containsBlank="1" containsNumber="1" containsInteger="1" minValue="1" maxValue="5"/>
    </cacheField>
    <cacheField name="2.2 El número de puestos de lectura" numFmtId="0">
      <sharedItems containsString="0" containsBlank="1" containsNumber="1" containsInteger="1" minValue="1" maxValue="5"/>
    </cacheField>
    <cacheField name="2.3 La comodidad de las instalaciones de la Biblioteca" numFmtId="0">
      <sharedItems containsString="0" containsBlank="1" containsNumber="1" containsInteger="1" minValue="1" maxValue="5"/>
    </cacheField>
    <cacheField name="2.4 El ambiente de trabajo y estudio" numFmtId="0">
      <sharedItems containsString="0" containsBlank="1" containsNumber="1" containsInteger="1" minValue="1" maxValue="5"/>
    </cacheField>
    <cacheField name="2.5 El equipamiento informático de la Biblioteca" numFmtId="0">
      <sharedItems containsString="0" containsBlank="1" containsNumber="1" containsInteger="1" minValue="1" maxValue="5"/>
    </cacheField>
    <cacheField name="3. RECURSOS DE INFORMACIÓN" numFmtId="0">
      <sharedItems containsString="0" containsBlank="1" containsNumber="1" containsInteger="1" minValue="2" maxValue="2"/>
    </cacheField>
    <cacheField name="Indique en una escala que va desde 1(Muy insatisfecho), 2 (Insatisfecho), 3(Normal), 4 (Satisfecho) hasta 5 (Muy sastisfecho) su grado de satisfacción con los siguientes elementos2" numFmtId="0">
      <sharedItems containsNonDate="0" containsString="0" containsBlank="1"/>
    </cacheField>
    <cacheField name="3.1 La adecuación de la colección a sus necesidades" numFmtId="0">
      <sharedItems containsString="0" containsBlank="1" containsNumber="1" containsInteger="1" minValue="1" maxValue="5"/>
    </cacheField>
    <cacheField name="3.2 La facilidad para localizar los libros, revistas u otros documentos en la biblioteca" numFmtId="0">
      <sharedItems containsString="0" containsBlank="1" containsNumber="1" containsInteger="1" minValue="1" maxValue="5"/>
    </cacheField>
    <cacheField name="3.3 La facilidad para acceder a los recursos electrónicos que necesita" numFmtId="0">
      <sharedItems containsString="0" containsBlank="1" containsNumber="1" containsInteger="1" minValue="1" maxValue="5"/>
    </cacheField>
    <cacheField name="3.4 La respuesta obtenida al solicitar alguna información" numFmtId="0">
      <sharedItems containsString="0" containsBlank="1" containsNumber="1" containsInteger="1" minValue="1" maxValue="5"/>
    </cacheField>
    <cacheField name="3.5 La facilidad para navegar por el catálogo de la Biblioteca" numFmtId="0">
      <sharedItems containsString="0" containsBlank="1" containsNumber="1" containsInteger="1" minValue="1" maxValue="6"/>
    </cacheField>
    <cacheField name="3.6 La facilidad para hacer sugerencias y comentarios o peticiones para nuevas adquisiciones" numFmtId="0">
      <sharedItems containsString="0" containsBlank="1" containsNumber="1" containsInteger="1" minValue="1" maxValue="5"/>
    </cacheField>
    <cacheField name="3.7 Los contenidos y la facilidad de uso de la página web de la Biblioteca" numFmtId="0">
      <sharedItems containsString="0" containsBlank="1" containsNumber="1" containsInteger="1" minValue="1" maxValue="5"/>
    </cacheField>
    <cacheField name="4. EL SERVICIO" numFmtId="0">
      <sharedItems containsString="0" containsBlank="1" containsNumber="1" containsInteger="1" minValue="5" maxValue="5"/>
    </cacheField>
    <cacheField name="Indique en una escala que va desde 1(Muy insatisfecho), 2 (Insatisfecho), 3(Normal), 4 (Satisfecho) hasta 5 (Muy sastisfecho) su grado de satisfacción con los siguientes elementos3" numFmtId="0">
      <sharedItems containsString="0" containsBlank="1" containsNumber="1" containsInteger="1" minValue="5" maxValue="5"/>
    </cacheField>
    <cacheField name="4.1 La agilidad al ser atendido en el mostrador de préstamo" numFmtId="0">
      <sharedItems containsString="0" containsBlank="1" containsNumber="1" containsInteger="1" minValue="1" maxValue="5"/>
    </cacheField>
    <cacheField name="4.2 La idoneidad de los plazos de préstamo" numFmtId="0">
      <sharedItems containsString="0" containsBlank="1" containsNumber="1" containsInteger="1" minValue="1" maxValue="5"/>
    </cacheField>
    <cacheField name="4.3 El número de documentos que se pueden obtener en préstamo" numFmtId="0">
      <sharedItems containsString="0" containsBlank="1" containsNumber="1" containsInteger="1" minValue="1" maxValue="5"/>
    </cacheField>
    <cacheField name="4.4 La sencillez para obtener un documento en préstamo" numFmtId="0">
      <sharedItems containsBlank="1" containsMixedTypes="1" containsNumber="1" containsInteger="1" minValue="1" maxValue="5"/>
    </cacheField>
    <cacheField name="4.5 La sencillez para reservar y renovar un préstamo" numFmtId="0">
      <sharedItems containsString="0" containsBlank="1" containsNumber="1" containsInteger="1" minValue="1" maxValue="5"/>
    </cacheField>
    <cacheField name="4.6 La facilidad para conocer el estado de sus préstamos y reservas a través del catálogo automatizado (CISNE)" numFmtId="0">
      <sharedItems containsString="0" containsBlank="1" containsNumber="1" containsInteger="1" minValue="1" maxValue="5"/>
    </cacheField>
    <cacheField name="4.7 La facilidad/rapidez con la que se puede obtener un documento que está en otra biblioteca, universidad o institución" numFmtId="0">
      <sharedItems containsString="0" containsBlank="1" containsNumber="1" containsInteger="1" minValue="1" maxValue="5"/>
    </cacheField>
    <cacheField name="4.8. Si ha utilizado el servicio de petición anticipada de libros de depósitos. Por favor, valórelo:" numFmtId="0">
      <sharedItems containsString="0" containsBlank="1" containsNumber="1" containsInteger="1" minValue="1" maxValue="5"/>
    </cacheField>
    <cacheField name="5. APOYO A LA DOCENCIA Y A LA INVESTIGACIÓN" numFmtId="0">
      <sharedItems containsString="0" containsBlank="1" containsNumber="1" containsInteger="1" minValue="3" maxValue="3"/>
    </cacheField>
    <cacheField name="5.1 ¿Conoce el archivo institucional E-Prints Complutense que recoge la producción científica de nuestros profesores e investigadores" numFmtId="0">
      <sharedItems containsBlank="1" containsMixedTypes="1" containsNumber="1" containsInteger="1" minValue="5" maxValue="5"/>
    </cacheField>
    <cacheField name="5.2 En caso afirmativo. ¿cómo valora este servicio en una escala de 1 (Muy malo), 2 (Malo), 3 (Regular), 4 (Bueno) a 5 (excelente)?" numFmtId="0">
      <sharedItems containsString="0" containsBlank="1" containsNumber="1" containsInteger="1" minValue="1" maxValue="5"/>
    </cacheField>
    <cacheField name="5.3¿Conoce el servicio de bibliografías recomendadas?" numFmtId="0">
      <sharedItems containsBlank="1" containsMixedTypes="1" containsNumber="1" containsInteger="1" minValue="5" maxValue="5"/>
    </cacheField>
    <cacheField name="5.4 En caso afirmativo. ¿cómo valora este servicio?" numFmtId="0">
      <sharedItems containsString="0" containsBlank="1" containsNumber="1" containsInteger="1" minValue="1" maxValue="5"/>
    </cacheField>
    <cacheField name="5.5 ¿Conoce la opción de incluir bibliografía adyacente en el campus virtual?" numFmtId="0">
      <sharedItems containsBlank="1" containsMixedTypes="1" containsNumber="1" containsInteger="1" minValue="5" maxValue="5"/>
    </cacheField>
    <cacheField name="5.6 En caso afirmativo. ¿cómo valora este servicio?" numFmtId="0">
      <sharedItems containsString="0" containsBlank="1" containsNumber="1" containsInteger="1" minValue="1" maxValue="10"/>
    </cacheField>
    <cacheField name="5.7 ¿Sabe como encontrar los indicadores de calidad de la producción científica que se valoran para obtener sexenios?" numFmtId="0">
      <sharedItems containsBlank="1"/>
    </cacheField>
    <cacheField name="5.8 ¿Conoce la oferta de cursos de formación de usuarios de la Biblioteca?" numFmtId="0">
      <sharedItems containsBlank="1"/>
    </cacheField>
    <cacheField name="5.9 ¿Ha asistido a algún curso de formación de usuarios?" numFmtId="0">
      <sharedItems containsBlank="1"/>
    </cacheField>
    <cacheField name="5.10 Si lo ha hecho. La formación le ha resultado..." numFmtId="0">
      <sharedItems containsString="0" containsBlank="1" containsNumber="1" containsInteger="1" minValue="1" maxValue="5"/>
    </cacheField>
    <cacheField name="5.11 ¿Ha utilizado las instalaciones y/o los servicios de la biblioteca con sus alumnos como apoyo a su tarea docente?" numFmtId="0">
      <sharedItems containsBlank="1"/>
    </cacheField>
    <cacheField name="5.12 ¿Qué otros servicios de apoyo a la investigación considera que debería incorporar la Biblioteca?" numFmtId="0">
      <sharedItems containsBlank="1" containsMixedTypes="1" containsNumber="1" containsInteger="1" minValue="5" maxValue="5"/>
    </cacheField>
    <cacheField name="Si no conoce alguno de estos servicios o bien los conoce pero no los utiliza, por favor, indique los motivos en el apartado 8. Sugerencias y observaciones" numFmtId="0">
      <sharedItems containsString="0" containsBlank="1" containsNumber="1" containsInteger="1" minValue="5" maxValue="5"/>
    </cacheField>
    <cacheField name="6. EL PERSONAL DE LA BIBLIOTECA" numFmtId="0">
      <sharedItems containsNonDate="0" containsString="0" containsBlank="1"/>
    </cacheField>
    <cacheField name="Indique en una escala que va desde 1(Muy insatisfecho), 2 (Insatisfecho), 3(Normal), 4 (Satisfecho) hasta 5 (Muy sastisfecho) su grado de satisfacción con los siguientes elementos4" numFmtId="0">
      <sharedItems containsString="0" containsBlank="1" containsNumber="1" containsInteger="1" minValue="5" maxValue="5"/>
    </cacheField>
    <cacheField name="6.1 La capacidad de gestión y resolución de las preguntas por parte del personal de la Biblioteca" numFmtId="0">
      <sharedItems containsString="0" containsBlank="1" containsNumber="1" containsInteger="1" minValue="1" maxValue="5"/>
    </cacheField>
    <cacheField name="6.2 La cordialidad y amabilidad en el trato por parte del personal de la Biblioteca" numFmtId="0">
      <sharedItems containsString="0" containsBlank="1" containsNumber="1" containsInteger="1" minValue="1" maxValue="5"/>
    </cacheField>
    <cacheField name="7. VALORACIÓN GLOBAL" numFmtId="0">
      <sharedItems containsNonDate="0" containsString="0" containsBlank="1"/>
    </cacheField>
    <cacheField name="7.1 ¿Cómo valoraría globalmente el servicio de Biblioteca?" numFmtId="0">
      <sharedItems containsString="0" containsBlank="1" containsNumber="1" containsInteger="1" minValue="1" maxValue="5" count="6">
        <n v="4"/>
        <n v="5"/>
        <n v="3"/>
        <m/>
        <n v="2"/>
        <n v="1"/>
      </sharedItems>
    </cacheField>
    <cacheField name="7.2 En su opinión, ¿cómo ha evolucionado este servicio en los dos últimos años?" numFmtId="0">
      <sharedItems containsString="0" containsBlank="1" containsNumber="1" containsInteger="1" minValue="1" maxValue="5"/>
    </cacheField>
    <cacheField name="8. OBSERVACIONES Y SUGERENCIAS" numFmtId="0">
      <sharedItems containsBlank="1"/>
    </cacheField>
    <cacheField name="Muchas gracias por su colaboración" numFmtId="0">
      <sharedItems containsNonDate="0" containsString="0" containsBlank="1"/>
    </cacheField>
    <cacheField name="Fecha de descarga" numFmtId="0">
      <sharedItems containsSemiMixedTypes="0" containsNonDate="0" containsDate="1" containsString="0" minDate="2014-03-21T14:19:08" maxDate="2014-04-16T14:14:42"/>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Usuario" refreshedDate="42844.392119791664" createdVersion="4" refreshedVersion="6" minRefreshableVersion="3" recordCount="629">
  <cacheSource type="worksheet">
    <worksheetSource ref="A1:BR626" sheet="TABLA"/>
  </cacheSource>
  <cacheFields count="70">
    <cacheField name="Centro" numFmtId="0">
      <sharedItems/>
    </cacheField>
    <cacheField name="cod centro" numFmtId="0">
      <sharedItems/>
    </cacheField>
    <cacheField name="Área" numFmtId="0">
      <sharedItems containsMixedTypes="1" containsNumber="1" containsInteger="1" minValue="0" maxValue="0" count="6">
        <s v="Ciencias de la Salud"/>
        <s v=""/>
        <s v="Humanidades"/>
        <s v="Ciencias Experimentales"/>
        <s v="Ciencias Sociales"/>
        <n v="0" u="1"/>
      </sharedItems>
    </cacheField>
    <cacheField name="id" numFmtId="0">
      <sharedItems containsSemiMixedTypes="0" containsString="0" containsNumber="1" containsInteger="1" minValue="706" maxValue="1363"/>
    </cacheField>
    <cacheField name="El Servicio de Evaluación de la Biblioteca de la Universidad Complutense está realizando una encuesta de opinión sobre los servicios bibliotecarios. Por favor, cumplimente la siguiente encuesta y pulse enviar datos para hacérnosla llegar" numFmtId="0">
      <sharedItems containsNonDate="0" containsString="0" containsBlank="1"/>
    </cacheField>
    <cacheField name="1. ASISTENCIA A LA BIBLIOTECA" numFmtId="0">
      <sharedItems containsBlank="1"/>
    </cacheField>
    <cacheField name="1.1 ¿En qué Facultad desarrolla su principal actividad docente?" numFmtId="0">
      <sharedItems containsBlank="1" containsMixedTypes="1" containsNumber="1" containsInteger="1" minValue="1" maxValue="26"/>
    </cacheField>
    <cacheField name="Indique, la frecuencia y tipo de utilización por su parte del servicio de biblioteca" numFmtId="0">
      <sharedItems containsBlank="1" containsMixedTypes="1" containsNumber="1" containsInteger="1" minValue="7" maxValue="17"/>
    </cacheField>
    <cacheField name="1.2 Acudiendo personalmente a la Biblioteca" numFmtId="0">
      <sharedItems containsString="0" containsBlank="1" containsNumber="1" containsInteger="1" minValue="1" maxValue="5"/>
    </cacheField>
    <cacheField name="1.3 Utilizando la Biblioteca de manera virtual" numFmtId="0">
      <sharedItems containsBlank="1" containsMixedTypes="1" containsNumber="1" containsInteger="1" minValue="1" maxValue="5"/>
    </cacheField>
    <cacheField name="Si utiliza los servicios de la biblioteca, elija, por orden de preferencia, hasta tres bibliotecas de centro de la Universidad Complutense a las que suele acudir" numFmtId="0">
      <sharedItems containsString="0" containsBlank="1" containsNumber="1" containsInteger="1" minValue="3" maxValue="5"/>
    </cacheField>
    <cacheField name="Biblioteca 1" numFmtId="0">
      <sharedItems containsString="0" containsBlank="1" containsNumber="1" containsInteger="1" minValue="1" maxValue="33"/>
    </cacheField>
    <cacheField name="Biblioteca 2" numFmtId="0">
      <sharedItems containsString="0" containsBlank="1" containsNumber="1" containsInteger="1" minValue="1" maxValue="32"/>
    </cacheField>
    <cacheField name="BIblioteca 3" numFmtId="0">
      <sharedItems containsString="0" containsBlank="1" containsNumber="1" containsInteger="1" minValue="1" maxValue="31"/>
    </cacheField>
    <cacheField name="Si acude a otras bibliotecas o centros de documentación fuera de la Universidad Complutense, le rogamos que nos indique a cuales" numFmtId="0">
      <sharedItems containsBlank="1"/>
    </cacheField>
    <cacheField name="2. INSTALACIONES Y EQUIPOS " numFmtId="0">
      <sharedItems containsBlank="1"/>
    </cacheField>
    <cacheField name="Indique en una escala que va desde 1(Muy insatisfecho), 2 (Insatisfecho), 3(Normal), 4 (Satisfecho) hasta 5 (Muy sastisfecho) su grado de satisfacción con los siguientes elementos" numFmtId="0">
      <sharedItems containsNonDate="0" containsString="0" containsBlank="1"/>
    </cacheField>
    <cacheField name="2.1 El horario de la Biblioteca" numFmtId="0">
      <sharedItems containsString="0" containsBlank="1" containsNumber="1" containsInteger="1" minValue="1" maxValue="5"/>
    </cacheField>
    <cacheField name="2.2 El número de puestos de lectura" numFmtId="0">
      <sharedItems containsString="0" containsBlank="1" containsNumber="1" containsInteger="1" minValue="1" maxValue="5"/>
    </cacheField>
    <cacheField name="2.3 La comodidad de las instalaciones de la Biblioteca" numFmtId="0">
      <sharedItems containsString="0" containsBlank="1" containsNumber="1" containsInteger="1" minValue="1" maxValue="5"/>
    </cacheField>
    <cacheField name="2.5 El equipamiento informático de la Biblioteca" numFmtId="0">
      <sharedItems containsString="0" containsBlank="1" containsNumber="1" containsInteger="1" minValue="1" maxValue="5"/>
    </cacheField>
    <cacheField name="3. RECURSOS DE INFORMACIÓN" numFmtId="0">
      <sharedItems containsString="0" containsBlank="1" containsNumber="1" containsInteger="1" minValue="2" maxValue="4"/>
    </cacheField>
    <cacheField name="¿De dónde obtiene usted la mayor parte de la información que necesita para su actividad docente e investigadora? (1-Nada, 2- Poco, 3- Algo, 4- Bastante, 5- Mucho)" numFmtId="0">
      <sharedItems containsString="0" containsBlank="1" containsNumber="1" containsInteger="1" minValue="1" maxValue="1"/>
    </cacheField>
    <cacheField name="De los libros impresos y revistas impresas que hay en la biblioteca de la UCM o los que obtengo por préstamo interbibliotecario" numFmtId="0">
      <sharedItems containsString="0" containsBlank="1" containsNumber="1" containsInteger="1" minValue="1" maxValue="5"/>
    </cacheField>
    <cacheField name="De las revistas en línea o libros electrónicos suscritos por la biblioteca" numFmtId="0">
      <sharedItems containsString="0" containsBlank="1" containsNumber="1" containsInteger="1" minValue="1" maxValue="5"/>
    </cacheField>
    <cacheField name="De mi propia biblioteca personal" numFmtId="0">
      <sharedItems containsString="0" containsBlank="1" containsNumber="1" containsInteger="1" minValue="1" maxValue="5"/>
    </cacheField>
    <cacheField name="De los documentos que encuentro en otros archivos o bibliotecas" numFmtId="0">
      <sharedItems containsString="0" containsBlank="1" containsNumber="1" containsInteger="1" minValue="1" maxValue="5"/>
    </cacheField>
    <cacheField name="De los recursos libres y gratuitos que encuentro en internet" numFmtId="0">
      <sharedItems containsString="0" containsBlank="1" containsNumber="1" containsInteger="1" minValue="1" maxValue="5"/>
    </cacheField>
    <cacheField name="Indique en una escala que va desde 1(Muy insatisfecho), 2 (Insatisfecho), 3(Normal), 4 (Satisfecho) hasta 5 (Muy sastisfecho) su grado de satisfacción con los siguientes elementos2" numFmtId="0">
      <sharedItems containsString="0" containsBlank="1" containsNumber="1" containsInteger="1" minValue="4" maxValue="4"/>
    </cacheField>
    <cacheField name="3.1 La adecuación de la colección a sus necesidades" numFmtId="0">
      <sharedItems containsString="0" containsBlank="1" containsNumber="1" containsInteger="1" minValue="1" maxValue="5"/>
    </cacheField>
    <cacheField name="3.2 La facilidad para localizar los libros, revistas u otros documentos en la biblioteca" numFmtId="0">
      <sharedItems containsString="0" containsBlank="1" containsNumber="1" containsInteger="1" minValue="1" maxValue="5"/>
    </cacheField>
    <cacheField name="3.3 La facilidad para acceder a los recursos electrónicos que necesita" numFmtId="0">
      <sharedItems containsString="0" containsBlank="1" containsNumber="1" containsInteger="1" minValue="1" maxValue="5"/>
    </cacheField>
    <cacheField name="3.4 La respuesta obtenida al solicitar alguna información" numFmtId="0">
      <sharedItems containsString="0" containsBlank="1" containsNumber="1" containsInteger="1" minValue="1" maxValue="5"/>
    </cacheField>
    <cacheField name="3.5 La facilidad para navegar por el catálogo de la Biblioteca" numFmtId="0">
      <sharedItems containsString="0" containsBlank="1" containsNumber="1" containsInteger="1" minValue="1" maxValue="5"/>
    </cacheField>
    <cacheField name="3.6 La facilidad para hacer sugerencias y comentarios o peticiones para nuevas adquisiciones" numFmtId="0">
      <sharedItems containsString="0" containsBlank="1" containsNumber="1" containsInteger="1" minValue="1" maxValue="5"/>
    </cacheField>
    <cacheField name="3.7 Los contenidos y la facilidad de uso de la página web de la Biblioteca" numFmtId="0">
      <sharedItems containsString="0" containsBlank="1" containsNumber="1" containsInteger="1" minValue="1" maxValue="5"/>
    </cacheField>
    <cacheField name="4. EL SERVICIO" numFmtId="0">
      <sharedItems containsString="0" containsBlank="1" containsNumber="1" containsInteger="1" minValue="3" maxValue="6"/>
    </cacheField>
    <cacheField name="Indique en una escala que va desde 1(Muy insatisfecho), 2 (Insatisfecho), 3(Normal), 4 (Satisfecho) hasta 5 (Muy sastisfecho) su grado de satisfacción con los siguientes elementos3" numFmtId="0">
      <sharedItems containsString="0" containsBlank="1" containsNumber="1" containsInteger="1" minValue="4" maxValue="4"/>
    </cacheField>
    <cacheField name="4.1 La agilidad al ser atendido en el mostrador de préstamo" numFmtId="0">
      <sharedItems containsString="0" containsBlank="1" containsNumber="1" containsInteger="1" minValue="1" maxValue="5"/>
    </cacheField>
    <cacheField name="4.2 La idoneidad de los plazos de préstamo" numFmtId="0">
      <sharedItems containsString="0" containsBlank="1" containsNumber="1" containsInteger="1" minValue="1" maxValue="5"/>
    </cacheField>
    <cacheField name="4.3 El número de documentos que se pueden obtener en préstamo" numFmtId="0">
      <sharedItems containsString="0" containsBlank="1" containsNumber="1" containsInteger="1" minValue="1" maxValue="5"/>
    </cacheField>
    <cacheField name="4.4 La sencillez para obtener un documento en préstamo" numFmtId="0">
      <sharedItems containsString="0" containsBlank="1" containsNumber="1" containsInteger="1" minValue="1" maxValue="5"/>
    </cacheField>
    <cacheField name="4.5 La sencillez para reservar y renovar un préstamo" numFmtId="0">
      <sharedItems containsString="0" containsBlank="1" containsNumber="1" containsInteger="1" minValue="1" maxValue="5"/>
    </cacheField>
    <cacheField name="4.6 La facilidad para conocer el estado de sus préstamos y reservas a través del catálogo automatizado (CISNE)" numFmtId="0">
      <sharedItems containsString="0" containsBlank="1" containsNumber="1" containsInteger="1" minValue="1" maxValue="5"/>
    </cacheField>
    <cacheField name="4.7 La facilidad/rapidez con la que se puede obtener un documento que está en otra biblioteca, universidad o institución" numFmtId="0">
      <sharedItems containsBlank="1" containsMixedTypes="1" containsNumber="1" containsInteger="1" minValue="1" maxValue="5"/>
    </cacheField>
    <cacheField name="5. APOYO A LA DOCENCIA Y A LA INVESTIGACIÓN" numFmtId="0">
      <sharedItems containsString="0" containsBlank="1" containsNumber="1" containsInteger="1" minValue="3" maxValue="5"/>
    </cacheField>
    <cacheField name="5.1 Conoce el repositorio institucional E-Prints Complutense que recoge la producción científica de nuestros profesores e investigadores?" numFmtId="0">
      <sharedItems containsBlank="1"/>
    </cacheField>
    <cacheField name="5.2 En caso afirmativo. ¿cómo valora este servicio en una escala de 1 (Muy malo), 2 (Malo), 3 (Regular), 4 (Bueno) a 5 (excelente)?" numFmtId="0">
      <sharedItems containsString="0" containsBlank="1" containsNumber="1" containsInteger="1" minValue="1" maxValue="5"/>
    </cacheField>
    <cacheField name="5.3¿Conoce el servicio de bibliografías recomendadas?" numFmtId="0">
      <sharedItems containsBlank="1" containsMixedTypes="1" containsNumber="1" containsInteger="1" minValue="2" maxValue="5"/>
    </cacheField>
    <cacheField name="5.4 En caso afirmativo. ¿cómo valora este servicio?" numFmtId="0">
      <sharedItems containsString="0" containsBlank="1" containsNumber="1" containsInteger="1" minValue="1" maxValue="5"/>
    </cacheField>
    <cacheField name="5.5 ¿Conoce la opción de incluir bibliografía adyacente en el campus virtual?" numFmtId="0">
      <sharedItems containsBlank="1" containsMixedTypes="1" containsNumber="1" containsInteger="1" minValue="5" maxValue="5"/>
    </cacheField>
    <cacheField name="5.6 En caso afirmativo. ¿cómo valora este servicio?" numFmtId="0">
      <sharedItems containsString="0" containsBlank="1" containsNumber="1" containsInteger="1" minValue="1" maxValue="5"/>
    </cacheField>
    <cacheField name="5.7 ¿Sabe como encontrar los indicadores de calidad de la producción científica que se valoran para obtener sexenios?" numFmtId="0">
      <sharedItems containsBlank="1" containsMixedTypes="1" containsNumber="1" containsInteger="1" minValue="5" maxValue="5"/>
    </cacheField>
    <cacheField name="5.8 ¿Conoce la oferta de cursos de formación de usuarios de la Biblioteca?" numFmtId="0">
      <sharedItems containsBlank="1"/>
    </cacheField>
    <cacheField name="5.9 ¿Ha asistido a algún curso de formación de usuarios?" numFmtId="0">
      <sharedItems containsBlank="1"/>
    </cacheField>
    <cacheField name="5.10 Si lo ha hecho. La formación le ha resultado..." numFmtId="0">
      <sharedItems containsBlank="1" containsMixedTypes="1" containsNumber="1" containsInteger="1" minValue="1" maxValue="5"/>
    </cacheField>
    <cacheField name="5.11 ¿Ha utilizado las instalaciones y/o los servicios de la biblioteca con sus alumnos como apoyo a su tarea docente?" numFmtId="0">
      <sharedItems containsBlank="1" containsMixedTypes="1" containsNumber="1" containsInteger="1" minValue="2" maxValue="2"/>
    </cacheField>
    <cacheField name="5.12 ¿Qué otros servicios de apoyo a la investigación considera que debería incorporar la Biblioteca?" numFmtId="0">
      <sharedItems containsBlank="1" longText="1"/>
    </cacheField>
    <cacheField name="Si no conoce alguno de estos servicios o bien los conoce pero no los utiliza, por favor, indique los motivos en el apartado 8. Sugerencias y observaciones" numFmtId="0">
      <sharedItems containsString="0" containsBlank="1" containsNumber="1" containsInteger="1" minValue="4" maxValue="5"/>
    </cacheField>
    <cacheField name="6. EL PERSONAL DE LA BIBLIOTECA" numFmtId="0">
      <sharedItems containsString="0" containsBlank="1" containsNumber="1" containsInteger="1" minValue="5" maxValue="5"/>
    </cacheField>
    <cacheField name="Indique en una escala que va desde 1(Muy insatisfecho), 2 (Insatisfecho), 3(Normal), 4 (Satisfecho) hasta 5 (Muy sastisfecho) su grado de satisfacción con los siguientes elementos4" numFmtId="0">
      <sharedItems containsNonDate="0" containsString="0" containsBlank="1"/>
    </cacheField>
    <cacheField name="6.1 La capacidad de gestión y resolución de las preguntas por parte del personal de la Biblioteca" numFmtId="0">
      <sharedItems containsString="0" containsBlank="1" containsNumber="1" containsInteger="1" minValue="1" maxValue="5"/>
    </cacheField>
    <cacheField name="6.2 La cordialidad y amabilidad en el trato por parte del personal de la Biblioteca" numFmtId="0">
      <sharedItems containsString="0" containsBlank="1" containsNumber="1" containsInteger="1" minValue="1" maxValue="5"/>
    </cacheField>
    <cacheField name="7. VALORACIÓN GLOBAL" numFmtId="0">
      <sharedItems containsNonDate="0" containsString="0" containsBlank="1"/>
    </cacheField>
    <cacheField name="7.1 ¿Cómo valoraría globalmente el servicio de Biblioteca?" numFmtId="0">
      <sharedItems containsString="0" containsBlank="1" containsNumber="1" containsInteger="1" minValue="1" maxValue="5"/>
    </cacheField>
    <cacheField name="7.2 En su opinión, ¿cómo ha evolucionado este servicio en los dos últimos años?" numFmtId="0">
      <sharedItems containsString="0" containsBlank="1" containsNumber="1" containsInteger="1" minValue="1" maxValue="5"/>
    </cacheField>
    <cacheField name="8. OBSERVACIONES Y SUGERENCIAS" numFmtId="0">
      <sharedItems containsBlank="1" longText="1"/>
    </cacheField>
    <cacheField name="Muchas gracias por su colaboración" numFmtId="0">
      <sharedItems containsNonDate="0" containsString="0" containsBlank="1"/>
    </cacheField>
    <cacheField name="Fecha de descarga" numFmtId="0">
      <sharedItems containsSemiMixedTypes="0" containsNonDate="0" containsDate="1" containsString="0" minDate="2017-03-17T10:06:41" maxDate="2017-03-30T18:03:59"/>
    </cacheField>
    <cacheField name="Ip"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47">
  <r>
    <s v="Facultad de Filología "/>
    <s v="FLL"/>
    <x v="0"/>
    <n v="991"/>
    <m/>
    <m/>
    <n v="14"/>
    <m/>
    <n v="4"/>
    <n v="5"/>
    <m/>
    <n v="29"/>
    <n v="16"/>
    <n v="14"/>
    <s v="Biblioteca Nacional (Fondo Antiguo y moderno)&lt;br&gt;Otras bibliotecas con fondo antiguo (Real Academia de la Historia, Real Academia de la Lengua, etc.)&lt;br&gt;"/>
    <m/>
    <m/>
    <n v="5"/>
    <n v="5"/>
    <n v="4"/>
    <n v="4"/>
    <n v="2"/>
    <m/>
    <m/>
    <n v="4"/>
    <n v="4"/>
    <n v="5"/>
    <n v="5"/>
    <n v="4"/>
    <n v="4"/>
    <n v="5"/>
    <m/>
    <m/>
    <n v="5"/>
    <n v="5"/>
    <n v="5"/>
    <n v="5"/>
    <n v="5"/>
    <n v="4"/>
    <n v="4"/>
    <n v="4"/>
    <m/>
    <s v="Si"/>
    <n v="4"/>
    <s v="No"/>
    <m/>
    <s v="No"/>
    <m/>
    <s v="Si"/>
    <s v="Si"/>
    <s v="No"/>
    <m/>
    <s v="No"/>
    <m/>
    <m/>
    <m/>
    <m/>
    <n v="5"/>
    <n v="5"/>
    <m/>
    <x v="0"/>
    <n v="4"/>
    <m/>
    <m/>
    <d v="2014-03-22T11:50:09"/>
  </r>
  <r>
    <s v="Facultad de Filosofía "/>
    <s v="FLS"/>
    <x v="0"/>
    <n v="1289"/>
    <m/>
    <m/>
    <n v="15"/>
    <m/>
    <n v="4"/>
    <n v="4"/>
    <m/>
    <n v="15"/>
    <n v="14"/>
    <n v="29"/>
    <m/>
    <m/>
    <m/>
    <n v="5"/>
    <n v="5"/>
    <n v="4"/>
    <n v="5"/>
    <n v="5"/>
    <m/>
    <m/>
    <n v="5"/>
    <n v="3"/>
    <n v="5"/>
    <n v="5"/>
    <n v="5"/>
    <n v="5"/>
    <n v="5"/>
    <m/>
    <m/>
    <n v="5"/>
    <n v="4"/>
    <n v="5"/>
    <n v="4"/>
    <n v="5"/>
    <n v="5"/>
    <n v="3"/>
    <n v="4"/>
    <m/>
    <s v="No"/>
    <m/>
    <s v="No"/>
    <m/>
    <s v="No"/>
    <m/>
    <s v="Si"/>
    <s v="Si"/>
    <s v="Si"/>
    <n v="5"/>
    <s v="Si"/>
    <m/>
    <m/>
    <m/>
    <m/>
    <n v="5"/>
    <n v="5"/>
    <m/>
    <x v="1"/>
    <n v="5"/>
    <m/>
    <m/>
    <d v="2014-03-28T09:35:20"/>
  </r>
  <r>
    <s v=""/>
    <s v=""/>
    <x v="1"/>
    <n v="1288"/>
    <m/>
    <m/>
    <m/>
    <m/>
    <n v="4"/>
    <n v="2"/>
    <m/>
    <n v="8"/>
    <n v="15"/>
    <n v="16"/>
    <m/>
    <m/>
    <m/>
    <n v="5"/>
    <n v="5"/>
    <n v="5"/>
    <n v="5"/>
    <n v="5"/>
    <m/>
    <m/>
    <n v="4"/>
    <n v="4"/>
    <n v="5"/>
    <n v="5"/>
    <n v="5"/>
    <n v="5"/>
    <n v="5"/>
    <m/>
    <m/>
    <n v="5"/>
    <n v="5"/>
    <n v="1"/>
    <n v="5"/>
    <n v="5"/>
    <n v="5"/>
    <m/>
    <n v="5"/>
    <m/>
    <s v="No"/>
    <m/>
    <s v="No"/>
    <m/>
    <s v="No"/>
    <m/>
    <s v="No"/>
    <s v="No"/>
    <s v="No"/>
    <m/>
    <s v="No"/>
    <s v="Uno que impida la burocratización y la tiranía de arriba hacia abajo para con el personal de bibliotecas"/>
    <m/>
    <m/>
    <m/>
    <n v="5"/>
    <n v="5"/>
    <m/>
    <x v="1"/>
    <n v="3"/>
    <s v="INformatizar la vida crea tiranía. Intenten evitarla"/>
    <m/>
    <d v="2014-03-28T04:15:38"/>
  </r>
  <r>
    <s v=""/>
    <s v=""/>
    <x v="1"/>
    <n v="1287"/>
    <m/>
    <m/>
    <m/>
    <m/>
    <n v="4"/>
    <n v="2"/>
    <m/>
    <n v="8"/>
    <n v="15"/>
    <n v="16"/>
    <m/>
    <m/>
    <m/>
    <n v="5"/>
    <n v="5"/>
    <n v="5"/>
    <n v="5"/>
    <n v="5"/>
    <m/>
    <m/>
    <n v="4"/>
    <n v="4"/>
    <n v="5"/>
    <n v="5"/>
    <n v="5"/>
    <n v="5"/>
    <n v="5"/>
    <m/>
    <m/>
    <n v="5"/>
    <n v="5"/>
    <n v="1"/>
    <n v="5"/>
    <n v="5"/>
    <n v="5"/>
    <m/>
    <n v="5"/>
    <m/>
    <s v="No"/>
    <m/>
    <s v="No"/>
    <m/>
    <s v="No"/>
    <m/>
    <s v="No"/>
    <s v="No"/>
    <s v="No"/>
    <m/>
    <s v="No"/>
    <s v="Uno que impida la burocratización y la tiranía de arriba hacia abajo para con el personal de bibliotecas"/>
    <m/>
    <m/>
    <m/>
    <n v="5"/>
    <n v="5"/>
    <m/>
    <x v="1"/>
    <n v="3"/>
    <s v="INformatizar la vida crea tiranía. Intenten evitarla"/>
    <m/>
    <d v="2014-03-28T04:15:23"/>
  </r>
  <r>
    <s v="F. Óptica y Optometría"/>
    <s v="OPT"/>
    <x v="2"/>
    <n v="1286"/>
    <m/>
    <m/>
    <n v="25"/>
    <m/>
    <n v="3"/>
    <n v="4"/>
    <m/>
    <n v="9"/>
    <n v="5"/>
    <m/>
    <m/>
    <m/>
    <m/>
    <n v="4"/>
    <n v="4"/>
    <n v="5"/>
    <n v="5"/>
    <n v="5"/>
    <m/>
    <m/>
    <n v="5"/>
    <n v="5"/>
    <n v="4"/>
    <n v="5"/>
    <n v="4"/>
    <n v="5"/>
    <n v="5"/>
    <m/>
    <m/>
    <n v="5"/>
    <n v="5"/>
    <n v="5"/>
    <n v="5"/>
    <n v="5"/>
    <n v="5"/>
    <n v="5"/>
    <n v="5"/>
    <m/>
    <s v="No"/>
    <m/>
    <s v="Si"/>
    <n v="4"/>
    <s v="No"/>
    <m/>
    <s v="No"/>
    <s v="No"/>
    <s v="No"/>
    <m/>
    <s v="No"/>
    <m/>
    <m/>
    <m/>
    <m/>
    <n v="5"/>
    <n v="5"/>
    <m/>
    <x v="1"/>
    <n v="3"/>
    <m/>
    <m/>
    <d v="2014-03-27T21:57:20"/>
  </r>
  <r>
    <s v="Facultad de Filosofía "/>
    <s v="FLS"/>
    <x v="0"/>
    <n v="1285"/>
    <m/>
    <m/>
    <n v="15"/>
    <m/>
    <n v="3"/>
    <n v="3"/>
    <m/>
    <n v="15"/>
    <n v="16"/>
    <m/>
    <m/>
    <m/>
    <m/>
    <n v="5"/>
    <m/>
    <m/>
    <m/>
    <n v="4"/>
    <m/>
    <m/>
    <n v="5"/>
    <n v="5"/>
    <n v="5"/>
    <n v="5"/>
    <n v="4"/>
    <n v="5"/>
    <n v="5"/>
    <m/>
    <m/>
    <n v="5"/>
    <n v="5"/>
    <n v="5"/>
    <n v="5"/>
    <n v="5"/>
    <n v="5"/>
    <n v="5"/>
    <n v="5"/>
    <m/>
    <s v="Si"/>
    <n v="3"/>
    <m/>
    <m/>
    <s v="Si"/>
    <m/>
    <s v="No"/>
    <s v="Si"/>
    <s v="No"/>
    <m/>
    <s v="Si"/>
    <m/>
    <m/>
    <m/>
    <m/>
    <n v="5"/>
    <n v="5"/>
    <m/>
    <x v="1"/>
    <n v="4"/>
    <m/>
    <m/>
    <d v="2014-03-27T19:53:22"/>
  </r>
  <r>
    <s v="Facultad de Ciencias Geológicas "/>
    <s v="GEO"/>
    <x v="3"/>
    <n v="1284"/>
    <m/>
    <m/>
    <n v="7"/>
    <m/>
    <n v="3"/>
    <n v="4"/>
    <m/>
    <n v="7"/>
    <m/>
    <m/>
    <m/>
    <m/>
    <m/>
    <n v="5"/>
    <n v="4"/>
    <n v="5"/>
    <n v="4"/>
    <n v="3"/>
    <m/>
    <m/>
    <n v="4"/>
    <n v="5"/>
    <n v="4"/>
    <n v="5"/>
    <n v="4"/>
    <n v="4"/>
    <n v="3"/>
    <m/>
    <m/>
    <n v="5"/>
    <n v="4"/>
    <n v="5"/>
    <n v="4"/>
    <n v="5"/>
    <n v="5"/>
    <n v="4"/>
    <m/>
    <m/>
    <s v="No"/>
    <m/>
    <s v="No"/>
    <m/>
    <s v="No"/>
    <m/>
    <s v="No"/>
    <s v="No"/>
    <s v="No"/>
    <m/>
    <m/>
    <m/>
    <m/>
    <m/>
    <m/>
    <n v="5"/>
    <n v="5"/>
    <m/>
    <x v="1"/>
    <n v="3"/>
    <m/>
    <m/>
    <d v="2014-03-27T17:28:23"/>
  </r>
  <r>
    <s v="Facultad de Geografía e Historia "/>
    <s v="GHI"/>
    <x v="0"/>
    <n v="1282"/>
    <m/>
    <m/>
    <n v="16"/>
    <m/>
    <n v="3"/>
    <n v="4"/>
    <m/>
    <n v="16"/>
    <n v="29"/>
    <n v="7"/>
    <m/>
    <m/>
    <m/>
    <n v="5"/>
    <n v="4"/>
    <n v="5"/>
    <n v="5"/>
    <n v="4"/>
    <m/>
    <m/>
    <n v="4"/>
    <n v="3"/>
    <n v="4"/>
    <n v="4"/>
    <n v="4"/>
    <n v="3"/>
    <n v="4"/>
    <m/>
    <m/>
    <n v="3"/>
    <n v="4"/>
    <n v="3"/>
    <n v="3"/>
    <n v="4"/>
    <n v="4"/>
    <n v="4"/>
    <m/>
    <m/>
    <s v="Si"/>
    <n v="5"/>
    <s v="No"/>
    <m/>
    <s v="No"/>
    <m/>
    <s v="Si"/>
    <s v="Si"/>
    <s v="No"/>
    <m/>
    <s v="Si"/>
    <m/>
    <m/>
    <m/>
    <m/>
    <n v="3"/>
    <n v="5"/>
    <m/>
    <x v="1"/>
    <n v="5"/>
    <m/>
    <m/>
    <d v="2014-03-27T16:30:40"/>
  </r>
  <r>
    <s v="Facultad de Geografía e Historia "/>
    <s v="GHI"/>
    <x v="0"/>
    <n v="1283"/>
    <m/>
    <m/>
    <n v="16"/>
    <m/>
    <n v="3"/>
    <n v="4"/>
    <m/>
    <n v="16"/>
    <n v="29"/>
    <n v="7"/>
    <m/>
    <m/>
    <m/>
    <n v="5"/>
    <n v="4"/>
    <n v="5"/>
    <n v="5"/>
    <n v="4"/>
    <m/>
    <m/>
    <n v="4"/>
    <n v="3"/>
    <n v="4"/>
    <n v="4"/>
    <n v="4"/>
    <n v="3"/>
    <n v="4"/>
    <m/>
    <m/>
    <n v="3"/>
    <n v="4"/>
    <n v="3"/>
    <n v="3"/>
    <n v="4"/>
    <n v="4"/>
    <n v="4"/>
    <m/>
    <m/>
    <s v="Si"/>
    <n v="5"/>
    <s v="No"/>
    <m/>
    <s v="No"/>
    <m/>
    <s v="Si"/>
    <s v="Si"/>
    <s v="No"/>
    <m/>
    <s v="Si"/>
    <m/>
    <m/>
    <m/>
    <m/>
    <n v="3"/>
    <n v="5"/>
    <m/>
    <x v="1"/>
    <n v="5"/>
    <m/>
    <m/>
    <d v="2014-03-27T16:30:55"/>
  </r>
  <r>
    <s v="Facultad de Veterinaria "/>
    <s v="VET"/>
    <x v="2"/>
    <n v="1281"/>
    <m/>
    <m/>
    <n v="21"/>
    <m/>
    <n v="2"/>
    <n v="3"/>
    <m/>
    <n v="21"/>
    <n v="21"/>
    <n v="21"/>
    <m/>
    <m/>
    <m/>
    <n v="5"/>
    <n v="4"/>
    <n v="4"/>
    <n v="4"/>
    <n v="3"/>
    <m/>
    <m/>
    <n v="4"/>
    <n v="5"/>
    <n v="4"/>
    <n v="5"/>
    <n v="3"/>
    <n v="5"/>
    <n v="4"/>
    <m/>
    <m/>
    <n v="5"/>
    <n v="4"/>
    <n v="4"/>
    <n v="4"/>
    <n v="4"/>
    <n v="4"/>
    <n v="4"/>
    <m/>
    <m/>
    <s v="No"/>
    <m/>
    <m/>
    <m/>
    <m/>
    <m/>
    <s v="Si"/>
    <s v="Si"/>
    <s v="Si"/>
    <n v="4"/>
    <m/>
    <m/>
    <m/>
    <m/>
    <m/>
    <n v="5"/>
    <n v="5"/>
    <m/>
    <x v="1"/>
    <n v="3"/>
    <m/>
    <m/>
    <d v="2014-03-27T13:42:05"/>
  </r>
  <r>
    <s v=""/>
    <s v=""/>
    <x v="1"/>
    <n v="1280"/>
    <m/>
    <m/>
    <m/>
    <m/>
    <n v="3"/>
    <n v="5"/>
    <m/>
    <n v="26"/>
    <n v="20"/>
    <n v="9"/>
    <m/>
    <m/>
    <m/>
    <n v="5"/>
    <n v="3"/>
    <n v="2"/>
    <n v="4"/>
    <n v="4"/>
    <m/>
    <m/>
    <n v="4"/>
    <n v="4"/>
    <n v="4"/>
    <n v="5"/>
    <n v="3"/>
    <m/>
    <n v="3"/>
    <m/>
    <m/>
    <n v="5"/>
    <n v="4"/>
    <n v="4"/>
    <n v="4"/>
    <n v="4"/>
    <n v="4"/>
    <n v="3"/>
    <n v="4"/>
    <m/>
    <s v="Si"/>
    <n v="4"/>
    <s v="Si"/>
    <n v="4"/>
    <s v="Si"/>
    <n v="4"/>
    <s v="No"/>
    <s v="Si"/>
    <s v="Si"/>
    <n v="5"/>
    <m/>
    <m/>
    <m/>
    <m/>
    <m/>
    <n v="5"/>
    <n v="5"/>
    <m/>
    <x v="1"/>
    <n v="5"/>
    <m/>
    <m/>
    <d v="2014-03-27T11:58:20"/>
  </r>
  <r>
    <s v=""/>
    <s v=""/>
    <x v="1"/>
    <n v="1279"/>
    <m/>
    <m/>
    <m/>
    <m/>
    <n v="4"/>
    <n v="4"/>
    <m/>
    <n v="5"/>
    <n v="24"/>
    <m/>
    <m/>
    <m/>
    <m/>
    <n v="5"/>
    <n v="5"/>
    <n v="5"/>
    <n v="5"/>
    <n v="5"/>
    <m/>
    <m/>
    <n v="4"/>
    <n v="4"/>
    <n v="3"/>
    <n v="4"/>
    <n v="4"/>
    <n v="4"/>
    <n v="4"/>
    <m/>
    <m/>
    <n v="4"/>
    <n v="4"/>
    <n v="4"/>
    <n v="3"/>
    <n v="4"/>
    <n v="5"/>
    <n v="3"/>
    <m/>
    <m/>
    <m/>
    <n v="3"/>
    <s v="Si"/>
    <n v="4"/>
    <s v="Si"/>
    <n v="4"/>
    <s v="Si"/>
    <s v="Si"/>
    <s v="No"/>
    <m/>
    <s v="No"/>
    <m/>
    <m/>
    <m/>
    <m/>
    <n v="4"/>
    <n v="4"/>
    <m/>
    <x v="1"/>
    <n v="4"/>
    <m/>
    <m/>
    <d v="2014-03-27T11:32:00"/>
  </r>
  <r>
    <s v=""/>
    <s v=""/>
    <x v="1"/>
    <n v="1277"/>
    <m/>
    <m/>
    <m/>
    <m/>
    <n v="2"/>
    <n v="3"/>
    <m/>
    <n v="9"/>
    <n v="26"/>
    <n v="16"/>
    <m/>
    <m/>
    <m/>
    <n v="5"/>
    <n v="4"/>
    <n v="4"/>
    <n v="4"/>
    <n v="4"/>
    <m/>
    <m/>
    <n v="4"/>
    <n v="2"/>
    <n v="4"/>
    <m/>
    <n v="3"/>
    <m/>
    <n v="3"/>
    <m/>
    <m/>
    <n v="4"/>
    <n v="5"/>
    <n v="5"/>
    <n v="3"/>
    <n v="4"/>
    <n v="5"/>
    <n v="4"/>
    <m/>
    <m/>
    <s v="Si"/>
    <n v="4"/>
    <s v="No"/>
    <m/>
    <s v="No"/>
    <m/>
    <s v="No"/>
    <s v="Si"/>
    <s v="No"/>
    <m/>
    <s v="Si"/>
    <m/>
    <m/>
    <m/>
    <m/>
    <n v="4"/>
    <n v="4"/>
    <m/>
    <x v="1"/>
    <n v="4"/>
    <m/>
    <m/>
    <d v="2014-03-27T10:48:38"/>
  </r>
  <r>
    <s v="Facultad de Medicina "/>
    <s v="MED"/>
    <x v="2"/>
    <n v="1278"/>
    <m/>
    <m/>
    <n v="18"/>
    <m/>
    <n v="4"/>
    <n v="1"/>
    <m/>
    <n v="18"/>
    <m/>
    <m/>
    <m/>
    <m/>
    <m/>
    <n v="4"/>
    <n v="5"/>
    <n v="4"/>
    <n v="5"/>
    <n v="5"/>
    <m/>
    <m/>
    <n v="4"/>
    <n v="5"/>
    <n v="4"/>
    <n v="5"/>
    <n v="4"/>
    <n v="4"/>
    <n v="4"/>
    <m/>
    <m/>
    <n v="5"/>
    <n v="5"/>
    <n v="5"/>
    <n v="5"/>
    <n v="5"/>
    <n v="5"/>
    <n v="5"/>
    <n v="5"/>
    <m/>
    <s v="No"/>
    <m/>
    <m/>
    <m/>
    <m/>
    <m/>
    <m/>
    <m/>
    <m/>
    <m/>
    <m/>
    <m/>
    <m/>
    <m/>
    <m/>
    <n v="5"/>
    <n v="5"/>
    <m/>
    <x v="1"/>
    <n v="5"/>
    <m/>
    <m/>
    <d v="2014-03-27T11:04:13"/>
  </r>
  <r>
    <s v="Facultad de Veterinaria "/>
    <s v="VET"/>
    <x v="2"/>
    <n v="1275"/>
    <m/>
    <m/>
    <n v="21"/>
    <m/>
    <n v="5"/>
    <n v="4"/>
    <m/>
    <n v="21"/>
    <m/>
    <m/>
    <m/>
    <m/>
    <m/>
    <n v="5"/>
    <n v="4"/>
    <n v="4"/>
    <n v="5"/>
    <n v="4"/>
    <m/>
    <m/>
    <n v="3"/>
    <n v="4"/>
    <n v="4"/>
    <n v="5"/>
    <n v="4"/>
    <n v="5"/>
    <n v="4"/>
    <m/>
    <m/>
    <n v="5"/>
    <n v="4"/>
    <n v="4"/>
    <n v="4"/>
    <n v="4"/>
    <n v="4"/>
    <n v="3"/>
    <m/>
    <m/>
    <s v="No"/>
    <m/>
    <s v="No"/>
    <m/>
    <s v="Si"/>
    <n v="4"/>
    <s v="Si"/>
    <s v="Si"/>
    <s v="Si"/>
    <n v="4"/>
    <s v="No"/>
    <m/>
    <m/>
    <m/>
    <m/>
    <n v="5"/>
    <n v="5"/>
    <m/>
    <x v="0"/>
    <n v="4"/>
    <m/>
    <m/>
    <d v="2014-03-27T08:54:11"/>
  </r>
  <r>
    <s v="Facultad de Farmacia "/>
    <s v="FAR"/>
    <x v="2"/>
    <n v="1276"/>
    <m/>
    <m/>
    <n v="13"/>
    <m/>
    <n v="2"/>
    <n v="4"/>
    <m/>
    <n v="13"/>
    <n v="18"/>
    <m/>
    <m/>
    <m/>
    <m/>
    <n v="3"/>
    <n v="4"/>
    <n v="4"/>
    <n v="4"/>
    <n v="5"/>
    <m/>
    <m/>
    <n v="4"/>
    <n v="5"/>
    <n v="5"/>
    <n v="5"/>
    <n v="4"/>
    <n v="5"/>
    <n v="4"/>
    <m/>
    <m/>
    <n v="5"/>
    <n v="5"/>
    <n v="5"/>
    <n v="5"/>
    <n v="5"/>
    <n v="5"/>
    <n v="4"/>
    <m/>
    <m/>
    <s v="Si"/>
    <n v="4"/>
    <s v="Si"/>
    <n v="3"/>
    <s v="No"/>
    <m/>
    <s v="Si"/>
    <s v="Si"/>
    <s v="No"/>
    <m/>
    <s v="Si"/>
    <m/>
    <m/>
    <m/>
    <m/>
    <n v="4"/>
    <n v="5"/>
    <m/>
    <x v="0"/>
    <n v="4"/>
    <m/>
    <m/>
    <d v="2014-03-27T09:44:37"/>
  </r>
  <r>
    <s v="Facultad de Odontología "/>
    <s v="ODO"/>
    <x v="2"/>
    <n v="1274"/>
    <m/>
    <m/>
    <n v="19"/>
    <m/>
    <n v="2"/>
    <n v="2"/>
    <m/>
    <n v="19"/>
    <m/>
    <m/>
    <m/>
    <m/>
    <m/>
    <n v="4"/>
    <n v="5"/>
    <n v="5"/>
    <n v="5"/>
    <n v="4"/>
    <m/>
    <m/>
    <n v="4"/>
    <n v="4"/>
    <n v="5"/>
    <n v="5"/>
    <n v="5"/>
    <n v="5"/>
    <n v="5"/>
    <m/>
    <m/>
    <n v="5"/>
    <n v="5"/>
    <n v="4"/>
    <n v="5"/>
    <n v="5"/>
    <n v="5"/>
    <n v="4"/>
    <m/>
    <m/>
    <s v="Si"/>
    <n v="4"/>
    <s v="No"/>
    <m/>
    <s v="No"/>
    <m/>
    <s v="No"/>
    <s v="Si"/>
    <s v="Si"/>
    <n v="4"/>
    <s v="Si"/>
    <m/>
    <m/>
    <m/>
    <m/>
    <n v="5"/>
    <n v="5"/>
    <m/>
    <x v="0"/>
    <n v="4"/>
    <m/>
    <m/>
    <d v="2014-03-27T08:34:38"/>
  </r>
  <r>
    <s v="Facultad de Ciencias de la Información "/>
    <s v="INF"/>
    <x v="4"/>
    <n v="1273"/>
    <m/>
    <m/>
    <n v="4"/>
    <m/>
    <n v="5"/>
    <n v="5"/>
    <m/>
    <n v="4"/>
    <n v="15"/>
    <n v="14"/>
    <m/>
    <m/>
    <m/>
    <n v="5"/>
    <n v="4"/>
    <n v="5"/>
    <n v="4"/>
    <n v="4"/>
    <m/>
    <m/>
    <n v="4"/>
    <n v="5"/>
    <n v="4"/>
    <n v="5"/>
    <n v="3"/>
    <n v="5"/>
    <n v="4"/>
    <m/>
    <m/>
    <n v="5"/>
    <n v="5"/>
    <n v="5"/>
    <n v="5"/>
    <n v="5"/>
    <n v="5"/>
    <n v="5"/>
    <n v="5"/>
    <m/>
    <s v="Si"/>
    <n v="4"/>
    <s v="Si"/>
    <n v="4"/>
    <s v="No"/>
    <m/>
    <s v="Si"/>
    <s v="Si"/>
    <s v="Si"/>
    <n v="5"/>
    <s v="No"/>
    <m/>
    <m/>
    <m/>
    <m/>
    <n v="5"/>
    <n v="5"/>
    <m/>
    <x v="1"/>
    <n v="5"/>
    <s v="Deseo expresar mi agradecimiento a los profesionales que trabajan en las bibliotecas de la UCM. Sin su ayuda, la investigación sería mucho más penosa."/>
    <m/>
    <d v="2014-03-26T20:01:47"/>
  </r>
  <r>
    <s v="Facultad de Ciencias de la Información "/>
    <s v="INF"/>
    <x v="4"/>
    <n v="1272"/>
    <m/>
    <m/>
    <n v="4"/>
    <m/>
    <n v="3"/>
    <n v="3"/>
    <m/>
    <n v="4"/>
    <m/>
    <m/>
    <m/>
    <m/>
    <m/>
    <n v="5"/>
    <n v="4"/>
    <n v="4"/>
    <n v="4"/>
    <n v="4"/>
    <m/>
    <m/>
    <n v="4"/>
    <n v="4"/>
    <n v="3"/>
    <n v="5"/>
    <n v="3"/>
    <n v="4"/>
    <n v="4"/>
    <m/>
    <m/>
    <n v="4"/>
    <n v="5"/>
    <n v="4"/>
    <n v="4"/>
    <n v="4"/>
    <n v="4"/>
    <n v="4"/>
    <m/>
    <m/>
    <s v="No"/>
    <m/>
    <m/>
    <m/>
    <m/>
    <m/>
    <m/>
    <m/>
    <m/>
    <m/>
    <m/>
    <m/>
    <m/>
    <m/>
    <m/>
    <n v="4"/>
    <n v="4"/>
    <m/>
    <x v="0"/>
    <n v="3"/>
    <m/>
    <m/>
    <d v="2014-03-26T18:48:06"/>
  </r>
  <r>
    <s v="Facultad de Ciencias Económicas y Empresariales "/>
    <s v="CEE"/>
    <x v="4"/>
    <n v="1269"/>
    <m/>
    <m/>
    <n v="5"/>
    <m/>
    <n v="2"/>
    <n v="3"/>
    <m/>
    <n v="5"/>
    <n v="11"/>
    <m/>
    <m/>
    <m/>
    <m/>
    <n v="4"/>
    <n v="3"/>
    <n v="4"/>
    <n v="4"/>
    <n v="4"/>
    <m/>
    <m/>
    <n v="4"/>
    <n v="4"/>
    <n v="4"/>
    <n v="5"/>
    <n v="4"/>
    <n v="4"/>
    <n v="5"/>
    <m/>
    <m/>
    <n v="5"/>
    <n v="4"/>
    <n v="4"/>
    <n v="4"/>
    <n v="4"/>
    <n v="4"/>
    <n v="4"/>
    <m/>
    <m/>
    <s v="No"/>
    <m/>
    <m/>
    <m/>
    <s v="No"/>
    <m/>
    <s v="Si"/>
    <s v="Si"/>
    <s v="Si"/>
    <n v="4"/>
    <s v="Si"/>
    <m/>
    <m/>
    <m/>
    <m/>
    <n v="4"/>
    <m/>
    <m/>
    <x v="0"/>
    <n v="4"/>
    <m/>
    <m/>
    <d v="2014-03-26T15:03:55"/>
  </r>
  <r>
    <s v="Facultad de Ciencias Biológicas "/>
    <s v="BIO"/>
    <x v="3"/>
    <n v="1270"/>
    <m/>
    <m/>
    <n v="2"/>
    <m/>
    <n v="3"/>
    <n v="4"/>
    <m/>
    <n v="2"/>
    <n v="13"/>
    <m/>
    <m/>
    <m/>
    <m/>
    <n v="5"/>
    <n v="3"/>
    <n v="3"/>
    <n v="5"/>
    <n v="3"/>
    <m/>
    <m/>
    <n v="3"/>
    <n v="5"/>
    <n v="5"/>
    <n v="5"/>
    <n v="4"/>
    <n v="3"/>
    <n v="2"/>
    <m/>
    <m/>
    <n v="5"/>
    <n v="2"/>
    <n v="5"/>
    <n v="5"/>
    <n v="4"/>
    <n v="3"/>
    <n v="4"/>
    <m/>
    <m/>
    <s v="Si"/>
    <n v="3"/>
    <s v="No"/>
    <m/>
    <s v="No"/>
    <m/>
    <s v="Si"/>
    <s v="No"/>
    <s v="No"/>
    <m/>
    <s v="Si"/>
    <m/>
    <m/>
    <m/>
    <m/>
    <n v="5"/>
    <n v="5"/>
    <m/>
    <x v="1"/>
    <n v="3"/>
    <m/>
    <m/>
    <d v="2014-03-26T16:29:02"/>
  </r>
  <r>
    <s v="Facultad de Derecho "/>
    <s v="DER"/>
    <x v="4"/>
    <n v="1271"/>
    <m/>
    <m/>
    <n v="11"/>
    <m/>
    <n v="5"/>
    <n v="4"/>
    <m/>
    <n v="11"/>
    <m/>
    <m/>
    <s v="A través del servicio de intercambio de la biblioteca puedo acceder a cualquier centro extranjero excepto los anglosajones de pago"/>
    <m/>
    <m/>
    <n v="5"/>
    <m/>
    <m/>
    <m/>
    <n v="5"/>
    <m/>
    <m/>
    <n v="5"/>
    <n v="5"/>
    <n v="5"/>
    <n v="5"/>
    <m/>
    <n v="5"/>
    <m/>
    <m/>
    <m/>
    <n v="5"/>
    <n v="5"/>
    <n v="5"/>
    <n v="5"/>
    <n v="5"/>
    <m/>
    <n v="5"/>
    <n v="5"/>
    <m/>
    <m/>
    <m/>
    <m/>
    <m/>
    <m/>
    <m/>
    <m/>
    <m/>
    <s v="No"/>
    <m/>
    <m/>
    <m/>
    <m/>
    <m/>
    <m/>
    <n v="5"/>
    <n v="5"/>
    <m/>
    <x v="1"/>
    <n v="5"/>
    <s v="Felicitar al personal, y solo plantear si el acceso a material de pago que la Universidad no puede hacer frente, no podría ser costeado por el usuario en caso de desearlo."/>
    <m/>
    <d v="2014-03-26T18:12:34"/>
  </r>
  <r>
    <s v="F. Óptica y Optometría"/>
    <s v="OPT"/>
    <x v="2"/>
    <n v="1268"/>
    <m/>
    <m/>
    <n v="25"/>
    <m/>
    <n v="4"/>
    <n v="4"/>
    <m/>
    <n v="25"/>
    <n v="18"/>
    <m/>
    <m/>
    <m/>
    <m/>
    <n v="5"/>
    <m/>
    <n v="5"/>
    <n v="5"/>
    <n v="5"/>
    <m/>
    <m/>
    <n v="4"/>
    <n v="4"/>
    <n v="5"/>
    <n v="5"/>
    <n v="5"/>
    <n v="5"/>
    <n v="5"/>
    <m/>
    <m/>
    <n v="5"/>
    <n v="4"/>
    <n v="5"/>
    <n v="5"/>
    <n v="5"/>
    <n v="5"/>
    <n v="5"/>
    <n v="5"/>
    <m/>
    <s v="Si"/>
    <n v="4"/>
    <s v="Si"/>
    <n v="4"/>
    <s v="Si"/>
    <n v="4"/>
    <s v="Si"/>
    <s v="Si"/>
    <s v="Si"/>
    <n v="4"/>
    <s v="No"/>
    <m/>
    <m/>
    <m/>
    <m/>
    <n v="5"/>
    <n v="5"/>
    <m/>
    <x v="1"/>
    <n v="5"/>
    <m/>
    <m/>
    <d v="2014-03-26T13:28:04"/>
  </r>
  <r>
    <s v="Facultad de Educación "/>
    <s v="EDU"/>
    <x v="0"/>
    <n v="1267"/>
    <m/>
    <m/>
    <n v="12"/>
    <m/>
    <n v="4"/>
    <n v="4"/>
    <m/>
    <n v="12"/>
    <m/>
    <m/>
    <m/>
    <m/>
    <m/>
    <n v="5"/>
    <n v="4"/>
    <n v="4"/>
    <n v="5"/>
    <n v="4"/>
    <m/>
    <m/>
    <n v="4"/>
    <n v="4"/>
    <n v="5"/>
    <n v="5"/>
    <n v="4"/>
    <n v="5"/>
    <n v="4"/>
    <m/>
    <m/>
    <n v="5"/>
    <n v="5"/>
    <n v="5"/>
    <n v="5"/>
    <n v="5"/>
    <n v="5"/>
    <n v="5"/>
    <n v="5"/>
    <m/>
    <s v="Si"/>
    <n v="4"/>
    <s v="Si"/>
    <n v="4"/>
    <s v="Si"/>
    <n v="4"/>
    <s v="Si"/>
    <s v="No"/>
    <s v="No"/>
    <m/>
    <s v="No"/>
    <m/>
    <m/>
    <m/>
    <m/>
    <n v="5"/>
    <n v="5"/>
    <m/>
    <x v="1"/>
    <n v="5"/>
    <m/>
    <m/>
    <d v="2014-03-26T13:21:30"/>
  </r>
  <r>
    <s v="Facultad de Geografía e Historia "/>
    <s v="GHI"/>
    <x v="0"/>
    <n v="1266"/>
    <m/>
    <m/>
    <n v="16"/>
    <m/>
    <n v="3"/>
    <n v="3"/>
    <m/>
    <n v="16"/>
    <n v="14"/>
    <n v="11"/>
    <s v="BNE, AECID"/>
    <m/>
    <m/>
    <n v="4"/>
    <n v="4"/>
    <n v="3"/>
    <n v="5"/>
    <n v="4"/>
    <m/>
    <m/>
    <n v="5"/>
    <n v="5"/>
    <n v="3"/>
    <n v="4"/>
    <n v="4"/>
    <n v="4"/>
    <n v="4"/>
    <m/>
    <m/>
    <n v="5"/>
    <n v="5"/>
    <n v="4"/>
    <n v="5"/>
    <n v="5"/>
    <n v="2"/>
    <n v="5"/>
    <n v="5"/>
    <m/>
    <s v="Si"/>
    <n v="5"/>
    <s v="No"/>
    <m/>
    <s v="No"/>
    <m/>
    <s v="No"/>
    <s v="No"/>
    <s v="No"/>
    <m/>
    <s v="No"/>
    <m/>
    <m/>
    <m/>
    <m/>
    <n v="5"/>
    <n v="5"/>
    <m/>
    <x v="1"/>
    <n v="3"/>
    <m/>
    <m/>
    <d v="2014-03-26T13:13:33"/>
  </r>
  <r>
    <s v="F. Enfermería, Fisioterapia y Podología"/>
    <s v="ENF"/>
    <x v="2"/>
    <n v="1265"/>
    <m/>
    <m/>
    <n v="22"/>
    <m/>
    <n v="3"/>
    <n v="3"/>
    <m/>
    <n v="22"/>
    <n v="18"/>
    <n v="13"/>
    <m/>
    <m/>
    <m/>
    <n v="5"/>
    <n v="5"/>
    <n v="4"/>
    <n v="4"/>
    <n v="4"/>
    <m/>
    <m/>
    <n v="4"/>
    <n v="4"/>
    <n v="5"/>
    <n v="5"/>
    <n v="4"/>
    <n v="4"/>
    <n v="4"/>
    <m/>
    <m/>
    <n v="5"/>
    <n v="4"/>
    <n v="5"/>
    <n v="4"/>
    <n v="4"/>
    <n v="5"/>
    <n v="4"/>
    <m/>
    <m/>
    <s v="Si"/>
    <n v="4"/>
    <s v="Si"/>
    <n v="4"/>
    <s v="No"/>
    <m/>
    <s v="No"/>
    <s v="No"/>
    <s v="No"/>
    <m/>
    <s v="Si"/>
    <m/>
    <m/>
    <m/>
    <m/>
    <n v="5"/>
    <n v="5"/>
    <m/>
    <x v="1"/>
    <n v="5"/>
    <m/>
    <m/>
    <d v="2014-03-26T12:45:16"/>
  </r>
  <r>
    <s v="Facultad de Ciencias Matemáticas "/>
    <s v="MAT"/>
    <x v="3"/>
    <n v="1264"/>
    <m/>
    <m/>
    <n v="8"/>
    <m/>
    <n v="2"/>
    <n v="3"/>
    <m/>
    <n v="8"/>
    <n v="6"/>
    <m/>
    <m/>
    <m/>
    <m/>
    <n v="3"/>
    <n v="3"/>
    <n v="3"/>
    <n v="3"/>
    <n v="3"/>
    <m/>
    <m/>
    <n v="3"/>
    <n v="3"/>
    <n v="4"/>
    <n v="4"/>
    <n v="4"/>
    <n v="4"/>
    <n v="4"/>
    <m/>
    <m/>
    <n v="4"/>
    <n v="4"/>
    <n v="5"/>
    <n v="5"/>
    <n v="3"/>
    <n v="3"/>
    <n v="2"/>
    <m/>
    <m/>
    <s v="No"/>
    <m/>
    <s v="No"/>
    <m/>
    <s v="No"/>
    <m/>
    <s v="No"/>
    <s v="No"/>
    <s v="No"/>
    <m/>
    <s v="No"/>
    <s v="Considero que la biblioteca (del futuro) cada vez será más virtual y menos presencial. Debería trabajarse aun más este aspecto e invertir cada vez más en accesos electrónicos a revistas y libros que en el formato de papel. "/>
    <m/>
    <m/>
    <m/>
    <n v="4"/>
    <n v="5"/>
    <m/>
    <x v="0"/>
    <n v="4"/>
    <s v="Desconozco la mayor parte de los servicios de apoyo a la Docencia e investigación, seguramente por dejadez por mi parte, y quizás tambien por falta de información explícita. De hecho ahora que lo veo estaría interesado en conocer en que consisten los serv"/>
    <m/>
    <d v="2014-03-26T12:18:56"/>
  </r>
  <r>
    <s v="Facultad de Filosofía "/>
    <s v="FLS"/>
    <x v="0"/>
    <n v="1263"/>
    <m/>
    <m/>
    <n v="15"/>
    <m/>
    <n v="3"/>
    <n v="3"/>
    <m/>
    <n v="15"/>
    <m/>
    <m/>
    <m/>
    <m/>
    <m/>
    <n v="1"/>
    <n v="1"/>
    <n v="1"/>
    <n v="1"/>
    <n v="3"/>
    <m/>
    <m/>
    <n v="1"/>
    <n v="1"/>
    <n v="1"/>
    <n v="1"/>
    <n v="1"/>
    <n v="1"/>
    <n v="1"/>
    <m/>
    <m/>
    <n v="1"/>
    <n v="1"/>
    <n v="1"/>
    <n v="1"/>
    <n v="1"/>
    <n v="1"/>
    <n v="1"/>
    <n v="1"/>
    <m/>
    <s v="No"/>
    <m/>
    <s v="No"/>
    <m/>
    <s v="No"/>
    <m/>
    <s v="No"/>
    <s v="No"/>
    <s v="No"/>
    <m/>
    <s v="No"/>
    <m/>
    <m/>
    <m/>
    <m/>
    <n v="1"/>
    <n v="1"/>
    <m/>
    <x v="1"/>
    <n v="5"/>
    <m/>
    <m/>
    <d v="2014-03-26T12:12:28"/>
  </r>
  <r>
    <s v="Facultad de Filología "/>
    <s v="FLL"/>
    <x v="0"/>
    <n v="1262"/>
    <m/>
    <m/>
    <n v="14"/>
    <m/>
    <n v="3"/>
    <n v="4"/>
    <m/>
    <n v="14"/>
    <n v="29"/>
    <n v="16"/>
    <m/>
    <m/>
    <m/>
    <n v="4"/>
    <n v="5"/>
    <n v="4"/>
    <n v="5"/>
    <n v="1"/>
    <m/>
    <m/>
    <n v="3"/>
    <n v="4"/>
    <n v="4"/>
    <n v="5"/>
    <n v="5"/>
    <n v="5"/>
    <n v="5"/>
    <m/>
    <m/>
    <n v="5"/>
    <n v="5"/>
    <n v="5"/>
    <n v="4"/>
    <n v="5"/>
    <n v="5"/>
    <n v="3"/>
    <n v="4"/>
    <m/>
    <s v="Si"/>
    <n v="5"/>
    <s v="No"/>
    <m/>
    <s v="No"/>
    <m/>
    <s v="Si"/>
    <s v="Si"/>
    <s v="Si"/>
    <n v="5"/>
    <s v="No"/>
    <m/>
    <m/>
    <m/>
    <m/>
    <n v="5"/>
    <n v="5"/>
    <m/>
    <x v="1"/>
    <n v="5"/>
    <m/>
    <m/>
    <d v="2014-03-26T11:42:54"/>
  </r>
  <r>
    <s v="F. Comercio y Turismo"/>
    <s v="EMP"/>
    <x v="4"/>
    <n v="1260"/>
    <m/>
    <m/>
    <n v="24"/>
    <m/>
    <n v="3"/>
    <n v="3"/>
    <m/>
    <n v="24"/>
    <n v="5"/>
    <n v="8"/>
    <m/>
    <m/>
    <m/>
    <n v="4"/>
    <n v="3"/>
    <n v="3"/>
    <n v="3"/>
    <n v="3"/>
    <m/>
    <m/>
    <n v="4"/>
    <n v="3"/>
    <n v="3"/>
    <n v="4"/>
    <n v="3"/>
    <m/>
    <n v="3"/>
    <m/>
    <m/>
    <m/>
    <m/>
    <m/>
    <m/>
    <m/>
    <m/>
    <m/>
    <m/>
    <m/>
    <s v="No"/>
    <m/>
    <s v="No"/>
    <m/>
    <s v="No"/>
    <m/>
    <s v="No"/>
    <s v="No"/>
    <s v="No"/>
    <m/>
    <s v="No"/>
    <m/>
    <m/>
    <m/>
    <m/>
    <n v="3"/>
    <n v="3"/>
    <m/>
    <x v="0"/>
    <n v="3"/>
    <m/>
    <m/>
    <d v="2014-03-26T10:19:04"/>
  </r>
  <r>
    <s v="F. Enfermería, Fisioterapia y Podología"/>
    <s v="ENF"/>
    <x v="2"/>
    <n v="1261"/>
    <m/>
    <m/>
    <n v="22"/>
    <m/>
    <n v="3"/>
    <n v="5"/>
    <m/>
    <n v="22"/>
    <m/>
    <m/>
    <m/>
    <m/>
    <m/>
    <n v="5"/>
    <n v="4"/>
    <n v="5"/>
    <n v="5"/>
    <n v="4"/>
    <m/>
    <m/>
    <n v="5"/>
    <n v="4"/>
    <n v="5"/>
    <n v="5"/>
    <n v="4"/>
    <n v="5"/>
    <n v="4"/>
    <m/>
    <m/>
    <n v="5"/>
    <n v="5"/>
    <n v="5"/>
    <n v="4"/>
    <n v="5"/>
    <m/>
    <m/>
    <n v="5"/>
    <m/>
    <s v="Si"/>
    <n v="4"/>
    <s v="Si"/>
    <n v="4"/>
    <s v="No"/>
    <m/>
    <s v="Si"/>
    <s v="Si"/>
    <s v="No"/>
    <m/>
    <s v="No"/>
    <m/>
    <m/>
    <m/>
    <m/>
    <n v="5"/>
    <n v="5"/>
    <m/>
    <x v="1"/>
    <n v="5"/>
    <m/>
    <m/>
    <d v="2014-03-26T10:27:45"/>
  </r>
  <r>
    <s v="Facultad de Ciencias Políticas y Sociología "/>
    <s v="CPS"/>
    <x v="4"/>
    <n v="1259"/>
    <m/>
    <m/>
    <n v="9"/>
    <m/>
    <n v="5"/>
    <n v="5"/>
    <m/>
    <n v="9"/>
    <m/>
    <m/>
    <m/>
    <m/>
    <m/>
    <n v="4"/>
    <n v="5"/>
    <n v="5"/>
    <n v="5"/>
    <n v="5"/>
    <m/>
    <m/>
    <n v="4"/>
    <n v="5"/>
    <n v="5"/>
    <n v="5"/>
    <n v="5"/>
    <n v="5"/>
    <n v="5"/>
    <m/>
    <m/>
    <n v="5"/>
    <n v="5"/>
    <n v="5"/>
    <n v="5"/>
    <n v="5"/>
    <n v="5"/>
    <n v="5"/>
    <n v="5"/>
    <m/>
    <s v="No"/>
    <m/>
    <s v="Si"/>
    <n v="4"/>
    <s v="No"/>
    <m/>
    <s v="No"/>
    <s v="Si"/>
    <s v="No"/>
    <m/>
    <s v="Si"/>
    <m/>
    <m/>
    <m/>
    <m/>
    <n v="5"/>
    <n v="5"/>
    <m/>
    <x v="1"/>
    <n v="4"/>
    <m/>
    <m/>
    <d v="2014-03-26T09:45:19"/>
  </r>
  <r>
    <s v="Facultad de Ciencias de la Información "/>
    <s v="INF"/>
    <x v="4"/>
    <n v="1258"/>
    <m/>
    <m/>
    <n v="4"/>
    <m/>
    <n v="4"/>
    <n v="4"/>
    <m/>
    <n v="16"/>
    <n v="15"/>
    <n v="9"/>
    <m/>
    <m/>
    <m/>
    <n v="5"/>
    <n v="5"/>
    <n v="5"/>
    <n v="4"/>
    <n v="4"/>
    <m/>
    <m/>
    <n v="4"/>
    <n v="4"/>
    <n v="5"/>
    <n v="5"/>
    <n v="4"/>
    <n v="5"/>
    <n v="4"/>
    <m/>
    <m/>
    <n v="4"/>
    <n v="4"/>
    <n v="4"/>
    <n v="4"/>
    <n v="4"/>
    <n v="5"/>
    <n v="5"/>
    <m/>
    <m/>
    <s v="Si"/>
    <n v="3"/>
    <s v="Si"/>
    <n v="3"/>
    <s v="No"/>
    <m/>
    <s v="Si"/>
    <s v="Si"/>
    <s v="Si"/>
    <n v="3"/>
    <s v="Si"/>
    <s v="Seira bueno que nos elaboraran la solicitud para los sexenios, como hacen en otras universidades, ya que el personal de la biblioteca tiene práctica para ello"/>
    <m/>
    <m/>
    <m/>
    <n v="4"/>
    <n v="4"/>
    <m/>
    <x v="1"/>
    <n v="4"/>
    <s v="Con el prestamo y devolucion por medio de las máquinas, hay mucho personal redundante"/>
    <m/>
    <d v="2014-03-26T01:56:28"/>
  </r>
  <r>
    <s v=""/>
    <s v=""/>
    <x v="1"/>
    <n v="1257"/>
    <m/>
    <m/>
    <m/>
    <m/>
    <n v="3"/>
    <n v="2"/>
    <m/>
    <n v="14"/>
    <n v="16"/>
    <m/>
    <m/>
    <m/>
    <m/>
    <n v="4"/>
    <n v="4"/>
    <n v="4"/>
    <n v="3"/>
    <n v="5"/>
    <m/>
    <m/>
    <n v="4"/>
    <n v="5"/>
    <n v="4"/>
    <n v="5"/>
    <n v="4"/>
    <n v="4"/>
    <n v="4"/>
    <m/>
    <m/>
    <n v="5"/>
    <n v="5"/>
    <n v="5"/>
    <n v="5"/>
    <n v="5"/>
    <n v="5"/>
    <n v="4"/>
    <n v="5"/>
    <m/>
    <s v="No"/>
    <m/>
    <s v="Si"/>
    <n v="4"/>
    <s v="Si"/>
    <n v="3"/>
    <s v="No"/>
    <s v="Si"/>
    <s v="No"/>
    <m/>
    <s v="No"/>
    <m/>
    <m/>
    <m/>
    <m/>
    <n v="5"/>
    <n v="5"/>
    <m/>
    <x v="0"/>
    <n v="5"/>
    <m/>
    <m/>
    <d v="2014-03-26T00:25:31"/>
  </r>
  <r>
    <s v="Facultad de Ciencias Económicas y Empresariales "/>
    <s v="CEE"/>
    <x v="4"/>
    <n v="1256"/>
    <m/>
    <m/>
    <n v="5"/>
    <m/>
    <n v="3"/>
    <n v="4"/>
    <m/>
    <n v="5"/>
    <n v="9"/>
    <m/>
    <m/>
    <m/>
    <m/>
    <n v="5"/>
    <n v="5"/>
    <n v="3"/>
    <n v="2"/>
    <n v="3"/>
    <m/>
    <m/>
    <n v="4"/>
    <n v="5"/>
    <n v="3"/>
    <n v="4"/>
    <n v="3"/>
    <n v="5"/>
    <n v="3"/>
    <m/>
    <m/>
    <n v="5"/>
    <n v="5"/>
    <n v="5"/>
    <n v="5"/>
    <n v="5"/>
    <n v="5"/>
    <n v="4"/>
    <m/>
    <m/>
    <s v="Si"/>
    <n v="3"/>
    <s v="Si"/>
    <n v="4"/>
    <s v="No"/>
    <m/>
    <s v="Si"/>
    <s v="Si"/>
    <s v="Si"/>
    <n v="3"/>
    <s v="No"/>
    <s v="Sería útil disponer de más licencias de algunas bases de datos esenciales en economia y de las que actualmente se dispone de pocas o muy pocas."/>
    <m/>
    <m/>
    <m/>
    <n v="4"/>
    <n v="5"/>
    <m/>
    <x v="0"/>
    <n v="4"/>
    <m/>
    <m/>
    <d v="2014-03-25T22:37:01"/>
  </r>
  <r>
    <s v="Facultad de Filología "/>
    <s v="FLL"/>
    <x v="0"/>
    <n v="1255"/>
    <m/>
    <m/>
    <n v="14"/>
    <m/>
    <n v="4"/>
    <n v="3"/>
    <m/>
    <n v="14"/>
    <n v="16"/>
    <n v="15"/>
    <m/>
    <m/>
    <m/>
    <n v="4"/>
    <n v="4"/>
    <n v="3"/>
    <n v="5"/>
    <n v="4"/>
    <m/>
    <m/>
    <n v="5"/>
    <n v="4"/>
    <n v="4"/>
    <n v="5"/>
    <n v="5"/>
    <n v="3"/>
    <n v="4"/>
    <m/>
    <m/>
    <n v="5"/>
    <n v="5"/>
    <n v="4"/>
    <n v="4"/>
    <n v="4"/>
    <n v="5"/>
    <m/>
    <n v="4"/>
    <m/>
    <s v="Si"/>
    <n v="4"/>
    <s v="No"/>
    <m/>
    <m/>
    <m/>
    <s v="Si"/>
    <s v="Si"/>
    <s v="Si"/>
    <n v="4"/>
    <s v="Si"/>
    <m/>
    <m/>
    <m/>
    <m/>
    <n v="4"/>
    <n v="4"/>
    <m/>
    <x v="0"/>
    <n v="4"/>
    <m/>
    <m/>
    <d v="2014-03-25T20:13:43"/>
  </r>
  <r>
    <s v="F. Enfermería, Fisioterapia y Podología"/>
    <s v="ENF"/>
    <x v="2"/>
    <n v="1254"/>
    <m/>
    <m/>
    <n v="22"/>
    <m/>
    <n v="5"/>
    <n v="5"/>
    <m/>
    <n v="22"/>
    <n v="4"/>
    <n v="12"/>
    <m/>
    <m/>
    <m/>
    <n v="5"/>
    <n v="5"/>
    <n v="5"/>
    <n v="5"/>
    <n v="5"/>
    <m/>
    <m/>
    <n v="3"/>
    <n v="5"/>
    <n v="5"/>
    <n v="5"/>
    <n v="5"/>
    <n v="5"/>
    <n v="5"/>
    <m/>
    <m/>
    <n v="5"/>
    <n v="5"/>
    <n v="5"/>
    <n v="5"/>
    <n v="5"/>
    <n v="5"/>
    <n v="5"/>
    <n v="5"/>
    <m/>
    <s v="Si"/>
    <n v="5"/>
    <s v="Si"/>
    <n v="5"/>
    <s v="Si"/>
    <n v="5"/>
    <s v="Si"/>
    <s v="Si"/>
    <s v="No"/>
    <m/>
    <s v="Si"/>
    <m/>
    <m/>
    <m/>
    <m/>
    <n v="5"/>
    <n v="5"/>
    <m/>
    <x v="1"/>
    <n v="5"/>
    <m/>
    <m/>
    <d v="2014-03-25T18:35:44"/>
  </r>
  <r>
    <s v="Facultad de Filología "/>
    <s v="FLL"/>
    <x v="0"/>
    <n v="1253"/>
    <m/>
    <m/>
    <n v="14"/>
    <m/>
    <n v="3"/>
    <n v="3"/>
    <m/>
    <n v="14"/>
    <n v="16"/>
    <n v="4"/>
    <s v="Harvard University (Widener) online porque tengo acceso como investigadora asociada."/>
    <m/>
    <m/>
    <n v="5"/>
    <n v="5"/>
    <n v="4"/>
    <n v="4"/>
    <n v="3"/>
    <m/>
    <m/>
    <n v="4"/>
    <n v="4"/>
    <n v="5"/>
    <n v="5"/>
    <n v="4"/>
    <n v="5"/>
    <n v="5"/>
    <m/>
    <m/>
    <n v="5"/>
    <n v="5"/>
    <n v="5"/>
    <n v="5"/>
    <n v="5"/>
    <n v="5"/>
    <n v="5"/>
    <n v="5"/>
    <m/>
    <s v="Si"/>
    <n v="4"/>
    <s v="No"/>
    <m/>
    <s v="No"/>
    <m/>
    <s v="No"/>
    <s v="Si"/>
    <s v="Si"/>
    <n v="4"/>
    <s v="Si"/>
    <m/>
    <m/>
    <m/>
    <m/>
    <n v="4"/>
    <n v="5"/>
    <m/>
    <x v="0"/>
    <n v="5"/>
    <m/>
    <m/>
    <d v="2014-03-25T18:35:18"/>
  </r>
  <r>
    <s v="F. Enfermería, Fisioterapia y Podología"/>
    <s v="ENF"/>
    <x v="2"/>
    <n v="1252"/>
    <m/>
    <m/>
    <n v="22"/>
    <m/>
    <n v="3"/>
    <n v="4"/>
    <m/>
    <n v="22"/>
    <m/>
    <m/>
    <m/>
    <m/>
    <m/>
    <n v="5"/>
    <n v="5"/>
    <n v="5"/>
    <n v="5"/>
    <m/>
    <m/>
    <m/>
    <n v="5"/>
    <n v="5"/>
    <n v="5"/>
    <n v="5"/>
    <n v="5"/>
    <m/>
    <n v="4"/>
    <m/>
    <m/>
    <n v="5"/>
    <n v="5"/>
    <n v="5"/>
    <n v="5"/>
    <n v="5"/>
    <n v="5"/>
    <n v="5"/>
    <m/>
    <m/>
    <s v="Si"/>
    <n v="4"/>
    <s v="Si"/>
    <n v="4"/>
    <m/>
    <m/>
    <s v="Si"/>
    <s v="Si"/>
    <s v="No"/>
    <m/>
    <m/>
    <m/>
    <m/>
    <m/>
    <m/>
    <n v="5"/>
    <n v="5"/>
    <m/>
    <x v="1"/>
    <n v="4"/>
    <m/>
    <m/>
    <d v="2014-03-25T18:11:21"/>
  </r>
  <r>
    <s v="Facultad de Ciencias Económicas y Empresariales "/>
    <s v="CEE"/>
    <x v="4"/>
    <n v="1251"/>
    <m/>
    <m/>
    <n v="5"/>
    <m/>
    <n v="2"/>
    <n v="4"/>
    <m/>
    <m/>
    <m/>
    <m/>
    <m/>
    <m/>
    <m/>
    <m/>
    <m/>
    <m/>
    <m/>
    <m/>
    <m/>
    <m/>
    <n v="4"/>
    <n v="4"/>
    <n v="4"/>
    <n v="4"/>
    <n v="4"/>
    <n v="4"/>
    <n v="4"/>
    <m/>
    <m/>
    <n v="4"/>
    <n v="4"/>
    <n v="4"/>
    <n v="4"/>
    <n v="4"/>
    <n v="4"/>
    <n v="4"/>
    <m/>
    <m/>
    <s v="Si"/>
    <n v="3"/>
    <s v="No"/>
    <m/>
    <s v="No"/>
    <m/>
    <s v="Si"/>
    <m/>
    <s v="No"/>
    <m/>
    <s v="No"/>
    <m/>
    <m/>
    <m/>
    <m/>
    <n v="4"/>
    <n v="4"/>
    <m/>
    <x v="0"/>
    <n v="3"/>
    <m/>
    <m/>
    <d v="2014-03-25T17:08:15"/>
  </r>
  <r>
    <s v="Facultad de Veterinaria "/>
    <s v="VET"/>
    <x v="2"/>
    <n v="1250"/>
    <m/>
    <m/>
    <n v="21"/>
    <m/>
    <n v="3"/>
    <n v="5"/>
    <m/>
    <n v="21"/>
    <n v="18"/>
    <n v="13"/>
    <m/>
    <m/>
    <m/>
    <n v="4"/>
    <n v="3"/>
    <n v="3"/>
    <n v="4"/>
    <n v="4"/>
    <m/>
    <m/>
    <n v="4"/>
    <n v="4"/>
    <n v="3"/>
    <n v="5"/>
    <n v="4"/>
    <n v="5"/>
    <n v="3"/>
    <m/>
    <m/>
    <n v="5"/>
    <n v="4"/>
    <n v="3"/>
    <n v="4"/>
    <n v="4"/>
    <n v="5"/>
    <n v="3"/>
    <m/>
    <m/>
    <s v="Si"/>
    <n v="4"/>
    <s v="Si"/>
    <n v="4"/>
    <s v="Si"/>
    <m/>
    <m/>
    <s v="Si"/>
    <s v="No"/>
    <m/>
    <m/>
    <m/>
    <m/>
    <m/>
    <m/>
    <n v="5"/>
    <n v="5"/>
    <m/>
    <x v="0"/>
    <n v="3"/>
    <s v="En el último año falta la suscripción a bastantes revistas electrónicas"/>
    <m/>
    <d v="2014-03-25T16:53:35"/>
  </r>
  <r>
    <s v="F. Óptica y Optometría"/>
    <s v="OPT"/>
    <x v="2"/>
    <n v="1249"/>
    <m/>
    <m/>
    <n v="25"/>
    <m/>
    <m/>
    <m/>
    <m/>
    <n v="25"/>
    <n v="14"/>
    <n v="9"/>
    <m/>
    <m/>
    <m/>
    <n v="4"/>
    <n v="4"/>
    <n v="4"/>
    <n v="4"/>
    <n v="3"/>
    <m/>
    <m/>
    <n v="4"/>
    <n v="4"/>
    <n v="4"/>
    <n v="4"/>
    <n v="4"/>
    <n v="5"/>
    <n v="4"/>
    <m/>
    <m/>
    <n v="4"/>
    <n v="4"/>
    <n v="4"/>
    <n v="4"/>
    <n v="4"/>
    <n v="5"/>
    <n v="4"/>
    <n v="4"/>
    <m/>
    <s v="Si"/>
    <n v="4"/>
    <m/>
    <n v="4"/>
    <s v="Si"/>
    <n v="4"/>
    <s v="Si"/>
    <s v="Si"/>
    <s v="Si"/>
    <n v="4"/>
    <s v="Si"/>
    <m/>
    <m/>
    <m/>
    <m/>
    <n v="4"/>
    <n v="5"/>
    <m/>
    <x v="0"/>
    <n v="4"/>
    <m/>
    <m/>
    <d v="2014-03-25T16:12:28"/>
  </r>
  <r>
    <s v="F. Óptica y Optometría"/>
    <s v="OPT"/>
    <x v="2"/>
    <n v="1248"/>
    <m/>
    <m/>
    <n v="25"/>
    <m/>
    <n v="5"/>
    <n v="5"/>
    <m/>
    <n v="25"/>
    <n v="14"/>
    <n v="9"/>
    <m/>
    <m/>
    <m/>
    <n v="4"/>
    <n v="4"/>
    <n v="4"/>
    <n v="4"/>
    <n v="4"/>
    <m/>
    <m/>
    <n v="4"/>
    <n v="4"/>
    <n v="4"/>
    <n v="5"/>
    <n v="4"/>
    <n v="5"/>
    <n v="4"/>
    <m/>
    <m/>
    <n v="5"/>
    <n v="4"/>
    <n v="4"/>
    <n v="4"/>
    <n v="4"/>
    <n v="5"/>
    <n v="4"/>
    <n v="4"/>
    <m/>
    <s v="Si"/>
    <n v="4"/>
    <s v="Si"/>
    <n v="4"/>
    <s v="Si"/>
    <n v="4"/>
    <s v="Si"/>
    <s v="Si"/>
    <s v="No"/>
    <m/>
    <s v="Si"/>
    <m/>
    <m/>
    <m/>
    <m/>
    <n v="5"/>
    <n v="5"/>
    <m/>
    <x v="0"/>
    <n v="4"/>
    <m/>
    <m/>
    <d v="2014-03-25T15:53:22"/>
  </r>
  <r>
    <s v="F. Trabajo Social"/>
    <s v="TRS"/>
    <x v="4"/>
    <n v="1247"/>
    <m/>
    <m/>
    <n v="26"/>
    <m/>
    <n v="4"/>
    <n v="5"/>
    <m/>
    <n v="26"/>
    <n v="9"/>
    <m/>
    <m/>
    <m/>
    <m/>
    <n v="5"/>
    <n v="3"/>
    <n v="5"/>
    <n v="5"/>
    <n v="4"/>
    <m/>
    <m/>
    <n v="5"/>
    <n v="5"/>
    <n v="5"/>
    <n v="5"/>
    <n v="4"/>
    <n v="4"/>
    <n v="4"/>
    <m/>
    <m/>
    <n v="5"/>
    <n v="5"/>
    <n v="5"/>
    <n v="5"/>
    <n v="5"/>
    <n v="5"/>
    <n v="4"/>
    <n v="4"/>
    <m/>
    <s v="Si"/>
    <n v="4"/>
    <s v="Si"/>
    <n v="4"/>
    <s v="No"/>
    <m/>
    <s v="Si"/>
    <s v="Si"/>
    <s v="No"/>
    <m/>
    <s v="Si"/>
    <m/>
    <m/>
    <m/>
    <m/>
    <n v="5"/>
    <n v="5"/>
    <m/>
    <x v="0"/>
    <n v="4"/>
    <m/>
    <m/>
    <d v="2014-03-25T15:46:13"/>
  </r>
  <r>
    <s v="Facultad de Ciencias de la Documentación "/>
    <s v="BYD"/>
    <x v="4"/>
    <n v="1246"/>
    <m/>
    <m/>
    <n v="3"/>
    <m/>
    <n v="3"/>
    <n v="3"/>
    <m/>
    <n v="3"/>
    <m/>
    <m/>
    <m/>
    <m/>
    <m/>
    <n v="4"/>
    <n v="5"/>
    <n v="4"/>
    <n v="4"/>
    <n v="1"/>
    <m/>
    <m/>
    <n v="3"/>
    <n v="4"/>
    <n v="3"/>
    <n v="5"/>
    <n v="3"/>
    <n v="5"/>
    <n v="4"/>
    <m/>
    <m/>
    <n v="5"/>
    <n v="4"/>
    <n v="4"/>
    <n v="4"/>
    <n v="5"/>
    <n v="5"/>
    <n v="3"/>
    <n v="2"/>
    <m/>
    <s v="Si"/>
    <n v="3"/>
    <s v="Si"/>
    <n v="2"/>
    <s v="Si"/>
    <n v="3"/>
    <s v="No"/>
    <s v="Si"/>
    <s v="Si"/>
    <n v="3"/>
    <s v="Si"/>
    <m/>
    <m/>
    <m/>
    <m/>
    <n v="5"/>
    <n v="5"/>
    <m/>
    <x v="0"/>
    <n v="3"/>
    <m/>
    <m/>
    <d v="2014-03-25T15:32:59"/>
  </r>
  <r>
    <s v="Facultad de Odontología "/>
    <s v="ODO"/>
    <x v="2"/>
    <n v="1245"/>
    <m/>
    <m/>
    <n v="19"/>
    <m/>
    <n v="3"/>
    <n v="3"/>
    <m/>
    <n v="19"/>
    <n v="12"/>
    <n v="18"/>
    <m/>
    <m/>
    <m/>
    <n v="5"/>
    <n v="5"/>
    <n v="5"/>
    <n v="5"/>
    <n v="5"/>
    <m/>
    <m/>
    <n v="4"/>
    <n v="4"/>
    <n v="5"/>
    <n v="5"/>
    <n v="3"/>
    <n v="5"/>
    <n v="3"/>
    <m/>
    <m/>
    <n v="5"/>
    <n v="5"/>
    <n v="4"/>
    <n v="5"/>
    <n v="5"/>
    <n v="5"/>
    <n v="5"/>
    <n v="5"/>
    <m/>
    <s v="No"/>
    <m/>
    <s v="No"/>
    <m/>
    <s v="No"/>
    <m/>
    <s v="No"/>
    <s v="No"/>
    <s v="No"/>
    <m/>
    <s v="No"/>
    <m/>
    <m/>
    <m/>
    <m/>
    <n v="5"/>
    <n v="5"/>
    <m/>
    <x v="1"/>
    <n v="5"/>
    <m/>
    <m/>
    <d v="2014-03-25T15:20:07"/>
  </r>
  <r>
    <s v="Facultad de Geografía e Historia "/>
    <s v="GHI"/>
    <x v="0"/>
    <n v="1244"/>
    <m/>
    <m/>
    <n v="16"/>
    <m/>
    <n v="4"/>
    <n v="5"/>
    <m/>
    <n v="16"/>
    <m/>
    <m/>
    <s v="Real Biblioteca; Archivo Histórico Nacional"/>
    <m/>
    <m/>
    <n v="4"/>
    <n v="4"/>
    <n v="3"/>
    <n v="3"/>
    <n v="3"/>
    <m/>
    <m/>
    <n v="3"/>
    <n v="3"/>
    <n v="3"/>
    <n v="4"/>
    <n v="4"/>
    <n v="4"/>
    <n v="3"/>
    <m/>
    <m/>
    <n v="4"/>
    <n v="4"/>
    <n v="4"/>
    <n v="3"/>
    <n v="4"/>
    <n v="4"/>
    <n v="5"/>
    <m/>
    <m/>
    <s v="Si"/>
    <n v="4"/>
    <s v="Si"/>
    <n v="4"/>
    <s v="Si"/>
    <n v="4"/>
    <s v="No"/>
    <s v="Si"/>
    <s v="No"/>
    <m/>
    <s v="No"/>
    <m/>
    <m/>
    <m/>
    <m/>
    <n v="3"/>
    <n v="4"/>
    <m/>
    <x v="0"/>
    <n v="4"/>
    <s v="Matizar el apartado 6: mi valoración es genérica, ya que hay casos en los que estoy muy satisfecha y otro en lo que no, lógicamente cada persona es un mundo.&lt;br&gt;"/>
    <m/>
    <d v="2014-03-25T14:31:50"/>
  </r>
  <r>
    <s v="Facultad de Filología "/>
    <s v="FLL"/>
    <x v="0"/>
    <n v="1242"/>
    <m/>
    <m/>
    <n v="14"/>
    <m/>
    <n v="4"/>
    <n v="4"/>
    <m/>
    <n v="14"/>
    <n v="15"/>
    <n v="16"/>
    <s v="Varias Bibliotecas de Derecho ( la de Historia, entre ellas)"/>
    <m/>
    <m/>
    <n v="4"/>
    <n v="4"/>
    <n v="4"/>
    <n v="5"/>
    <n v="4"/>
    <m/>
    <m/>
    <n v="5"/>
    <n v="5"/>
    <n v="5"/>
    <n v="5"/>
    <n v="5"/>
    <n v="3"/>
    <n v="4"/>
    <m/>
    <m/>
    <n v="5"/>
    <n v="5"/>
    <n v="5"/>
    <n v="5"/>
    <n v="5"/>
    <n v="5"/>
    <n v="5"/>
    <n v="5"/>
    <m/>
    <s v="No"/>
    <m/>
    <s v="No"/>
    <m/>
    <s v="No"/>
    <m/>
    <s v="No"/>
    <s v="Si"/>
    <s v="No"/>
    <m/>
    <s v="No"/>
    <m/>
    <m/>
    <m/>
    <m/>
    <n v="5"/>
    <n v="5"/>
    <m/>
    <x v="1"/>
    <n v="3"/>
    <s v="Creo que la Universidad Complutense de Madrid debería prestar mayor atención a las Bibliotecas, sobre todo  desde el punto de vista del personal, que parece que sobra en otros colectivos mientras que en el de los bibliotecarios cada vez es más reducido. "/>
    <m/>
    <d v="2014-03-25T14:18:03"/>
  </r>
  <r>
    <s v="Facultad de Derecho "/>
    <s v="DER"/>
    <x v="4"/>
    <n v="1243"/>
    <m/>
    <m/>
    <n v="11"/>
    <m/>
    <n v="4"/>
    <n v="5"/>
    <m/>
    <n v="16"/>
    <n v="11"/>
    <n v="15"/>
    <m/>
    <m/>
    <m/>
    <n v="4"/>
    <n v="3"/>
    <n v="3"/>
    <n v="3"/>
    <n v="3"/>
    <m/>
    <m/>
    <n v="4"/>
    <n v="4"/>
    <n v="5"/>
    <n v="4"/>
    <n v="4"/>
    <n v="4"/>
    <n v="4"/>
    <m/>
    <m/>
    <n v="4"/>
    <n v="5"/>
    <n v="4"/>
    <n v="5"/>
    <n v="5"/>
    <m/>
    <n v="4"/>
    <n v="5"/>
    <m/>
    <s v="Si"/>
    <n v="3"/>
    <s v="No"/>
    <m/>
    <m/>
    <m/>
    <s v="No"/>
    <s v="No"/>
    <m/>
    <m/>
    <s v="No"/>
    <m/>
    <m/>
    <m/>
    <m/>
    <n v="3"/>
    <n v="3"/>
    <m/>
    <x v="0"/>
    <n v="4"/>
    <m/>
    <m/>
    <d v="2014-03-25T14:30:21"/>
  </r>
  <r>
    <s v="Facultad de Psicología "/>
    <s v="PSI"/>
    <x v="2"/>
    <n v="1241"/>
    <m/>
    <m/>
    <n v="20"/>
    <m/>
    <n v="4"/>
    <n v="5"/>
    <m/>
    <n v="20"/>
    <m/>
    <m/>
    <m/>
    <m/>
    <m/>
    <n v="5"/>
    <n v="4"/>
    <n v="3"/>
    <n v="4"/>
    <n v="5"/>
    <m/>
    <m/>
    <n v="4"/>
    <n v="5"/>
    <n v="5"/>
    <n v="5"/>
    <n v="5"/>
    <n v="5"/>
    <n v="5"/>
    <m/>
    <m/>
    <n v="5"/>
    <n v="5"/>
    <n v="5"/>
    <n v="5"/>
    <n v="5"/>
    <n v="5"/>
    <n v="5"/>
    <n v="5"/>
    <m/>
    <s v="Si"/>
    <n v="5"/>
    <s v="Si"/>
    <n v="5"/>
    <s v="Si"/>
    <n v="5"/>
    <s v="No"/>
    <s v="Si"/>
    <s v="Si"/>
    <n v="4"/>
    <s v="Si"/>
    <m/>
    <m/>
    <m/>
    <m/>
    <n v="5"/>
    <n v="5"/>
    <m/>
    <x v="1"/>
    <n v="4"/>
    <m/>
    <m/>
    <d v="2014-03-25T13:39:42"/>
  </r>
  <r>
    <s v="Facultad de Ciencias Químicas "/>
    <s v="QUI"/>
    <x v="3"/>
    <n v="1240"/>
    <m/>
    <m/>
    <n v="10"/>
    <m/>
    <n v="2"/>
    <n v="4"/>
    <m/>
    <n v="10"/>
    <n v="2"/>
    <m/>
    <m/>
    <m/>
    <m/>
    <n v="5"/>
    <n v="5"/>
    <m/>
    <n v="5"/>
    <n v="4"/>
    <m/>
    <m/>
    <n v="4"/>
    <n v="3"/>
    <n v="3"/>
    <n v="5"/>
    <n v="5"/>
    <n v="4"/>
    <n v="5"/>
    <m/>
    <m/>
    <n v="5"/>
    <n v="5"/>
    <n v="5"/>
    <n v="5"/>
    <n v="5"/>
    <n v="5"/>
    <m/>
    <n v="5"/>
    <m/>
    <s v="No"/>
    <m/>
    <s v="No"/>
    <m/>
    <s v="No"/>
    <m/>
    <s v="No"/>
    <s v="No"/>
    <s v="No"/>
    <m/>
    <m/>
    <m/>
    <m/>
    <m/>
    <m/>
    <n v="5"/>
    <n v="5"/>
    <m/>
    <x v="1"/>
    <n v="5"/>
    <m/>
    <m/>
    <d v="2014-03-25T13:36:19"/>
  </r>
  <r>
    <s v="Facultad de Geografía e Historia "/>
    <s v="GHI"/>
    <x v="0"/>
    <n v="1239"/>
    <m/>
    <m/>
    <n v="16"/>
    <m/>
    <n v="4"/>
    <n v="5"/>
    <m/>
    <n v="16"/>
    <n v="29"/>
    <n v="14"/>
    <m/>
    <m/>
    <m/>
    <n v="3"/>
    <n v="4"/>
    <n v="4"/>
    <n v="4"/>
    <n v="1"/>
    <m/>
    <m/>
    <n v="4"/>
    <n v="4"/>
    <n v="3"/>
    <n v="5"/>
    <n v="4"/>
    <n v="3"/>
    <n v="4"/>
    <m/>
    <m/>
    <n v="5"/>
    <n v="5"/>
    <n v="5"/>
    <n v="5"/>
    <n v="5"/>
    <n v="4"/>
    <n v="3"/>
    <n v="4"/>
    <m/>
    <s v="Si"/>
    <n v="3"/>
    <s v="No"/>
    <m/>
    <s v="No"/>
    <m/>
    <s v="Si"/>
    <s v="No"/>
    <s v="No"/>
    <m/>
    <s v="No"/>
    <m/>
    <m/>
    <m/>
    <m/>
    <n v="4"/>
    <n v="5"/>
    <m/>
    <x v="0"/>
    <n v="3"/>
    <s v="Las colecciones digitales deben ser una prioridad, no ya de la biblioteca, sino de la UCM: es triste que los repertorios digitales a los que se tiene acceso en la UCM sea muy inferior al de importantes universidades públicas norteamericanas, francesas, al"/>
    <m/>
    <d v="2014-03-25T13:27:03"/>
  </r>
  <r>
    <s v="Facultad de Geografía e Historia "/>
    <s v="GHI"/>
    <x v="0"/>
    <n v="1238"/>
    <m/>
    <m/>
    <n v="16"/>
    <m/>
    <n v="3"/>
    <n v="3"/>
    <m/>
    <n v="16"/>
    <m/>
    <m/>
    <m/>
    <m/>
    <m/>
    <n v="5"/>
    <n v="5"/>
    <n v="5"/>
    <n v="5"/>
    <n v="4"/>
    <m/>
    <m/>
    <n v="5"/>
    <n v="5"/>
    <n v="5"/>
    <n v="5"/>
    <n v="5"/>
    <n v="5"/>
    <n v="5"/>
    <m/>
    <m/>
    <n v="4"/>
    <n v="4"/>
    <n v="5"/>
    <n v="5"/>
    <n v="5"/>
    <n v="5"/>
    <n v="5"/>
    <n v="5"/>
    <m/>
    <s v="Si"/>
    <n v="5"/>
    <s v="Si"/>
    <n v="5"/>
    <s v="Si"/>
    <n v="5"/>
    <s v="Si"/>
    <s v="Si"/>
    <s v="No"/>
    <m/>
    <s v="Si"/>
    <m/>
    <m/>
    <m/>
    <m/>
    <n v="5"/>
    <n v="4"/>
    <m/>
    <x v="1"/>
    <n v="4"/>
    <m/>
    <m/>
    <d v="2014-03-25T13:09:00"/>
  </r>
  <r>
    <s v="Facultad de Ciencias Biológicas "/>
    <s v="BIO"/>
    <x v="3"/>
    <n v="1237"/>
    <m/>
    <m/>
    <n v="2"/>
    <m/>
    <n v="2"/>
    <n v="3"/>
    <m/>
    <n v="2"/>
    <m/>
    <m/>
    <m/>
    <m/>
    <m/>
    <n v="4"/>
    <n v="4"/>
    <n v="4"/>
    <n v="4"/>
    <n v="5"/>
    <m/>
    <m/>
    <n v="5"/>
    <n v="5"/>
    <n v="5"/>
    <n v="5"/>
    <n v="5"/>
    <n v="4"/>
    <n v="5"/>
    <m/>
    <m/>
    <n v="5"/>
    <n v="5"/>
    <n v="5"/>
    <n v="5"/>
    <n v="5"/>
    <n v="5"/>
    <n v="5"/>
    <n v="5"/>
    <m/>
    <s v="No"/>
    <m/>
    <s v="Si"/>
    <n v="4"/>
    <s v="Si"/>
    <n v="4"/>
    <s v="No"/>
    <s v="Si"/>
    <s v="No"/>
    <m/>
    <s v="No"/>
    <m/>
    <m/>
    <m/>
    <m/>
    <n v="5"/>
    <n v="5"/>
    <m/>
    <x v="1"/>
    <n v="4"/>
    <m/>
    <m/>
    <d v="2014-03-25T13:04:54"/>
  </r>
  <r>
    <s v="Facultad de Educación "/>
    <s v="EDU"/>
    <x v="0"/>
    <n v="1232"/>
    <m/>
    <m/>
    <n v="12"/>
    <m/>
    <n v="3"/>
    <n v="4"/>
    <m/>
    <n v="12"/>
    <n v="26"/>
    <n v="20"/>
    <m/>
    <m/>
    <m/>
    <n v="4"/>
    <n v="4"/>
    <n v="3"/>
    <n v="3"/>
    <n v="2"/>
    <m/>
    <m/>
    <n v="2"/>
    <n v="3"/>
    <n v="3"/>
    <n v="5"/>
    <n v="3"/>
    <n v="3"/>
    <n v="3"/>
    <m/>
    <m/>
    <n v="4"/>
    <n v="4"/>
    <n v="4"/>
    <m/>
    <n v="4"/>
    <n v="5"/>
    <n v="3"/>
    <n v="3"/>
    <m/>
    <s v="No"/>
    <m/>
    <s v="No"/>
    <m/>
    <s v="Si"/>
    <n v="4"/>
    <s v="No"/>
    <s v="No"/>
    <s v="No"/>
    <m/>
    <s v="No"/>
    <m/>
    <m/>
    <m/>
    <m/>
    <m/>
    <n v="5"/>
    <m/>
    <x v="2"/>
    <n v="4"/>
    <m/>
    <m/>
    <d v="2014-03-25T11:56:37"/>
  </r>
  <r>
    <s v="Facultad de Ciencias Políticas y Sociología "/>
    <s v="CPS"/>
    <x v="4"/>
    <n v="1233"/>
    <m/>
    <m/>
    <n v="9"/>
    <m/>
    <n v="3"/>
    <n v="1"/>
    <m/>
    <n v="9"/>
    <n v="4"/>
    <n v="5"/>
    <s v="Centro Cultural Conde Duque"/>
    <m/>
    <m/>
    <n v="5"/>
    <n v="5"/>
    <n v="4"/>
    <n v="3"/>
    <n v="4"/>
    <m/>
    <m/>
    <n v="3"/>
    <n v="4"/>
    <n v="4"/>
    <n v="5"/>
    <n v="4"/>
    <n v="5"/>
    <n v="5"/>
    <m/>
    <m/>
    <n v="5"/>
    <n v="4"/>
    <n v="4"/>
    <n v="4"/>
    <n v="5"/>
    <n v="5"/>
    <n v="5"/>
    <n v="5"/>
    <m/>
    <s v="No"/>
    <m/>
    <s v="Si"/>
    <n v="3"/>
    <s v="No"/>
    <m/>
    <s v="Si"/>
    <s v="Si"/>
    <s v="Si"/>
    <n v="2"/>
    <s v="No"/>
    <m/>
    <m/>
    <m/>
    <m/>
    <n v="4"/>
    <n v="5"/>
    <m/>
    <x v="1"/>
    <n v="5"/>
    <s v="Sola una observación, hay que buscar y procurar encontrar alguna forma de evitar que los alumnos estropeen los libros. "/>
    <m/>
    <d v="2014-03-25T12:28:34"/>
  </r>
  <r>
    <s v=""/>
    <s v=""/>
    <x v="1"/>
    <n v="1234"/>
    <m/>
    <m/>
    <m/>
    <m/>
    <n v="3"/>
    <n v="4"/>
    <m/>
    <n v="4"/>
    <n v="8"/>
    <n v="10"/>
    <m/>
    <m/>
    <m/>
    <n v="4"/>
    <n v="4"/>
    <n v="4"/>
    <n v="4"/>
    <n v="4"/>
    <m/>
    <m/>
    <n v="4"/>
    <n v="4"/>
    <n v="3"/>
    <n v="5"/>
    <n v="3"/>
    <n v="4"/>
    <n v="3"/>
    <m/>
    <m/>
    <n v="5"/>
    <n v="5"/>
    <n v="5"/>
    <n v="5"/>
    <n v="5"/>
    <n v="4"/>
    <n v="5"/>
    <m/>
    <m/>
    <s v="Si"/>
    <n v="3"/>
    <s v="Si"/>
    <n v="3"/>
    <s v="No"/>
    <m/>
    <s v="No"/>
    <s v="Si"/>
    <s v="No"/>
    <m/>
    <s v="No"/>
    <m/>
    <m/>
    <m/>
    <m/>
    <n v="5"/>
    <n v="5"/>
    <m/>
    <x v="0"/>
    <n v="4"/>
    <m/>
    <m/>
    <d v="2014-03-25T12:33:24"/>
  </r>
  <r>
    <s v="Facultad de Filología "/>
    <s v="FLL"/>
    <x v="0"/>
    <n v="1235"/>
    <m/>
    <m/>
    <n v="14"/>
    <m/>
    <n v="4"/>
    <n v="5"/>
    <m/>
    <n v="14"/>
    <n v="16"/>
    <n v="15"/>
    <s v="BNE, Casa de Velázquez"/>
    <m/>
    <m/>
    <n v="5"/>
    <n v="4"/>
    <n v="3"/>
    <n v="5"/>
    <n v="4"/>
    <m/>
    <m/>
    <n v="5"/>
    <n v="5"/>
    <n v="4"/>
    <n v="5"/>
    <n v="5"/>
    <n v="5"/>
    <n v="4"/>
    <m/>
    <m/>
    <n v="5"/>
    <n v="3"/>
    <n v="5"/>
    <n v="5"/>
    <n v="5"/>
    <n v="5"/>
    <n v="5"/>
    <n v="4"/>
    <m/>
    <s v="Si"/>
    <n v="4"/>
    <s v="Si"/>
    <n v="4"/>
    <s v="No"/>
    <m/>
    <s v="No"/>
    <s v="Si"/>
    <s v="No"/>
    <m/>
    <s v="No"/>
    <m/>
    <m/>
    <m/>
    <m/>
    <n v="5"/>
    <n v="5"/>
    <m/>
    <x v="1"/>
    <n v="3"/>
    <s v="Integren los fondos de Italiano y Hebreo en la General&lt;br&gt;Contraten (o presionen para ello a Rectorado) más personal"/>
    <m/>
    <d v="2014-03-25T12:47:52"/>
  </r>
  <r>
    <s v=""/>
    <s v=""/>
    <x v="1"/>
    <n v="1236"/>
    <m/>
    <m/>
    <m/>
    <m/>
    <n v="2"/>
    <n v="5"/>
    <m/>
    <n v="21"/>
    <m/>
    <m/>
    <m/>
    <m/>
    <m/>
    <n v="4"/>
    <n v="2"/>
    <n v="3"/>
    <n v="4"/>
    <n v="3"/>
    <m/>
    <m/>
    <n v="4"/>
    <n v="4"/>
    <n v="5"/>
    <n v="5"/>
    <n v="4"/>
    <n v="5"/>
    <n v="4"/>
    <m/>
    <m/>
    <n v="4"/>
    <n v="4"/>
    <n v="3"/>
    <n v="4"/>
    <n v="4"/>
    <n v="4"/>
    <n v="5"/>
    <m/>
    <m/>
    <s v="No"/>
    <m/>
    <s v="No"/>
    <m/>
    <s v="No"/>
    <m/>
    <s v="Si"/>
    <s v="Si"/>
    <s v="Si"/>
    <n v="4"/>
    <s v="No"/>
    <m/>
    <m/>
    <m/>
    <m/>
    <n v="5"/>
    <n v="5"/>
    <m/>
    <x v="1"/>
    <n v="4"/>
    <m/>
    <m/>
    <d v="2014-03-25T12:52:33"/>
  </r>
  <r>
    <s v="Facultad de Ciencias de la Información "/>
    <s v="INF"/>
    <x v="4"/>
    <n v="1231"/>
    <m/>
    <m/>
    <n v="4"/>
    <m/>
    <n v="5"/>
    <n v="5"/>
    <m/>
    <n v="4"/>
    <n v="5"/>
    <m/>
    <m/>
    <m/>
    <m/>
    <n v="1"/>
    <n v="1"/>
    <n v="1"/>
    <n v="1"/>
    <n v="2"/>
    <m/>
    <m/>
    <n v="1"/>
    <n v="1"/>
    <n v="1"/>
    <n v="2"/>
    <n v="1"/>
    <n v="1"/>
    <n v="1"/>
    <m/>
    <m/>
    <n v="2"/>
    <n v="1"/>
    <n v="1"/>
    <n v="1"/>
    <n v="1"/>
    <n v="1"/>
    <n v="1"/>
    <n v="1"/>
    <m/>
    <s v="Si"/>
    <n v="1"/>
    <s v="Si"/>
    <n v="2"/>
    <s v="Si"/>
    <n v="3"/>
    <s v="Si"/>
    <s v="Si"/>
    <s v="Si"/>
    <n v="5"/>
    <s v="No"/>
    <m/>
    <m/>
    <m/>
    <m/>
    <n v="1"/>
    <n v="2"/>
    <m/>
    <x v="1"/>
    <n v="3"/>
    <m/>
    <m/>
    <d v="2014-03-25T11:41:46"/>
  </r>
  <r>
    <s v=""/>
    <s v=""/>
    <x v="1"/>
    <n v="1229"/>
    <m/>
    <m/>
    <m/>
    <m/>
    <n v="2"/>
    <n v="2"/>
    <m/>
    <n v="12"/>
    <n v="3"/>
    <n v="1"/>
    <m/>
    <m/>
    <m/>
    <n v="5"/>
    <n v="5"/>
    <n v="5"/>
    <n v="5"/>
    <n v="5"/>
    <m/>
    <m/>
    <m/>
    <m/>
    <m/>
    <m/>
    <m/>
    <m/>
    <m/>
    <m/>
    <m/>
    <n v="5"/>
    <n v="5"/>
    <n v="4"/>
    <n v="5"/>
    <n v="5"/>
    <n v="4"/>
    <n v="5"/>
    <m/>
    <m/>
    <s v="Si"/>
    <n v="5"/>
    <s v="No"/>
    <m/>
    <s v="No"/>
    <m/>
    <s v="No"/>
    <s v="No"/>
    <s v="No"/>
    <m/>
    <s v="No"/>
    <m/>
    <m/>
    <m/>
    <m/>
    <n v="5"/>
    <n v="5"/>
    <m/>
    <x v="1"/>
    <n v="3"/>
    <s v="Simplemente decir que, al menos, en los últimos años, ha sido excelente"/>
    <m/>
    <d v="2014-03-25T11:14:57"/>
  </r>
  <r>
    <s v="Facultad de Filosofía "/>
    <s v="FLS"/>
    <x v="0"/>
    <n v="1230"/>
    <m/>
    <m/>
    <n v="15"/>
    <m/>
    <n v="4"/>
    <n v="4"/>
    <m/>
    <n v="15"/>
    <n v="14"/>
    <n v="11"/>
    <m/>
    <m/>
    <m/>
    <n v="5"/>
    <n v="4"/>
    <n v="4"/>
    <n v="5"/>
    <n v="4"/>
    <m/>
    <m/>
    <n v="5"/>
    <n v="5"/>
    <n v="5"/>
    <n v="5"/>
    <n v="5"/>
    <n v="5"/>
    <n v="5"/>
    <m/>
    <m/>
    <n v="5"/>
    <n v="5"/>
    <n v="5"/>
    <n v="5"/>
    <n v="5"/>
    <n v="5"/>
    <n v="5"/>
    <n v="5"/>
    <m/>
    <s v="Si"/>
    <n v="4"/>
    <s v="Si"/>
    <n v="4"/>
    <s v="Si"/>
    <n v="5"/>
    <s v="Si"/>
    <s v="Si"/>
    <s v="No"/>
    <m/>
    <s v="Si"/>
    <m/>
    <m/>
    <m/>
    <m/>
    <n v="5"/>
    <n v="5"/>
    <m/>
    <x v="1"/>
    <n v="4"/>
    <m/>
    <m/>
    <d v="2014-03-25T11:32:27"/>
  </r>
  <r>
    <s v="Facultad de Ciencias Químicas "/>
    <s v="QUI"/>
    <x v="3"/>
    <n v="1228"/>
    <m/>
    <m/>
    <n v="10"/>
    <m/>
    <n v="3"/>
    <n v="3"/>
    <m/>
    <n v="10"/>
    <n v="1"/>
    <n v="12"/>
    <m/>
    <m/>
    <m/>
    <n v="5"/>
    <n v="5"/>
    <n v="5"/>
    <n v="5"/>
    <n v="5"/>
    <m/>
    <m/>
    <n v="5"/>
    <n v="5"/>
    <n v="5"/>
    <n v="5"/>
    <n v="5"/>
    <n v="5"/>
    <n v="5"/>
    <m/>
    <m/>
    <n v="5"/>
    <n v="5"/>
    <n v="5"/>
    <n v="5"/>
    <n v="5"/>
    <n v="5"/>
    <n v="5"/>
    <m/>
    <m/>
    <s v="No"/>
    <m/>
    <m/>
    <m/>
    <m/>
    <m/>
    <m/>
    <m/>
    <m/>
    <m/>
    <m/>
    <m/>
    <m/>
    <m/>
    <m/>
    <n v="5"/>
    <n v="5"/>
    <m/>
    <x v="1"/>
    <n v="5"/>
    <m/>
    <m/>
    <d v="2014-03-25T11:08:16"/>
  </r>
  <r>
    <s v="Facultad de Filología "/>
    <s v="FLL"/>
    <x v="0"/>
    <n v="1226"/>
    <m/>
    <m/>
    <n v="14"/>
    <m/>
    <n v="4"/>
    <n v="4"/>
    <m/>
    <n v="16"/>
    <n v="15"/>
    <n v="14"/>
    <s v="CSIC, Residencia de Estudiantes, BNE"/>
    <m/>
    <m/>
    <n v="5"/>
    <n v="5"/>
    <n v="5"/>
    <n v="4"/>
    <n v="4"/>
    <m/>
    <m/>
    <n v="3"/>
    <n v="5"/>
    <n v="5"/>
    <n v="5"/>
    <n v="4"/>
    <n v="1"/>
    <n v="3"/>
    <m/>
    <m/>
    <n v="5"/>
    <n v="5"/>
    <n v="5"/>
    <n v="5"/>
    <n v="5"/>
    <n v="4"/>
    <n v="3"/>
    <n v="5"/>
    <m/>
    <m/>
    <m/>
    <s v="No"/>
    <m/>
    <s v="Si"/>
    <n v="5"/>
    <s v="No"/>
    <s v="Si"/>
    <s v="Si"/>
    <n v="4"/>
    <s v="No"/>
    <m/>
    <m/>
    <m/>
    <m/>
    <n v="5"/>
    <n v="5"/>
    <m/>
    <x v="1"/>
    <n v="5"/>
    <m/>
    <m/>
    <d v="2014-03-25T10:37:36"/>
  </r>
  <r>
    <s v="Facultad de Derecho "/>
    <s v="DER"/>
    <x v="4"/>
    <n v="1227"/>
    <m/>
    <m/>
    <n v="11"/>
    <m/>
    <n v="2"/>
    <n v="3"/>
    <m/>
    <n v="11"/>
    <m/>
    <m/>
    <m/>
    <m/>
    <m/>
    <n v="4"/>
    <n v="4"/>
    <n v="4"/>
    <n v="4"/>
    <n v="4"/>
    <m/>
    <m/>
    <n v="3"/>
    <n v="4"/>
    <n v="4"/>
    <n v="5"/>
    <n v="4"/>
    <m/>
    <n v="4"/>
    <m/>
    <m/>
    <n v="4"/>
    <n v="4"/>
    <n v="4"/>
    <n v="4"/>
    <n v="4"/>
    <m/>
    <n v="4"/>
    <m/>
    <m/>
    <s v="Si"/>
    <n v="4"/>
    <s v="No"/>
    <m/>
    <s v="No"/>
    <m/>
    <s v="Si"/>
    <s v="Si"/>
    <s v="No"/>
    <m/>
    <s v="No"/>
    <m/>
    <m/>
    <m/>
    <m/>
    <n v="4"/>
    <n v="4"/>
    <m/>
    <x v="0"/>
    <n v="4"/>
    <m/>
    <m/>
    <d v="2014-03-25T10:45:36"/>
  </r>
  <r>
    <s v=""/>
    <s v=""/>
    <x v="1"/>
    <n v="1225"/>
    <m/>
    <m/>
    <m/>
    <m/>
    <n v="2"/>
    <n v="3"/>
    <m/>
    <n v="8"/>
    <m/>
    <m/>
    <m/>
    <m/>
    <m/>
    <n v="5"/>
    <n v="4"/>
    <n v="4"/>
    <n v="4"/>
    <n v="4"/>
    <m/>
    <m/>
    <n v="4"/>
    <n v="5"/>
    <n v="5"/>
    <n v="4"/>
    <n v="4"/>
    <n v="4"/>
    <n v="3"/>
    <m/>
    <m/>
    <n v="5"/>
    <n v="4"/>
    <n v="4"/>
    <n v="4"/>
    <n v="4"/>
    <n v="4"/>
    <m/>
    <m/>
    <m/>
    <s v="No"/>
    <m/>
    <s v="Si"/>
    <n v="3"/>
    <s v="Si"/>
    <n v="3"/>
    <s v="No"/>
    <s v="No"/>
    <s v="No"/>
    <m/>
    <s v="No"/>
    <m/>
    <m/>
    <m/>
    <m/>
    <n v="4"/>
    <n v="4"/>
    <m/>
    <x v="0"/>
    <n v="3"/>
    <m/>
    <m/>
    <d v="2014-03-25T10:30:36"/>
  </r>
  <r>
    <s v="Facultad de Ciencias Económicas y Empresariales "/>
    <s v="CEE"/>
    <x v="4"/>
    <n v="1224"/>
    <m/>
    <m/>
    <n v="5"/>
    <m/>
    <n v="2"/>
    <n v="3"/>
    <m/>
    <n v="5"/>
    <n v="9"/>
    <n v="20"/>
    <m/>
    <m/>
    <m/>
    <n v="3"/>
    <n v="4"/>
    <n v="4"/>
    <n v="4"/>
    <n v="4"/>
    <m/>
    <m/>
    <n v="4"/>
    <n v="3"/>
    <n v="3"/>
    <n v="5"/>
    <n v="4"/>
    <n v="4"/>
    <n v="4"/>
    <m/>
    <m/>
    <n v="4"/>
    <n v="5"/>
    <n v="5"/>
    <n v="5"/>
    <n v="5"/>
    <n v="5"/>
    <n v="4"/>
    <m/>
    <m/>
    <s v="Si"/>
    <n v="3"/>
    <s v="No"/>
    <m/>
    <s v="No"/>
    <m/>
    <s v="No"/>
    <s v="Si"/>
    <s v="Si"/>
    <n v="5"/>
    <s v="Si"/>
    <m/>
    <m/>
    <m/>
    <m/>
    <n v="4"/>
    <n v="5"/>
    <m/>
    <x v="1"/>
    <n v="4"/>
    <m/>
    <m/>
    <d v="2014-03-25T10:23:57"/>
  </r>
  <r>
    <s v=""/>
    <s v=""/>
    <x v="1"/>
    <n v="1223"/>
    <m/>
    <m/>
    <m/>
    <m/>
    <n v="2"/>
    <n v="3"/>
    <m/>
    <n v="17"/>
    <n v="8"/>
    <n v="23"/>
    <m/>
    <m/>
    <m/>
    <n v="2"/>
    <n v="2"/>
    <n v="4"/>
    <n v="4"/>
    <n v="4"/>
    <m/>
    <m/>
    <n v="5"/>
    <n v="5"/>
    <n v="4"/>
    <n v="4"/>
    <n v="2"/>
    <n v="3"/>
    <n v="3"/>
    <m/>
    <m/>
    <n v="5"/>
    <n v="3"/>
    <n v="3"/>
    <n v="4"/>
    <n v="3"/>
    <n v="2"/>
    <n v="1"/>
    <n v="2"/>
    <m/>
    <s v="Si"/>
    <n v="4"/>
    <s v="Si"/>
    <n v="4"/>
    <s v="No"/>
    <m/>
    <s v="Si"/>
    <s v="No"/>
    <s v="No"/>
    <m/>
    <s v="No"/>
    <m/>
    <m/>
    <m/>
    <m/>
    <n v="5"/>
    <n v="4"/>
    <m/>
    <x v="0"/>
    <n v="4"/>
    <m/>
    <m/>
    <d v="2014-03-25T10:08:40"/>
  </r>
  <r>
    <s v=""/>
    <s v=""/>
    <x v="1"/>
    <n v="1222"/>
    <m/>
    <m/>
    <m/>
    <m/>
    <n v="3"/>
    <n v="3"/>
    <m/>
    <n v="21"/>
    <m/>
    <m/>
    <m/>
    <m/>
    <m/>
    <n v="5"/>
    <n v="5"/>
    <n v="5"/>
    <n v="5"/>
    <n v="4"/>
    <m/>
    <m/>
    <n v="4"/>
    <n v="5"/>
    <n v="5"/>
    <n v="5"/>
    <n v="4"/>
    <n v="5"/>
    <n v="5"/>
    <m/>
    <m/>
    <n v="5"/>
    <n v="5"/>
    <n v="5"/>
    <n v="5"/>
    <n v="5"/>
    <n v="5"/>
    <n v="5"/>
    <n v="5"/>
    <m/>
    <s v="Si"/>
    <n v="5"/>
    <s v="Si"/>
    <n v="5"/>
    <s v="Si"/>
    <n v="5"/>
    <s v="Si"/>
    <s v="Si"/>
    <s v="Si"/>
    <n v="5"/>
    <s v="No"/>
    <m/>
    <m/>
    <m/>
    <m/>
    <n v="5"/>
    <n v="5"/>
    <m/>
    <x v="1"/>
    <n v="5"/>
    <m/>
    <m/>
    <d v="2014-03-25T09:54:30"/>
  </r>
  <r>
    <s v="Facultad de Odontología "/>
    <s v="ODO"/>
    <x v="2"/>
    <n v="1221"/>
    <m/>
    <m/>
    <n v="19"/>
    <m/>
    <n v="4"/>
    <n v="4"/>
    <m/>
    <n v="19"/>
    <n v="18"/>
    <n v="13"/>
    <s v="Ciudad Sanitaria La Paz&lt;br&gt;Ramón y Cajal&lt;br&gt;Fundación Jiménez Díaz"/>
    <m/>
    <m/>
    <n v="4"/>
    <n v="4"/>
    <n v="5"/>
    <n v="5"/>
    <n v="4"/>
    <m/>
    <m/>
    <n v="4"/>
    <n v="5"/>
    <n v="5"/>
    <n v="5"/>
    <n v="5"/>
    <n v="5"/>
    <n v="5"/>
    <m/>
    <m/>
    <n v="5"/>
    <n v="5"/>
    <n v="5"/>
    <n v="5"/>
    <n v="5"/>
    <n v="5"/>
    <n v="5"/>
    <n v="5"/>
    <m/>
    <s v="Si"/>
    <n v="4"/>
    <s v="No"/>
    <m/>
    <s v="Si"/>
    <n v="4"/>
    <s v="No"/>
    <s v="Si"/>
    <s v="Si"/>
    <n v="5"/>
    <s v="Si"/>
    <m/>
    <m/>
    <m/>
    <m/>
    <n v="5"/>
    <n v="5"/>
    <m/>
    <x v="1"/>
    <n v="5"/>
    <s v="El peor problema es la falta de presupuesto para tener más suscripciones a revistas científicas profesionales de lato impacto."/>
    <m/>
    <d v="2014-03-25T09:46:42"/>
  </r>
  <r>
    <s v="Facultad de Ciencias Económicas y Empresariales "/>
    <s v="CEE"/>
    <x v="4"/>
    <n v="1220"/>
    <m/>
    <m/>
    <n v="5"/>
    <m/>
    <n v="5"/>
    <n v="5"/>
    <m/>
    <n v="15"/>
    <n v="9"/>
    <m/>
    <m/>
    <m/>
    <m/>
    <n v="4"/>
    <n v="4"/>
    <n v="4"/>
    <n v="4"/>
    <n v="3"/>
    <m/>
    <m/>
    <n v="3"/>
    <n v="5"/>
    <n v="4"/>
    <n v="4"/>
    <n v="5"/>
    <n v="5"/>
    <n v="4"/>
    <m/>
    <m/>
    <n v="4"/>
    <n v="3"/>
    <n v="5"/>
    <n v="4"/>
    <n v="5"/>
    <n v="5"/>
    <n v="4"/>
    <m/>
    <m/>
    <s v="Si"/>
    <n v="4"/>
    <m/>
    <m/>
    <m/>
    <m/>
    <s v="No"/>
    <s v="Si"/>
    <s v="Si"/>
    <n v="4"/>
    <s v="Si"/>
    <m/>
    <m/>
    <m/>
    <m/>
    <n v="4"/>
    <n v="4"/>
    <m/>
    <x v="0"/>
    <n v="4"/>
    <m/>
    <m/>
    <d v="2014-03-25T09:40:41"/>
  </r>
  <r>
    <s v="F. Estudios Estadísticos"/>
    <s v="EST"/>
    <x v="3"/>
    <n v="1219"/>
    <m/>
    <m/>
    <n v="23"/>
    <m/>
    <n v="3"/>
    <n v="4"/>
    <m/>
    <n v="23"/>
    <m/>
    <m/>
    <m/>
    <m/>
    <m/>
    <n v="4"/>
    <n v="4"/>
    <n v="4"/>
    <n v="5"/>
    <n v="2"/>
    <m/>
    <m/>
    <n v="4"/>
    <n v="5"/>
    <n v="3"/>
    <n v="5"/>
    <n v="4"/>
    <n v="5"/>
    <n v="4"/>
    <m/>
    <m/>
    <n v="5"/>
    <n v="3"/>
    <n v="4"/>
    <n v="5"/>
    <n v="5"/>
    <n v="4"/>
    <n v="4"/>
    <n v="4"/>
    <m/>
    <s v="Si"/>
    <n v="3"/>
    <s v="Si"/>
    <n v="3"/>
    <s v="Si"/>
    <n v="4"/>
    <s v="No"/>
    <s v="No"/>
    <s v="No"/>
    <m/>
    <s v="No"/>
    <m/>
    <m/>
    <m/>
    <m/>
    <n v="5"/>
    <n v="5"/>
    <m/>
    <x v="0"/>
    <n v="4"/>
    <m/>
    <m/>
    <d v="2014-03-25T09:23:31"/>
  </r>
  <r>
    <s v="Facultad de Ciencias Matemáticas "/>
    <s v="MAT"/>
    <x v="3"/>
    <n v="1218"/>
    <m/>
    <m/>
    <n v="8"/>
    <m/>
    <n v="2"/>
    <n v="1"/>
    <m/>
    <n v="8"/>
    <n v="17"/>
    <n v="23"/>
    <m/>
    <m/>
    <m/>
    <n v="1"/>
    <n v="1"/>
    <n v="2"/>
    <n v="2"/>
    <n v="3"/>
    <m/>
    <m/>
    <n v="1"/>
    <n v="2"/>
    <n v="3"/>
    <n v="1"/>
    <n v="1"/>
    <n v="3"/>
    <n v="2"/>
    <m/>
    <m/>
    <n v="1"/>
    <n v="2"/>
    <n v="4"/>
    <n v="2"/>
    <n v="2"/>
    <n v="2"/>
    <n v="1"/>
    <n v="2"/>
    <m/>
    <s v="No"/>
    <m/>
    <s v="No"/>
    <m/>
    <s v="No"/>
    <m/>
    <s v="No"/>
    <s v="No"/>
    <s v="No"/>
    <m/>
    <s v="No"/>
    <m/>
    <m/>
    <m/>
    <m/>
    <n v="1"/>
    <n v="1"/>
    <m/>
    <x v="1"/>
    <n v="4"/>
    <m/>
    <m/>
    <d v="2014-03-25T09:15:38"/>
  </r>
  <r>
    <s v="Facultad de Ciencias Políticas y Sociología "/>
    <s v="CPS"/>
    <x v="4"/>
    <n v="1217"/>
    <m/>
    <m/>
    <n v="9"/>
    <m/>
    <n v="3"/>
    <n v="3"/>
    <m/>
    <n v="9"/>
    <m/>
    <m/>
    <m/>
    <m/>
    <m/>
    <n v="3"/>
    <n v="3"/>
    <n v="3"/>
    <n v="3"/>
    <n v="3"/>
    <m/>
    <m/>
    <n v="3"/>
    <n v="4"/>
    <n v="4"/>
    <n v="5"/>
    <n v="4"/>
    <n v="5"/>
    <n v="4"/>
    <m/>
    <m/>
    <n v="4"/>
    <n v="4"/>
    <n v="4"/>
    <n v="4"/>
    <n v="4"/>
    <n v="4"/>
    <n v="3"/>
    <m/>
    <m/>
    <s v="Si"/>
    <n v="4"/>
    <s v="Si"/>
    <n v="3"/>
    <s v="Si"/>
    <n v="4"/>
    <s v="Si"/>
    <s v="Si"/>
    <s v="No"/>
    <m/>
    <s v="No"/>
    <m/>
    <m/>
    <m/>
    <m/>
    <n v="4"/>
    <n v="5"/>
    <m/>
    <x v="0"/>
    <n v="3"/>
    <m/>
    <m/>
    <d v="2014-03-25T09:09:08"/>
  </r>
  <r>
    <s v="Facultad de Ciencias Químicas "/>
    <s v="QUI"/>
    <x v="3"/>
    <n v="1216"/>
    <m/>
    <m/>
    <n v="10"/>
    <m/>
    <n v="3"/>
    <n v="5"/>
    <m/>
    <n v="10"/>
    <m/>
    <m/>
    <m/>
    <m/>
    <m/>
    <n v="5"/>
    <n v="5"/>
    <n v="5"/>
    <n v="5"/>
    <n v="5"/>
    <m/>
    <m/>
    <n v="3"/>
    <n v="5"/>
    <n v="5"/>
    <n v="5"/>
    <n v="5"/>
    <n v="5"/>
    <n v="5"/>
    <m/>
    <m/>
    <n v="5"/>
    <n v="5"/>
    <n v="5"/>
    <n v="5"/>
    <n v="5"/>
    <n v="5"/>
    <n v="5"/>
    <n v="5"/>
    <m/>
    <s v="Si"/>
    <n v="5"/>
    <s v="Si"/>
    <n v="4"/>
    <s v="Si"/>
    <n v="3"/>
    <s v="Si"/>
    <s v="Si"/>
    <s v="No"/>
    <m/>
    <s v="No"/>
    <m/>
    <m/>
    <m/>
    <m/>
    <n v="5"/>
    <n v="5"/>
    <m/>
    <x v="1"/>
    <n v="3"/>
    <m/>
    <m/>
    <d v="2014-03-25T08:13:35"/>
  </r>
  <r>
    <s v="Facultad de Veterinaria "/>
    <s v="VET"/>
    <x v="2"/>
    <n v="1215"/>
    <m/>
    <m/>
    <n v="21"/>
    <m/>
    <n v="2"/>
    <n v="3"/>
    <m/>
    <n v="21"/>
    <m/>
    <m/>
    <m/>
    <m/>
    <m/>
    <n v="3"/>
    <m/>
    <m/>
    <m/>
    <m/>
    <m/>
    <m/>
    <n v="3"/>
    <n v="3"/>
    <n v="4"/>
    <n v="5"/>
    <n v="4"/>
    <n v="4"/>
    <n v="4"/>
    <m/>
    <m/>
    <n v="4"/>
    <n v="4"/>
    <n v="4"/>
    <n v="5"/>
    <n v="5"/>
    <m/>
    <n v="5"/>
    <m/>
    <m/>
    <s v="Si"/>
    <n v="4"/>
    <s v="No"/>
    <m/>
    <s v="No"/>
    <m/>
    <s v="Si"/>
    <s v="Si"/>
    <s v="Si"/>
    <n v="4"/>
    <s v="No"/>
    <m/>
    <m/>
    <m/>
    <m/>
    <n v="4"/>
    <n v="5"/>
    <m/>
    <x v="0"/>
    <n v="3"/>
    <m/>
    <m/>
    <d v="2014-03-24T23:17:42"/>
  </r>
  <r>
    <s v="Facultad de Bellas Artes "/>
    <s v="BBA"/>
    <x v="0"/>
    <n v="1214"/>
    <m/>
    <m/>
    <n v="1"/>
    <m/>
    <n v="3"/>
    <n v="4"/>
    <m/>
    <n v="1"/>
    <m/>
    <m/>
    <m/>
    <m/>
    <m/>
    <n v="4"/>
    <n v="4"/>
    <n v="4"/>
    <n v="4"/>
    <n v="3"/>
    <m/>
    <m/>
    <n v="4"/>
    <n v="4"/>
    <n v="4"/>
    <n v="4"/>
    <n v="4"/>
    <n v="4"/>
    <m/>
    <m/>
    <m/>
    <n v="4"/>
    <n v="4"/>
    <n v="5"/>
    <n v="4"/>
    <n v="5"/>
    <n v="5"/>
    <n v="4"/>
    <n v="4"/>
    <m/>
    <s v="Si"/>
    <n v="4"/>
    <s v="Si"/>
    <n v="4"/>
    <s v="No"/>
    <m/>
    <s v="No"/>
    <s v="Si"/>
    <s v="No"/>
    <m/>
    <m/>
    <m/>
    <m/>
    <m/>
    <m/>
    <n v="4"/>
    <n v="4"/>
    <m/>
    <x v="1"/>
    <m/>
    <m/>
    <m/>
    <d v="2014-03-24T22:52:56"/>
  </r>
  <r>
    <s v="Facultad de Ciencias de la Documentación "/>
    <s v="BYD"/>
    <x v="4"/>
    <n v="1212"/>
    <m/>
    <m/>
    <n v="3"/>
    <m/>
    <n v="4"/>
    <n v="4"/>
    <m/>
    <n v="3"/>
    <n v="4"/>
    <m/>
    <m/>
    <m/>
    <m/>
    <n v="5"/>
    <n v="4"/>
    <n v="4"/>
    <n v="4"/>
    <n v="4"/>
    <m/>
    <m/>
    <n v="4"/>
    <n v="4"/>
    <n v="4"/>
    <n v="4"/>
    <n v="4"/>
    <n v="4"/>
    <n v="4"/>
    <m/>
    <m/>
    <n v="4"/>
    <n v="5"/>
    <n v="5"/>
    <n v="5"/>
    <n v="3"/>
    <n v="3"/>
    <n v="3"/>
    <n v="3"/>
    <m/>
    <s v="No"/>
    <m/>
    <s v="Si"/>
    <n v="3"/>
    <s v="Si"/>
    <n v="3"/>
    <s v="Si"/>
    <s v="Si"/>
    <s v="No"/>
    <n v="4"/>
    <s v="Si"/>
    <m/>
    <m/>
    <m/>
    <m/>
    <n v="5"/>
    <n v="5"/>
    <m/>
    <x v="1"/>
    <n v="5"/>
    <m/>
    <m/>
    <d v="2014-03-24T22:32:55"/>
  </r>
  <r>
    <s v="Facultad de Ciencias Matemáticas "/>
    <s v="MAT"/>
    <x v="3"/>
    <n v="1213"/>
    <m/>
    <m/>
    <n v="8"/>
    <m/>
    <n v="4"/>
    <m/>
    <m/>
    <n v="8"/>
    <n v="14"/>
    <n v="16"/>
    <m/>
    <m/>
    <m/>
    <n v="5"/>
    <n v="4"/>
    <n v="4"/>
    <n v="4"/>
    <n v="4"/>
    <m/>
    <m/>
    <n v="4"/>
    <n v="4"/>
    <n v="4"/>
    <n v="5"/>
    <n v="4"/>
    <n v="5"/>
    <n v="4"/>
    <m/>
    <m/>
    <n v="5"/>
    <n v="5"/>
    <n v="5"/>
    <n v="5"/>
    <n v="5"/>
    <n v="5"/>
    <n v="5"/>
    <m/>
    <m/>
    <s v="No"/>
    <m/>
    <s v="No"/>
    <m/>
    <s v="No"/>
    <m/>
    <s v="No"/>
    <s v="No"/>
    <s v="No"/>
    <m/>
    <s v="No"/>
    <m/>
    <m/>
    <m/>
    <m/>
    <n v="5"/>
    <n v="5"/>
    <m/>
    <x v="1"/>
    <n v="4"/>
    <m/>
    <m/>
    <d v="2014-03-24T22:44:53"/>
  </r>
  <r>
    <s v="Facultad de Medicina "/>
    <s v="MED"/>
    <x v="2"/>
    <n v="1211"/>
    <m/>
    <m/>
    <n v="18"/>
    <m/>
    <n v="3"/>
    <n v="4"/>
    <m/>
    <m/>
    <m/>
    <m/>
    <s v="Hospital Clinico San Carlos"/>
    <m/>
    <m/>
    <n v="3"/>
    <n v="3"/>
    <n v="4"/>
    <n v="4"/>
    <n v="3"/>
    <m/>
    <m/>
    <n v="4"/>
    <n v="3"/>
    <n v="4"/>
    <n v="4"/>
    <n v="4"/>
    <n v="3"/>
    <n v="4"/>
    <m/>
    <m/>
    <m/>
    <m/>
    <m/>
    <m/>
    <m/>
    <m/>
    <m/>
    <m/>
    <m/>
    <s v="Si"/>
    <n v="4"/>
    <s v="No"/>
    <m/>
    <s v="No"/>
    <m/>
    <s v="No"/>
    <s v="Si"/>
    <s v="Si"/>
    <n v="4"/>
    <s v="Si"/>
    <m/>
    <m/>
    <m/>
    <m/>
    <n v="3"/>
    <n v="3"/>
    <m/>
    <x v="0"/>
    <n v="4"/>
    <m/>
    <m/>
    <d v="2014-03-24T22:12:09"/>
  </r>
  <r>
    <s v=""/>
    <s v=""/>
    <x v="1"/>
    <n v="1210"/>
    <m/>
    <m/>
    <m/>
    <m/>
    <n v="4"/>
    <n v="4"/>
    <m/>
    <n v="7"/>
    <m/>
    <m/>
    <m/>
    <m/>
    <m/>
    <n v="5"/>
    <n v="3"/>
    <n v="4"/>
    <n v="4"/>
    <n v="4"/>
    <m/>
    <m/>
    <n v="4"/>
    <n v="4"/>
    <n v="4"/>
    <n v="5"/>
    <n v="4"/>
    <n v="3"/>
    <n v="4"/>
    <m/>
    <m/>
    <n v="5"/>
    <n v="5"/>
    <n v="5"/>
    <n v="5"/>
    <n v="5"/>
    <n v="5"/>
    <n v="4"/>
    <n v="4"/>
    <m/>
    <s v="Si"/>
    <n v="4"/>
    <s v="No"/>
    <m/>
    <s v="No"/>
    <m/>
    <s v="Si"/>
    <s v="No"/>
    <s v="No"/>
    <m/>
    <s v="Si"/>
    <m/>
    <m/>
    <m/>
    <m/>
    <n v="4"/>
    <n v="5"/>
    <m/>
    <x v="0"/>
    <n v="4"/>
    <m/>
    <m/>
    <d v="2014-03-24T21:18:35"/>
  </r>
  <r>
    <s v=""/>
    <s v=""/>
    <x v="1"/>
    <n v="1209"/>
    <m/>
    <m/>
    <m/>
    <m/>
    <n v="4"/>
    <n v="4"/>
    <m/>
    <n v="4"/>
    <n v="16"/>
    <n v="14"/>
    <m/>
    <m/>
    <m/>
    <n v="3"/>
    <n v="3"/>
    <n v="5"/>
    <n v="3"/>
    <n v="4"/>
    <m/>
    <m/>
    <n v="4"/>
    <n v="4"/>
    <n v="4"/>
    <n v="5"/>
    <n v="5"/>
    <n v="4"/>
    <n v="3"/>
    <m/>
    <m/>
    <n v="4"/>
    <n v="3"/>
    <n v="2"/>
    <n v="4"/>
    <n v="4"/>
    <n v="4"/>
    <n v="4"/>
    <n v="3"/>
    <m/>
    <s v="Si"/>
    <n v="4"/>
    <s v="Si"/>
    <n v="4"/>
    <s v="Si"/>
    <n v="5"/>
    <s v="Si"/>
    <s v="Si"/>
    <s v="No"/>
    <m/>
    <s v="No"/>
    <m/>
    <m/>
    <m/>
    <m/>
    <n v="5"/>
    <n v="4"/>
    <m/>
    <x v="1"/>
    <n v="4"/>
    <m/>
    <m/>
    <d v="2014-03-24T21:02:37"/>
  </r>
  <r>
    <s v=""/>
    <s v=""/>
    <x v="1"/>
    <n v="1207"/>
    <m/>
    <m/>
    <m/>
    <m/>
    <m/>
    <m/>
    <m/>
    <m/>
    <m/>
    <m/>
    <m/>
    <m/>
    <m/>
    <m/>
    <m/>
    <m/>
    <m/>
    <m/>
    <m/>
    <m/>
    <m/>
    <m/>
    <m/>
    <m/>
    <m/>
    <m/>
    <m/>
    <m/>
    <m/>
    <m/>
    <m/>
    <m/>
    <m/>
    <m/>
    <m/>
    <m/>
    <m/>
    <m/>
    <m/>
    <m/>
    <m/>
    <m/>
    <m/>
    <m/>
    <m/>
    <m/>
    <m/>
    <m/>
    <m/>
    <m/>
    <m/>
    <m/>
    <m/>
    <m/>
    <m/>
    <m/>
    <x v="3"/>
    <m/>
    <s v="estroy ya jubilado y ya no voyh por la biblioteca...perdonadme pero no puedo responder...miguel roiz celix"/>
    <m/>
    <d v="2014-03-24T19:19:24"/>
  </r>
  <r>
    <s v="F. Enfermería, Fisioterapia y Podología"/>
    <s v="ENF"/>
    <x v="2"/>
    <n v="1208"/>
    <m/>
    <m/>
    <n v="22"/>
    <m/>
    <n v="4"/>
    <n v="4"/>
    <m/>
    <n v="22"/>
    <n v="22"/>
    <n v="22"/>
    <m/>
    <m/>
    <m/>
    <n v="5"/>
    <m/>
    <m/>
    <m/>
    <m/>
    <m/>
    <m/>
    <n v="5"/>
    <n v="5"/>
    <n v="5"/>
    <n v="5"/>
    <n v="5"/>
    <n v="5"/>
    <n v="5"/>
    <m/>
    <m/>
    <n v="5"/>
    <n v="5"/>
    <n v="5"/>
    <n v="5"/>
    <n v="5"/>
    <n v="5"/>
    <n v="5"/>
    <n v="5"/>
    <m/>
    <s v="Si"/>
    <n v="4"/>
    <s v="No"/>
    <m/>
    <s v="Si"/>
    <n v="4"/>
    <s v="No"/>
    <s v="No"/>
    <s v="No"/>
    <m/>
    <s v="Si"/>
    <m/>
    <m/>
    <m/>
    <m/>
    <n v="5"/>
    <n v="5"/>
    <m/>
    <x v="1"/>
    <n v="5"/>
    <m/>
    <m/>
    <d v="2014-03-24T19:41:22"/>
  </r>
  <r>
    <s v=""/>
    <s v=""/>
    <x v="1"/>
    <n v="1206"/>
    <m/>
    <m/>
    <m/>
    <m/>
    <n v="3"/>
    <n v="4"/>
    <m/>
    <n v="4"/>
    <n v="14"/>
    <n v="1"/>
    <m/>
    <m/>
    <m/>
    <n v="4"/>
    <n v="5"/>
    <n v="5"/>
    <n v="5"/>
    <n v="4"/>
    <m/>
    <m/>
    <n v="4"/>
    <n v="4"/>
    <n v="5"/>
    <n v="5"/>
    <n v="4"/>
    <n v="5"/>
    <n v="4"/>
    <m/>
    <m/>
    <n v="5"/>
    <n v="5"/>
    <n v="5"/>
    <n v="5"/>
    <n v="5"/>
    <n v="5"/>
    <n v="5"/>
    <n v="5"/>
    <m/>
    <s v="No"/>
    <m/>
    <s v="No"/>
    <m/>
    <s v="No"/>
    <m/>
    <s v="No"/>
    <s v="No"/>
    <s v="No"/>
    <m/>
    <s v="Si"/>
    <m/>
    <m/>
    <m/>
    <m/>
    <n v="5"/>
    <n v="5"/>
    <m/>
    <x v="1"/>
    <n v="5"/>
    <s v="Me disculpo por desconocer las secciones por las que se pregunta en el punto 5, y agradezco tener noticia de ellas mediante esta encuesta. Un saludo."/>
    <m/>
    <d v="2014-03-24T19:12:37"/>
  </r>
  <r>
    <s v=""/>
    <s v=""/>
    <x v="1"/>
    <n v="1205"/>
    <m/>
    <m/>
    <m/>
    <m/>
    <n v="3"/>
    <n v="4"/>
    <m/>
    <n v="4"/>
    <n v="16"/>
    <m/>
    <m/>
    <m/>
    <m/>
    <n v="5"/>
    <n v="4"/>
    <n v="4"/>
    <n v="3"/>
    <n v="3"/>
    <m/>
    <m/>
    <n v="4"/>
    <n v="4"/>
    <n v="4"/>
    <n v="4"/>
    <n v="4"/>
    <n v="4"/>
    <n v="4"/>
    <m/>
    <m/>
    <n v="4"/>
    <n v="4"/>
    <n v="4"/>
    <n v="4"/>
    <n v="4"/>
    <n v="4"/>
    <m/>
    <n v="5"/>
    <m/>
    <s v="Si"/>
    <n v="4"/>
    <s v="Si"/>
    <n v="4"/>
    <s v="No"/>
    <m/>
    <s v="Si"/>
    <s v="Si"/>
    <s v="Si"/>
    <n v="5"/>
    <s v="No"/>
    <m/>
    <m/>
    <m/>
    <m/>
    <n v="4"/>
    <n v="3"/>
    <m/>
    <x v="1"/>
    <n v="5"/>
    <s v="Estaría bien automatizar los avisos de cortesía cyuando los préstamos están a punto de expirar. Cuando se tienen muchos libros es difícil tener las fechas en la cabeza. Ampliar el margen de renovación, incluso cuando ya ha vencido, estaría bien. Pero si s"/>
    <m/>
    <d v="2014-03-24T18:33:26"/>
  </r>
  <r>
    <s v="Facultad de Ciencias Geológicas "/>
    <s v="GEO"/>
    <x v="3"/>
    <n v="1204"/>
    <m/>
    <m/>
    <n v="7"/>
    <m/>
    <n v="2"/>
    <n v="2"/>
    <m/>
    <n v="7"/>
    <m/>
    <m/>
    <m/>
    <m/>
    <m/>
    <n v="1"/>
    <n v="4"/>
    <n v="5"/>
    <n v="5"/>
    <n v="5"/>
    <m/>
    <m/>
    <n v="5"/>
    <n v="2"/>
    <n v="3"/>
    <n v="1"/>
    <n v="2"/>
    <n v="1"/>
    <n v="2"/>
    <m/>
    <m/>
    <n v="4"/>
    <n v="5"/>
    <n v="5"/>
    <n v="4"/>
    <n v="4"/>
    <n v="4"/>
    <n v="4"/>
    <n v="3"/>
    <m/>
    <s v="Si"/>
    <n v="1"/>
    <s v="No"/>
    <m/>
    <s v="No"/>
    <m/>
    <s v="No"/>
    <s v="No"/>
    <s v="No"/>
    <m/>
    <s v="Si"/>
    <m/>
    <m/>
    <m/>
    <m/>
    <n v="2"/>
    <n v="2"/>
    <m/>
    <x v="4"/>
    <n v="3"/>
    <s v="Faltan actividad y ganas de hacer el trabajo bien."/>
    <m/>
    <d v="2014-03-24T18:16:23"/>
  </r>
  <r>
    <s v="Facultad de Geografía e Historia "/>
    <s v="GHI"/>
    <x v="0"/>
    <n v="1203"/>
    <m/>
    <m/>
    <n v="16"/>
    <m/>
    <n v="4"/>
    <n v="5"/>
    <m/>
    <n v="16"/>
    <m/>
    <m/>
    <m/>
    <m/>
    <m/>
    <n v="5"/>
    <n v="5"/>
    <n v="5"/>
    <n v="5"/>
    <n v="4"/>
    <m/>
    <m/>
    <n v="3"/>
    <n v="5"/>
    <n v="4"/>
    <n v="5"/>
    <n v="5"/>
    <m/>
    <n v="5"/>
    <m/>
    <m/>
    <n v="5"/>
    <n v="5"/>
    <n v="5"/>
    <n v="5"/>
    <n v="5"/>
    <n v="5"/>
    <n v="5"/>
    <n v="5"/>
    <m/>
    <s v="Si"/>
    <n v="4"/>
    <s v="No"/>
    <m/>
    <s v="No"/>
    <m/>
    <s v="No"/>
    <s v="No"/>
    <s v="No"/>
    <m/>
    <s v="No"/>
    <m/>
    <m/>
    <m/>
    <m/>
    <n v="5"/>
    <n v="5"/>
    <m/>
    <x v="1"/>
    <n v="4"/>
    <m/>
    <m/>
    <d v="2014-03-24T17:53:27"/>
  </r>
  <r>
    <s v="F. Enfermería, Fisioterapia y Podología"/>
    <s v="ENF"/>
    <x v="2"/>
    <n v="1202"/>
    <m/>
    <m/>
    <n v="22"/>
    <m/>
    <n v="3"/>
    <n v="5"/>
    <m/>
    <n v="22"/>
    <n v="18"/>
    <m/>
    <s v="Colegio de Enfermería"/>
    <m/>
    <m/>
    <n v="3"/>
    <n v="5"/>
    <m/>
    <n v="5"/>
    <n v="5"/>
    <m/>
    <m/>
    <n v="2"/>
    <n v="3"/>
    <n v="2"/>
    <n v="2"/>
    <n v="3"/>
    <n v="4"/>
    <n v="2"/>
    <m/>
    <m/>
    <n v="4"/>
    <n v="4"/>
    <n v="4"/>
    <n v="4"/>
    <n v="4"/>
    <n v="3"/>
    <n v="3"/>
    <m/>
    <m/>
    <s v="Si"/>
    <n v="3"/>
    <s v="Si"/>
    <n v="3"/>
    <s v="Si"/>
    <n v="3"/>
    <s v="Si"/>
    <s v="Si"/>
    <s v="No"/>
    <m/>
    <s v="No"/>
    <m/>
    <m/>
    <m/>
    <m/>
    <n v="2"/>
    <n v="2"/>
    <m/>
    <x v="2"/>
    <m/>
    <m/>
    <m/>
    <d v="2014-03-24T17:52:57"/>
  </r>
  <r>
    <s v="Facultad de Ciencias Biológicas "/>
    <s v="BIO"/>
    <x v="3"/>
    <n v="1201"/>
    <m/>
    <m/>
    <n v="2"/>
    <m/>
    <n v="3"/>
    <n v="5"/>
    <m/>
    <n v="2"/>
    <n v="7"/>
    <m/>
    <m/>
    <m/>
    <m/>
    <n v="5"/>
    <n v="3"/>
    <n v="5"/>
    <n v="4"/>
    <n v="3"/>
    <m/>
    <m/>
    <n v="4"/>
    <n v="4"/>
    <n v="4"/>
    <n v="5"/>
    <n v="5"/>
    <n v="5"/>
    <n v="5"/>
    <m/>
    <m/>
    <n v="5"/>
    <n v="5"/>
    <n v="5"/>
    <n v="5"/>
    <n v="4"/>
    <n v="5"/>
    <n v="5"/>
    <m/>
    <m/>
    <s v="Si"/>
    <n v="4"/>
    <s v="No"/>
    <m/>
    <s v="No"/>
    <m/>
    <s v="Si"/>
    <s v="Si"/>
    <s v="No"/>
    <m/>
    <s v="No"/>
    <s v="El servicio actual es en mi opinión muy bueno, pero se me ocurren dos temas:&lt;br&gt;1. aviso de nuevos libros para su posible compra de temáticas interesantes para los suscriptores, yo estoy suscrito a una lista que avisa de las nuevas compras en la temática "/>
    <m/>
    <m/>
    <m/>
    <n v="5"/>
    <n v="5"/>
    <m/>
    <x v="0"/>
    <n v="3"/>
    <s v="Quizás es porque no lo hago bien, pero siempre me queda la duda de que cómo conseguir el pdf del artículo que ando buscando. Me refiero a que podría estar más claro cuando puedo obtener un pdf de un artículo y cuando no. Uso la Wok y nunca sé si voy a pod"/>
    <m/>
    <d v="2014-03-24T17:52:39"/>
  </r>
  <r>
    <s v="Facultad de Derecho "/>
    <s v="DER"/>
    <x v="4"/>
    <n v="1200"/>
    <m/>
    <m/>
    <n v="11"/>
    <m/>
    <n v="3"/>
    <n v="5"/>
    <m/>
    <n v="29"/>
    <n v="9"/>
    <n v="16"/>
    <m/>
    <m/>
    <m/>
    <n v="4"/>
    <n v="3"/>
    <n v="2"/>
    <n v="3"/>
    <n v="2"/>
    <m/>
    <m/>
    <n v="4"/>
    <n v="4"/>
    <n v="3"/>
    <n v="3"/>
    <n v="4"/>
    <n v="4"/>
    <n v="4"/>
    <m/>
    <m/>
    <n v="4"/>
    <n v="4"/>
    <n v="3"/>
    <n v="3"/>
    <n v="4"/>
    <n v="4"/>
    <n v="4"/>
    <n v="5"/>
    <m/>
    <s v="Si"/>
    <n v="4"/>
    <s v="No"/>
    <m/>
    <s v="No"/>
    <m/>
    <s v="No"/>
    <s v="No"/>
    <s v="Si"/>
    <n v="4"/>
    <s v="No"/>
    <m/>
    <m/>
    <m/>
    <m/>
    <n v="3"/>
    <n v="2"/>
    <m/>
    <x v="2"/>
    <n v="4"/>
    <s v="Algunas bibliotecas tienen tiempos estrictos y en ocasiones hay que esperar una hora hasta que se vuelva abrir el servicio de préstamo."/>
    <m/>
    <d v="2014-03-24T17:33:29"/>
  </r>
  <r>
    <s v="Facultad de Ciencias Físicas "/>
    <s v="FIS"/>
    <x v="3"/>
    <n v="1199"/>
    <m/>
    <m/>
    <n v="6"/>
    <m/>
    <n v="3"/>
    <n v="3"/>
    <m/>
    <n v="8"/>
    <n v="6"/>
    <m/>
    <m/>
    <m/>
    <m/>
    <n v="4"/>
    <n v="3"/>
    <n v="2"/>
    <n v="3"/>
    <n v="3"/>
    <m/>
    <m/>
    <n v="3"/>
    <n v="3"/>
    <n v="3"/>
    <n v="4"/>
    <n v="4"/>
    <n v="4"/>
    <n v="3"/>
    <m/>
    <m/>
    <n v="5"/>
    <n v="4"/>
    <n v="4"/>
    <n v="4"/>
    <n v="3"/>
    <n v="3"/>
    <n v="3"/>
    <m/>
    <m/>
    <s v="Si"/>
    <n v="3"/>
    <s v="No"/>
    <m/>
    <s v="Si"/>
    <n v="3"/>
    <s v="Si"/>
    <s v="Si"/>
    <s v="No"/>
    <m/>
    <s v="No"/>
    <m/>
    <m/>
    <m/>
    <m/>
    <n v="4"/>
    <n v="4"/>
    <m/>
    <x v="0"/>
    <n v="3"/>
    <m/>
    <m/>
    <d v="2014-03-24T17:31:52"/>
  </r>
  <r>
    <s v="Facultad de Veterinaria "/>
    <s v="VET"/>
    <x v="2"/>
    <n v="1197"/>
    <m/>
    <m/>
    <n v="21"/>
    <m/>
    <n v="4"/>
    <n v="2"/>
    <m/>
    <n v="21"/>
    <m/>
    <m/>
    <m/>
    <m/>
    <m/>
    <n v="5"/>
    <n v="5"/>
    <n v="3"/>
    <n v="5"/>
    <n v="5"/>
    <m/>
    <m/>
    <n v="4"/>
    <n v="5"/>
    <n v="5"/>
    <n v="5"/>
    <n v="5"/>
    <n v="5"/>
    <n v="5"/>
    <m/>
    <m/>
    <n v="5"/>
    <n v="5"/>
    <n v="5"/>
    <n v="5"/>
    <n v="5"/>
    <n v="5"/>
    <n v="5"/>
    <n v="5"/>
    <m/>
    <s v="Si"/>
    <n v="5"/>
    <s v="No"/>
    <m/>
    <s v="No"/>
    <m/>
    <s v="Si"/>
    <s v="Si"/>
    <s v="No"/>
    <m/>
    <s v="Si"/>
    <m/>
    <m/>
    <m/>
    <m/>
    <n v="5"/>
    <n v="5"/>
    <m/>
    <x v="1"/>
    <n v="5"/>
    <m/>
    <m/>
    <d v="2014-03-24T17:07:37"/>
  </r>
  <r>
    <s v="F. Trabajo Social"/>
    <s v="TRS"/>
    <x v="4"/>
    <n v="1198"/>
    <m/>
    <m/>
    <n v="26"/>
    <m/>
    <n v="3"/>
    <n v="3"/>
    <m/>
    <n v="26"/>
    <n v="9"/>
    <n v="5"/>
    <m/>
    <m/>
    <m/>
    <n v="5"/>
    <n v="3"/>
    <n v="3"/>
    <n v="4"/>
    <n v="2"/>
    <m/>
    <m/>
    <n v="4"/>
    <n v="4"/>
    <n v="3"/>
    <n v="5"/>
    <n v="3"/>
    <n v="5"/>
    <n v="5"/>
    <m/>
    <m/>
    <n v="5"/>
    <n v="5"/>
    <n v="5"/>
    <n v="5"/>
    <n v="5"/>
    <n v="5"/>
    <n v="4"/>
    <n v="5"/>
    <m/>
    <s v="Si"/>
    <n v="4"/>
    <s v="Si"/>
    <n v="4"/>
    <s v="Si"/>
    <n v="4"/>
    <s v="Si"/>
    <s v="Si"/>
    <s v="No"/>
    <m/>
    <s v="No"/>
    <m/>
    <m/>
    <m/>
    <m/>
    <n v="5"/>
    <n v="5"/>
    <m/>
    <x v="1"/>
    <n v="4"/>
    <m/>
    <m/>
    <d v="2014-03-24T17:14:57"/>
  </r>
  <r>
    <s v="Facultad de Veterinaria "/>
    <s v="VET"/>
    <x v="2"/>
    <n v="1196"/>
    <m/>
    <m/>
    <n v="21"/>
    <m/>
    <n v="2"/>
    <n v="4"/>
    <m/>
    <n v="21"/>
    <n v="2"/>
    <n v="16"/>
    <m/>
    <m/>
    <m/>
    <n v="4"/>
    <n v="4"/>
    <n v="4"/>
    <n v="4"/>
    <n v="4"/>
    <m/>
    <m/>
    <n v="3"/>
    <n v="4"/>
    <n v="5"/>
    <n v="5"/>
    <n v="3"/>
    <n v="4"/>
    <n v="3"/>
    <m/>
    <m/>
    <n v="4"/>
    <n v="4"/>
    <n v="4"/>
    <n v="4"/>
    <n v="4"/>
    <n v="4"/>
    <n v="5"/>
    <m/>
    <m/>
    <s v="Si"/>
    <n v="3"/>
    <s v="No"/>
    <m/>
    <s v="No"/>
    <m/>
    <s v="Si"/>
    <s v="Si"/>
    <s v="No"/>
    <m/>
    <s v="No"/>
    <m/>
    <m/>
    <m/>
    <m/>
    <n v="4"/>
    <n v="4"/>
    <m/>
    <x v="0"/>
    <n v="3"/>
    <m/>
    <m/>
    <d v="2014-03-24T16:26:22"/>
  </r>
  <r>
    <s v="Facultad de Geografía e Historia "/>
    <s v="GHI"/>
    <x v="0"/>
    <n v="1195"/>
    <m/>
    <m/>
    <n v="16"/>
    <m/>
    <n v="3"/>
    <n v="3"/>
    <m/>
    <n v="16"/>
    <n v="14"/>
    <m/>
    <m/>
    <m/>
    <m/>
    <n v="4"/>
    <n v="4"/>
    <n v="4"/>
    <n v="3"/>
    <n v="4"/>
    <m/>
    <m/>
    <n v="3"/>
    <n v="3"/>
    <n v="4"/>
    <n v="4"/>
    <n v="4"/>
    <n v="5"/>
    <n v="4"/>
    <m/>
    <m/>
    <n v="4"/>
    <n v="3"/>
    <n v="4"/>
    <n v="4"/>
    <n v="3"/>
    <n v="4"/>
    <n v="4"/>
    <n v="3"/>
    <m/>
    <s v="Si"/>
    <n v="4"/>
    <s v="No"/>
    <m/>
    <m/>
    <n v="4"/>
    <s v="Si"/>
    <s v="No"/>
    <s v="No"/>
    <m/>
    <s v="Si"/>
    <m/>
    <m/>
    <m/>
    <m/>
    <n v="4"/>
    <n v="5"/>
    <m/>
    <x v="0"/>
    <n v="4"/>
    <m/>
    <m/>
    <d v="2014-03-24T16:15:31"/>
  </r>
  <r>
    <s v="Facultad de Informática "/>
    <s v="FDI"/>
    <x v="3"/>
    <n v="1193"/>
    <m/>
    <m/>
    <n v="17"/>
    <m/>
    <n v="2"/>
    <n v="3"/>
    <m/>
    <n v="17"/>
    <n v="8"/>
    <m/>
    <m/>
    <m/>
    <m/>
    <n v="5"/>
    <n v="5"/>
    <n v="5"/>
    <n v="5"/>
    <n v="5"/>
    <m/>
    <m/>
    <n v="4"/>
    <n v="4"/>
    <n v="5"/>
    <n v="5"/>
    <n v="4"/>
    <n v="5"/>
    <n v="4"/>
    <m/>
    <m/>
    <n v="5"/>
    <n v="5"/>
    <n v="5"/>
    <n v="5"/>
    <n v="5"/>
    <n v="5"/>
    <n v="4"/>
    <m/>
    <m/>
    <s v="Si"/>
    <n v="5"/>
    <s v="No"/>
    <m/>
    <s v="No"/>
    <m/>
    <s v="Si"/>
    <s v="No"/>
    <s v="Si"/>
    <n v="3"/>
    <s v="No"/>
    <m/>
    <m/>
    <m/>
    <m/>
    <n v="5"/>
    <n v="5"/>
    <m/>
    <x v="1"/>
    <n v="4"/>
    <m/>
    <m/>
    <d v="2014-03-24T16:11:07"/>
  </r>
  <r>
    <s v="Facultad de Ciencias de la Información "/>
    <s v="INF"/>
    <x v="4"/>
    <n v="1194"/>
    <m/>
    <m/>
    <n v="4"/>
    <m/>
    <n v="4"/>
    <n v="3"/>
    <m/>
    <n v="4"/>
    <n v="3"/>
    <m/>
    <m/>
    <m/>
    <m/>
    <n v="5"/>
    <n v="4"/>
    <n v="4"/>
    <n v="3"/>
    <n v="4"/>
    <m/>
    <m/>
    <n v="3"/>
    <n v="4"/>
    <n v="4"/>
    <n v="4"/>
    <n v="4"/>
    <n v="4"/>
    <n v="4"/>
    <m/>
    <m/>
    <n v="4"/>
    <n v="4"/>
    <n v="5"/>
    <n v="4"/>
    <n v="5"/>
    <n v="4"/>
    <n v="4"/>
    <n v="3"/>
    <m/>
    <s v="Si"/>
    <n v="4"/>
    <s v="Si"/>
    <n v="3"/>
    <s v="Si"/>
    <n v="3"/>
    <s v="Si"/>
    <s v="Si"/>
    <s v="Si"/>
    <n v="4"/>
    <s v="Si"/>
    <m/>
    <m/>
    <m/>
    <m/>
    <n v="4"/>
    <n v="4"/>
    <m/>
    <x v="0"/>
    <n v="3"/>
    <m/>
    <m/>
    <d v="2014-03-24T16:11:57"/>
  </r>
  <r>
    <s v="Facultad de Ciencias Biológicas "/>
    <s v="BIO"/>
    <x v="3"/>
    <n v="1192"/>
    <m/>
    <m/>
    <n v="2"/>
    <m/>
    <n v="2"/>
    <n v="5"/>
    <m/>
    <n v="2"/>
    <m/>
    <m/>
    <m/>
    <m/>
    <m/>
    <n v="5"/>
    <n v="5"/>
    <n v="5"/>
    <n v="5"/>
    <n v="4"/>
    <m/>
    <m/>
    <n v="5"/>
    <n v="5"/>
    <n v="5"/>
    <n v="5"/>
    <n v="4"/>
    <n v="5"/>
    <n v="5"/>
    <m/>
    <m/>
    <n v="5"/>
    <n v="4"/>
    <n v="4"/>
    <n v="5"/>
    <n v="5"/>
    <n v="5"/>
    <n v="5"/>
    <n v="5"/>
    <m/>
    <s v="Si"/>
    <n v="4"/>
    <s v="Si"/>
    <n v="4"/>
    <s v="Si"/>
    <n v="4"/>
    <s v="Si"/>
    <s v="Si"/>
    <s v="No"/>
    <m/>
    <s v="No"/>
    <m/>
    <m/>
    <m/>
    <m/>
    <n v="5"/>
    <n v="5"/>
    <m/>
    <x v="1"/>
    <n v="4"/>
    <m/>
    <m/>
    <d v="2014-03-24T16:09:02"/>
  </r>
  <r>
    <s v="Facultad de Ciencias Químicas "/>
    <s v="QUI"/>
    <x v="3"/>
    <n v="1191"/>
    <m/>
    <m/>
    <n v="10"/>
    <m/>
    <n v="2"/>
    <n v="3"/>
    <m/>
    <n v="10"/>
    <m/>
    <m/>
    <m/>
    <m/>
    <m/>
    <n v="5"/>
    <n v="5"/>
    <n v="4"/>
    <n v="4"/>
    <n v="3"/>
    <m/>
    <m/>
    <n v="5"/>
    <n v="4"/>
    <n v="5"/>
    <n v="4"/>
    <n v="4"/>
    <n v="4"/>
    <m/>
    <m/>
    <m/>
    <n v="4"/>
    <n v="5"/>
    <n v="4"/>
    <n v="4"/>
    <n v="5"/>
    <n v="4"/>
    <n v="4"/>
    <n v="4"/>
    <m/>
    <s v="Si"/>
    <n v="3"/>
    <s v="Si"/>
    <n v="4"/>
    <s v="No"/>
    <m/>
    <s v="Si"/>
    <s v="Si"/>
    <s v="No"/>
    <m/>
    <s v="No"/>
    <m/>
    <m/>
    <m/>
    <m/>
    <n v="5"/>
    <n v="5"/>
    <m/>
    <x v="1"/>
    <n v="4"/>
    <m/>
    <m/>
    <d v="2014-03-24T16:03:36"/>
  </r>
  <r>
    <s v="Facultad de Ciencias de la Información "/>
    <s v="INF"/>
    <x v="4"/>
    <n v="1190"/>
    <m/>
    <m/>
    <n v="4"/>
    <m/>
    <n v="3"/>
    <n v="5"/>
    <m/>
    <n v="17"/>
    <n v="29"/>
    <n v="8"/>
    <m/>
    <m/>
    <m/>
    <n v="1"/>
    <n v="2"/>
    <n v="3"/>
    <n v="4"/>
    <n v="5"/>
    <m/>
    <m/>
    <n v="3"/>
    <n v="3"/>
    <n v="3"/>
    <n v="4"/>
    <n v="3"/>
    <n v="2"/>
    <n v="2"/>
    <m/>
    <m/>
    <n v="4"/>
    <n v="4"/>
    <n v="3"/>
    <n v="4"/>
    <n v="4"/>
    <n v="3"/>
    <n v="3"/>
    <n v="3"/>
    <m/>
    <s v="No"/>
    <m/>
    <s v="No"/>
    <m/>
    <s v="No"/>
    <m/>
    <s v="No"/>
    <s v="No"/>
    <m/>
    <m/>
    <s v="No"/>
    <s v="Horario más extendido, incluidos sábados durante todo el día y domingos mañana.&lt;br&gt;Muchos más fondos, más libros de reciente publicación, actualización de materias. Más películas. Imprescindible la generación de un archivo de programas de televisión que n"/>
    <m/>
    <m/>
    <m/>
    <n v="3"/>
    <n v="4"/>
    <m/>
    <x v="4"/>
    <n v="3"/>
    <s v="Es imprescindible lo apuntado anteriormente en el punto 5.12&lt;br&gt;El progresivo alejamiento del programa de estudios y la realidad de la vida profesional que se da en nuestras Universidades solamente se puede paliar con la creación de un fondo documental qu"/>
    <m/>
    <d v="2014-03-24T15:53:54"/>
  </r>
  <r>
    <s v="Facultad de Ciencias Políticas y Sociología "/>
    <s v="CPS"/>
    <x v="4"/>
    <n v="1188"/>
    <m/>
    <m/>
    <n v="9"/>
    <m/>
    <n v="3"/>
    <n v="4"/>
    <m/>
    <n v="9"/>
    <m/>
    <m/>
    <s v="Fundación Ortega-Marañón, Biblioteca Nacional"/>
    <m/>
    <m/>
    <n v="4"/>
    <n v="4"/>
    <n v="4"/>
    <n v="4"/>
    <n v="4"/>
    <m/>
    <m/>
    <n v="4"/>
    <n v="4"/>
    <n v="4"/>
    <n v="4"/>
    <n v="3"/>
    <n v="4"/>
    <n v="4"/>
    <m/>
    <m/>
    <n v="5"/>
    <n v="3"/>
    <n v="3"/>
    <n v="4"/>
    <n v="4"/>
    <n v="4"/>
    <n v="4"/>
    <n v="4"/>
    <m/>
    <s v="Si"/>
    <n v="4"/>
    <s v="Si"/>
    <n v="4"/>
    <s v="Si"/>
    <n v="4"/>
    <s v="No"/>
    <s v="Si"/>
    <s v="Si"/>
    <n v="4"/>
    <s v="No"/>
    <m/>
    <m/>
    <m/>
    <m/>
    <n v="4"/>
    <n v="5"/>
    <m/>
    <x v="0"/>
    <n v="4"/>
    <m/>
    <m/>
    <d v="2014-03-24T15:27:49"/>
  </r>
  <r>
    <s v="F. Enfermería, Fisioterapia y Podología"/>
    <s v="ENF"/>
    <x v="2"/>
    <n v="1189"/>
    <m/>
    <m/>
    <n v="22"/>
    <m/>
    <n v="3"/>
    <n v="3"/>
    <m/>
    <n v="22"/>
    <n v="18"/>
    <m/>
    <m/>
    <m/>
    <m/>
    <n v="4"/>
    <n v="4"/>
    <n v="4"/>
    <n v="4"/>
    <n v="4"/>
    <m/>
    <m/>
    <n v="3"/>
    <n v="4"/>
    <n v="4"/>
    <n v="4"/>
    <n v="3"/>
    <n v="3"/>
    <n v="4"/>
    <m/>
    <m/>
    <n v="4"/>
    <n v="4"/>
    <n v="4"/>
    <n v="4"/>
    <n v="4"/>
    <n v="4"/>
    <n v="3"/>
    <m/>
    <m/>
    <s v="No"/>
    <m/>
    <s v="Si"/>
    <n v="3"/>
    <s v="No"/>
    <m/>
    <s v="No"/>
    <s v="No"/>
    <s v="No"/>
    <m/>
    <m/>
    <m/>
    <m/>
    <m/>
    <m/>
    <n v="5"/>
    <n v="5"/>
    <m/>
    <x v="0"/>
    <n v="5"/>
    <m/>
    <m/>
    <d v="2014-03-24T15:51:01"/>
  </r>
  <r>
    <s v="Facultad de Medicina "/>
    <s v="MED"/>
    <x v="2"/>
    <n v="1187"/>
    <m/>
    <m/>
    <n v="18"/>
    <m/>
    <n v="5"/>
    <n v="5"/>
    <m/>
    <n v="18"/>
    <m/>
    <m/>
    <m/>
    <m/>
    <m/>
    <n v="4"/>
    <n v="3"/>
    <n v="3"/>
    <n v="4"/>
    <n v="3"/>
    <m/>
    <m/>
    <n v="3"/>
    <n v="3"/>
    <n v="2"/>
    <n v="5"/>
    <n v="3"/>
    <n v="3"/>
    <n v="3"/>
    <m/>
    <m/>
    <n v="5"/>
    <n v="3"/>
    <n v="3"/>
    <n v="4"/>
    <n v="4"/>
    <n v="4"/>
    <n v="4"/>
    <n v="4"/>
    <m/>
    <s v="Si"/>
    <n v="4"/>
    <s v="Si"/>
    <n v="4"/>
    <s v="Si"/>
    <n v="4"/>
    <s v="Si"/>
    <s v="Si"/>
    <s v="No"/>
    <m/>
    <s v="No"/>
    <m/>
    <m/>
    <m/>
    <m/>
    <n v="5"/>
    <n v="5"/>
    <m/>
    <x v="0"/>
    <n v="4"/>
    <s v="Quiero destacar la rapidez, eficacia y amabilidad del personal de la biblioteca. Es un placer trabajar con tan buenos profesionales que nos ayudan a que nuestro trabajo sea mucho más fácil. Gracias"/>
    <m/>
    <d v="2014-03-24T15:21:51"/>
  </r>
  <r>
    <s v="Facultad de Geografía e Historia "/>
    <s v="GHI"/>
    <x v="0"/>
    <n v="1186"/>
    <m/>
    <m/>
    <n v="16"/>
    <m/>
    <n v="3"/>
    <n v="4"/>
    <m/>
    <n v="16"/>
    <n v="11"/>
    <m/>
    <s v="AECID, BIBLIOTECA NACIONAL"/>
    <m/>
    <m/>
    <n v="4"/>
    <m/>
    <n v="5"/>
    <n v="3"/>
    <n v="3"/>
    <m/>
    <m/>
    <n v="3"/>
    <n v="4"/>
    <m/>
    <n v="4"/>
    <n v="4"/>
    <n v="4"/>
    <n v="5"/>
    <m/>
    <m/>
    <n v="4"/>
    <n v="3"/>
    <n v="4"/>
    <n v="4"/>
    <n v="4"/>
    <n v="4"/>
    <n v="2"/>
    <n v="5"/>
    <m/>
    <s v="Si"/>
    <n v="4"/>
    <s v="Si"/>
    <n v="3"/>
    <s v="No"/>
    <m/>
    <s v="No"/>
    <s v="No"/>
    <s v="No"/>
    <m/>
    <s v="No"/>
    <m/>
    <m/>
    <m/>
    <m/>
    <n v="4"/>
    <n v="4"/>
    <m/>
    <x v="0"/>
    <n v="3"/>
    <m/>
    <m/>
    <d v="2014-03-24T15:16:05"/>
  </r>
  <r>
    <s v="Facultad de Ciencias Químicas "/>
    <s v="QUI"/>
    <x v="3"/>
    <n v="1183"/>
    <m/>
    <m/>
    <n v="10"/>
    <m/>
    <n v="4"/>
    <n v="4"/>
    <m/>
    <n v="10"/>
    <m/>
    <m/>
    <m/>
    <m/>
    <m/>
    <n v="5"/>
    <n v="5"/>
    <n v="4"/>
    <n v="4"/>
    <n v="3"/>
    <m/>
    <m/>
    <n v="4"/>
    <n v="5"/>
    <n v="5"/>
    <n v="5"/>
    <n v="4"/>
    <n v="5"/>
    <n v="4"/>
    <m/>
    <m/>
    <n v="3"/>
    <n v="4"/>
    <n v="4"/>
    <n v="4"/>
    <n v="4"/>
    <n v="4"/>
    <n v="4"/>
    <m/>
    <m/>
    <s v="Si"/>
    <n v="4"/>
    <s v="No"/>
    <m/>
    <s v="No"/>
    <m/>
    <s v="Si"/>
    <s v="Si"/>
    <s v="Si"/>
    <n v="5"/>
    <s v="Si"/>
    <m/>
    <m/>
    <m/>
    <m/>
    <n v="4"/>
    <n v="4"/>
    <m/>
    <x v="1"/>
    <n v="4"/>
    <m/>
    <m/>
    <d v="2014-03-24T14:47:43"/>
  </r>
  <r>
    <s v="Facultad de Psicología "/>
    <s v="PSI"/>
    <x v="2"/>
    <n v="1184"/>
    <m/>
    <m/>
    <n v="20"/>
    <m/>
    <n v="4"/>
    <n v="4"/>
    <m/>
    <n v="20"/>
    <n v="14"/>
    <m/>
    <m/>
    <m/>
    <m/>
    <m/>
    <m/>
    <m/>
    <m/>
    <m/>
    <m/>
    <m/>
    <n v="5"/>
    <n v="5"/>
    <n v="5"/>
    <n v="5"/>
    <n v="4"/>
    <n v="5"/>
    <n v="4"/>
    <m/>
    <m/>
    <m/>
    <n v="5"/>
    <n v="5"/>
    <n v="5"/>
    <n v="5"/>
    <n v="5"/>
    <n v="5"/>
    <m/>
    <m/>
    <s v="No"/>
    <m/>
    <s v="No"/>
    <m/>
    <s v="No"/>
    <m/>
    <s v="No"/>
    <s v="Si"/>
    <s v="No"/>
    <m/>
    <s v="Si"/>
    <m/>
    <m/>
    <m/>
    <m/>
    <n v="5"/>
    <n v="5"/>
    <m/>
    <x v="1"/>
    <n v="4"/>
    <m/>
    <m/>
    <d v="2014-03-24T14:59:15"/>
  </r>
  <r>
    <s v="Facultad de Ciencias Químicas "/>
    <s v="QUI"/>
    <x v="3"/>
    <n v="1185"/>
    <m/>
    <m/>
    <n v="10"/>
    <m/>
    <n v="3"/>
    <n v="3"/>
    <m/>
    <n v="6"/>
    <n v="2"/>
    <n v="10"/>
    <m/>
    <m/>
    <m/>
    <n v="4"/>
    <n v="4"/>
    <n v="4"/>
    <n v="4"/>
    <n v="3"/>
    <m/>
    <m/>
    <n v="4"/>
    <n v="4"/>
    <n v="3"/>
    <n v="4"/>
    <m/>
    <n v="4"/>
    <n v="4"/>
    <m/>
    <m/>
    <n v="5"/>
    <n v="5"/>
    <n v="4"/>
    <n v="5"/>
    <n v="5"/>
    <n v="5"/>
    <m/>
    <n v="4"/>
    <m/>
    <s v="Si"/>
    <n v="4"/>
    <s v="Si"/>
    <n v="4"/>
    <s v="Si"/>
    <n v="4"/>
    <s v="Si"/>
    <s v="No"/>
    <s v="No"/>
    <m/>
    <s v="No"/>
    <m/>
    <m/>
    <m/>
    <m/>
    <n v="4"/>
    <n v="5"/>
    <m/>
    <x v="0"/>
    <n v="4"/>
    <m/>
    <m/>
    <d v="2014-03-24T15:06:39"/>
  </r>
  <r>
    <s v="Facultad de Ciencias Políticas y Sociología "/>
    <s v="CPS"/>
    <x v="4"/>
    <n v="1182"/>
    <m/>
    <m/>
    <n v="9"/>
    <m/>
    <n v="4"/>
    <n v="3"/>
    <m/>
    <n v="9"/>
    <n v="5"/>
    <n v="20"/>
    <m/>
    <m/>
    <m/>
    <n v="2"/>
    <n v="3"/>
    <n v="4"/>
    <n v="4"/>
    <n v="3"/>
    <m/>
    <m/>
    <n v="3"/>
    <n v="2"/>
    <n v="2"/>
    <n v="5"/>
    <n v="2"/>
    <n v="3"/>
    <n v="3"/>
    <m/>
    <m/>
    <n v="5"/>
    <n v="3"/>
    <n v="4"/>
    <n v="5"/>
    <n v="5"/>
    <n v="3"/>
    <n v="4"/>
    <n v="4"/>
    <m/>
    <s v="Si"/>
    <n v="4"/>
    <m/>
    <n v="4"/>
    <s v="Si"/>
    <n v="4"/>
    <s v="No"/>
    <s v="Si"/>
    <s v="Si"/>
    <n v="2"/>
    <s v="Si"/>
    <m/>
    <m/>
    <m/>
    <m/>
    <n v="5"/>
    <n v="5"/>
    <m/>
    <x v="0"/>
    <n v="4"/>
    <m/>
    <m/>
    <d v="2014-03-24T14:44:48"/>
  </r>
  <r>
    <s v="Facultad de Odontología "/>
    <s v="ODO"/>
    <x v="2"/>
    <n v="1181"/>
    <m/>
    <m/>
    <n v="19"/>
    <m/>
    <n v="3"/>
    <n v="2"/>
    <m/>
    <n v="19"/>
    <n v="19"/>
    <m/>
    <m/>
    <m/>
    <m/>
    <n v="5"/>
    <n v="5"/>
    <n v="5"/>
    <n v="5"/>
    <n v="5"/>
    <m/>
    <m/>
    <n v="4"/>
    <n v="5"/>
    <n v="5"/>
    <n v="5"/>
    <n v="4"/>
    <n v="5"/>
    <n v="5"/>
    <m/>
    <m/>
    <n v="5"/>
    <n v="5"/>
    <n v="5"/>
    <n v="5"/>
    <n v="5"/>
    <n v="5"/>
    <n v="5"/>
    <n v="5"/>
    <m/>
    <s v="Si"/>
    <n v="4"/>
    <s v="No"/>
    <m/>
    <s v="No"/>
    <m/>
    <s v="No"/>
    <s v="Si"/>
    <s v="Si"/>
    <n v="5"/>
    <s v="No"/>
    <m/>
    <m/>
    <m/>
    <m/>
    <n v="5"/>
    <n v="5"/>
    <m/>
    <x v="1"/>
    <n v="4"/>
    <m/>
    <m/>
    <d v="2014-03-24T14:44:20"/>
  </r>
  <r>
    <s v="Facultad de Filología "/>
    <s v="FLL"/>
    <x v="0"/>
    <n v="1180"/>
    <m/>
    <m/>
    <n v="14"/>
    <m/>
    <n v="4"/>
    <n v="3"/>
    <m/>
    <n v="14"/>
    <n v="16"/>
    <n v="4"/>
    <m/>
    <m/>
    <m/>
    <n v="5"/>
    <n v="5"/>
    <n v="5"/>
    <n v="3"/>
    <n v="5"/>
    <m/>
    <m/>
    <n v="4"/>
    <n v="3"/>
    <n v="4"/>
    <n v="5"/>
    <n v="5"/>
    <n v="4"/>
    <m/>
    <m/>
    <m/>
    <n v="5"/>
    <n v="5"/>
    <n v="5"/>
    <n v="5"/>
    <n v="5"/>
    <n v="5"/>
    <n v="4"/>
    <n v="4"/>
    <m/>
    <s v="No"/>
    <m/>
    <s v="Si"/>
    <n v="3"/>
    <s v="No"/>
    <m/>
    <s v="No"/>
    <s v="Si"/>
    <s v="No"/>
    <m/>
    <s v="Si"/>
    <m/>
    <m/>
    <m/>
    <m/>
    <n v="5"/>
    <n v="5"/>
    <m/>
    <x v="1"/>
    <n v="4"/>
    <m/>
    <m/>
    <d v="2014-03-24T14:40:39"/>
  </r>
  <r>
    <s v="F. Estudios Estadísticos"/>
    <s v="EST"/>
    <x v="3"/>
    <n v="1179"/>
    <m/>
    <m/>
    <n v="23"/>
    <m/>
    <n v="3"/>
    <n v="3"/>
    <m/>
    <n v="23"/>
    <m/>
    <m/>
    <m/>
    <m/>
    <m/>
    <n v="5"/>
    <n v="5"/>
    <n v="5"/>
    <n v="5"/>
    <n v="5"/>
    <m/>
    <m/>
    <n v="5"/>
    <n v="5"/>
    <n v="4"/>
    <n v="5"/>
    <n v="4"/>
    <n v="5"/>
    <n v="3"/>
    <m/>
    <m/>
    <n v="5"/>
    <n v="5"/>
    <n v="5"/>
    <n v="5"/>
    <n v="5"/>
    <n v="4"/>
    <n v="4"/>
    <m/>
    <m/>
    <s v="Si"/>
    <n v="4"/>
    <s v="No"/>
    <m/>
    <s v="No"/>
    <m/>
    <s v="Si"/>
    <s v="No"/>
    <s v="No"/>
    <m/>
    <s v="No"/>
    <m/>
    <m/>
    <m/>
    <m/>
    <n v="5"/>
    <n v="5"/>
    <m/>
    <x v="1"/>
    <n v="3"/>
    <m/>
    <m/>
    <d v="2014-03-24T14:34:32"/>
  </r>
  <r>
    <s v="Facultad de Ciencias Químicas "/>
    <s v="QUI"/>
    <x v="3"/>
    <n v="1177"/>
    <m/>
    <m/>
    <n v="10"/>
    <m/>
    <n v="2"/>
    <n v="4"/>
    <m/>
    <n v="10"/>
    <n v="4"/>
    <n v="18"/>
    <m/>
    <m/>
    <m/>
    <n v="5"/>
    <n v="4"/>
    <n v="4"/>
    <n v="4"/>
    <n v="4"/>
    <m/>
    <m/>
    <n v="5"/>
    <n v="4"/>
    <n v="4"/>
    <n v="5"/>
    <n v="5"/>
    <n v="5"/>
    <n v="5"/>
    <m/>
    <m/>
    <n v="5"/>
    <n v="5"/>
    <n v="5"/>
    <n v="5"/>
    <n v="5"/>
    <n v="5"/>
    <n v="3"/>
    <m/>
    <m/>
    <s v="Si"/>
    <n v="4"/>
    <s v="Si"/>
    <n v="4"/>
    <s v="Si"/>
    <n v="4"/>
    <s v="Si"/>
    <s v="Si"/>
    <s v="Si"/>
    <n v="3"/>
    <s v="No"/>
    <m/>
    <m/>
    <m/>
    <m/>
    <m/>
    <m/>
    <m/>
    <x v="0"/>
    <n v="3"/>
    <m/>
    <m/>
    <d v="2014-03-24T14:06:57"/>
  </r>
  <r>
    <s v="Facultad de Ciencias Políticas y Sociología "/>
    <s v="CPS"/>
    <x v="4"/>
    <n v="1178"/>
    <m/>
    <m/>
    <n v="9"/>
    <m/>
    <n v="5"/>
    <n v="3"/>
    <m/>
    <n v="9"/>
    <n v="5"/>
    <m/>
    <m/>
    <m/>
    <m/>
    <n v="5"/>
    <n v="5"/>
    <n v="4"/>
    <n v="5"/>
    <n v="4"/>
    <m/>
    <m/>
    <n v="5"/>
    <n v="3"/>
    <n v="4"/>
    <n v="5"/>
    <n v="4"/>
    <n v="5"/>
    <n v="4"/>
    <m/>
    <m/>
    <n v="4"/>
    <n v="5"/>
    <n v="5"/>
    <n v="5"/>
    <n v="5"/>
    <n v="5"/>
    <m/>
    <n v="5"/>
    <m/>
    <s v="No"/>
    <m/>
    <m/>
    <m/>
    <m/>
    <m/>
    <m/>
    <m/>
    <m/>
    <m/>
    <m/>
    <m/>
    <m/>
    <m/>
    <m/>
    <n v="5"/>
    <n v="5"/>
    <m/>
    <x v="1"/>
    <n v="4"/>
    <s v="En términos generales es un servicio muy bueno con personal atento y con ganas de colaborar"/>
    <m/>
    <d v="2014-03-24T14:16:27"/>
  </r>
  <r>
    <s v="F. Trabajo Social"/>
    <s v="TRS"/>
    <x v="4"/>
    <n v="1176"/>
    <m/>
    <m/>
    <n v="26"/>
    <m/>
    <n v="4"/>
    <n v="4"/>
    <m/>
    <n v="26"/>
    <n v="20"/>
    <n v="9"/>
    <m/>
    <m/>
    <m/>
    <n v="2"/>
    <n v="3"/>
    <n v="4"/>
    <n v="4"/>
    <n v="4"/>
    <m/>
    <m/>
    <n v="4"/>
    <n v="4"/>
    <n v="4"/>
    <n v="5"/>
    <n v="4"/>
    <n v="5"/>
    <n v="4"/>
    <m/>
    <m/>
    <n v="5"/>
    <n v="5"/>
    <n v="3"/>
    <n v="4"/>
    <n v="4"/>
    <n v="5"/>
    <n v="4"/>
    <n v="2"/>
    <m/>
    <s v="No"/>
    <m/>
    <s v="No"/>
    <m/>
    <s v="No"/>
    <m/>
    <s v="No"/>
    <s v="No"/>
    <s v="No"/>
    <m/>
    <s v="No"/>
    <m/>
    <m/>
    <m/>
    <m/>
    <n v="5"/>
    <n v="5"/>
    <m/>
    <x v="0"/>
    <n v="3"/>
    <m/>
    <m/>
    <d v="2014-03-24T14:03:34"/>
  </r>
  <r>
    <s v="Facultad de Ciencias de la Información "/>
    <s v="INF"/>
    <x v="4"/>
    <n v="1175"/>
    <m/>
    <m/>
    <n v="4"/>
    <m/>
    <n v="3"/>
    <n v="3"/>
    <m/>
    <n v="4"/>
    <m/>
    <m/>
    <m/>
    <m/>
    <m/>
    <n v="5"/>
    <n v="4"/>
    <n v="4"/>
    <n v="4"/>
    <n v="4"/>
    <m/>
    <m/>
    <n v="3"/>
    <n v="4"/>
    <n v="4"/>
    <n v="4"/>
    <n v="5"/>
    <n v="4"/>
    <n v="4"/>
    <m/>
    <m/>
    <n v="3"/>
    <n v="5"/>
    <n v="5"/>
    <n v="5"/>
    <n v="5"/>
    <n v="5"/>
    <n v="5"/>
    <m/>
    <m/>
    <s v="No"/>
    <m/>
    <s v="Si"/>
    <n v="3"/>
    <s v="No"/>
    <m/>
    <s v="Si"/>
    <s v="Si"/>
    <s v="Si"/>
    <n v="5"/>
    <s v="No"/>
    <m/>
    <m/>
    <m/>
    <m/>
    <n v="4"/>
    <n v="4"/>
    <m/>
    <x v="1"/>
    <n v="3"/>
    <m/>
    <m/>
    <d v="2014-03-24T13:56:34"/>
  </r>
  <r>
    <s v="F. Trabajo Social"/>
    <s v="TRS"/>
    <x v="4"/>
    <n v="1169"/>
    <m/>
    <m/>
    <n v="26"/>
    <m/>
    <n v="4"/>
    <n v="3"/>
    <m/>
    <n v="26"/>
    <n v="18"/>
    <n v="22"/>
    <m/>
    <m/>
    <m/>
    <n v="4"/>
    <n v="4"/>
    <n v="4"/>
    <n v="5"/>
    <n v="4"/>
    <m/>
    <m/>
    <n v="4"/>
    <n v="4"/>
    <n v="4"/>
    <n v="5"/>
    <n v="4"/>
    <n v="5"/>
    <n v="5"/>
    <m/>
    <m/>
    <n v="5"/>
    <n v="5"/>
    <n v="5"/>
    <n v="5"/>
    <n v="5"/>
    <n v="5"/>
    <n v="4"/>
    <n v="4"/>
    <m/>
    <s v="Si"/>
    <n v="4"/>
    <s v="No"/>
    <m/>
    <s v="No"/>
    <m/>
    <s v="No"/>
    <s v="Si"/>
    <s v="No"/>
    <m/>
    <s v="Si"/>
    <m/>
    <m/>
    <m/>
    <m/>
    <n v="5"/>
    <n v="5"/>
    <m/>
    <x v="1"/>
    <n v="4"/>
    <m/>
    <m/>
    <d v="2014-03-24T13:27:53"/>
  </r>
  <r>
    <s v="F. Enfermería, Fisioterapia y Podología"/>
    <s v="ENF"/>
    <x v="2"/>
    <n v="1170"/>
    <m/>
    <m/>
    <n v="22"/>
    <m/>
    <n v="2"/>
    <n v="5"/>
    <m/>
    <n v="22"/>
    <m/>
    <m/>
    <m/>
    <m/>
    <m/>
    <n v="3"/>
    <n v="4"/>
    <n v="4"/>
    <n v="4"/>
    <n v="5"/>
    <m/>
    <m/>
    <n v="4"/>
    <n v="4"/>
    <n v="4"/>
    <n v="5"/>
    <n v="4"/>
    <n v="5"/>
    <n v="5"/>
    <m/>
    <m/>
    <n v="5"/>
    <n v="5"/>
    <n v="5"/>
    <n v="5"/>
    <n v="5"/>
    <n v="5"/>
    <n v="5"/>
    <n v="5"/>
    <m/>
    <s v="Si"/>
    <n v="4"/>
    <s v="Si"/>
    <n v="4"/>
    <s v="Si"/>
    <n v="4"/>
    <s v="Si"/>
    <s v="Si"/>
    <s v="No"/>
    <m/>
    <s v="No"/>
    <m/>
    <m/>
    <m/>
    <m/>
    <n v="5"/>
    <n v="5"/>
    <m/>
    <x v="1"/>
    <n v="4"/>
    <m/>
    <m/>
    <d v="2014-03-24T13:34:19"/>
  </r>
  <r>
    <s v="Facultad de Filología "/>
    <s v="FLL"/>
    <x v="0"/>
    <n v="1171"/>
    <m/>
    <m/>
    <n v="14"/>
    <m/>
    <n v="4"/>
    <n v="3"/>
    <m/>
    <n v="29"/>
    <n v="15"/>
    <n v="16"/>
    <m/>
    <m/>
    <m/>
    <n v="4"/>
    <n v="4"/>
    <n v="4"/>
    <n v="4"/>
    <n v="4"/>
    <m/>
    <m/>
    <n v="3"/>
    <n v="3"/>
    <n v="3"/>
    <n v="5"/>
    <n v="4"/>
    <n v="3"/>
    <n v="3"/>
    <m/>
    <m/>
    <n v="5"/>
    <n v="4"/>
    <n v="5"/>
    <n v="4"/>
    <n v="5"/>
    <n v="5"/>
    <n v="4"/>
    <n v="5"/>
    <m/>
    <s v="Si"/>
    <m/>
    <s v="Si"/>
    <m/>
    <s v="No"/>
    <m/>
    <s v="No"/>
    <s v="Si"/>
    <s v="Si"/>
    <n v="2"/>
    <s v="No"/>
    <s v="Considero que los cursos sobre citas bibliográficas deberían ser más útiles"/>
    <m/>
    <m/>
    <m/>
    <n v="4"/>
    <n v="5"/>
    <m/>
    <x v="0"/>
    <n v="4"/>
    <m/>
    <m/>
    <d v="2014-03-24T13:40:29"/>
  </r>
  <r>
    <s v="Facultad de Ciencias Políticas y Sociología "/>
    <s v="CPS"/>
    <x v="4"/>
    <n v="1172"/>
    <m/>
    <m/>
    <n v="9"/>
    <m/>
    <n v="3"/>
    <n v="4"/>
    <m/>
    <n v="9"/>
    <n v="5"/>
    <n v="15"/>
    <m/>
    <m/>
    <m/>
    <n v="2"/>
    <n v="4"/>
    <n v="3"/>
    <n v="3"/>
    <n v="4"/>
    <m/>
    <m/>
    <n v="3"/>
    <n v="4"/>
    <n v="4"/>
    <n v="5"/>
    <n v="3"/>
    <n v="4"/>
    <n v="3"/>
    <m/>
    <m/>
    <n v="5"/>
    <n v="4"/>
    <n v="4"/>
    <n v="4"/>
    <n v="4"/>
    <n v="4"/>
    <n v="4"/>
    <n v="3"/>
    <m/>
    <s v="Si"/>
    <n v="3"/>
    <s v="No"/>
    <m/>
    <s v="No"/>
    <m/>
    <s v="Si"/>
    <s v="Si"/>
    <s v="No"/>
    <m/>
    <m/>
    <m/>
    <m/>
    <m/>
    <m/>
    <n v="4"/>
    <n v="4"/>
    <m/>
    <x v="2"/>
    <n v="3"/>
    <s v="El servicio sea visto perjudicado con el cierre de los centros en vacaciones lectivas."/>
    <m/>
    <d v="2014-03-24T13:41:58"/>
  </r>
  <r>
    <s v="Facultad de Ciencias de la Documentación "/>
    <s v="BYD"/>
    <x v="4"/>
    <n v="1173"/>
    <m/>
    <m/>
    <n v="3"/>
    <m/>
    <n v="3"/>
    <n v="3"/>
    <m/>
    <n v="3"/>
    <m/>
    <m/>
    <m/>
    <m/>
    <m/>
    <n v="5"/>
    <n v="5"/>
    <n v="4"/>
    <n v="4"/>
    <n v="4"/>
    <m/>
    <m/>
    <n v="4"/>
    <n v="5"/>
    <n v="5"/>
    <n v="5"/>
    <n v="4"/>
    <n v="4"/>
    <n v="4"/>
    <m/>
    <m/>
    <n v="5"/>
    <n v="5"/>
    <n v="5"/>
    <n v="5"/>
    <n v="5"/>
    <n v="5"/>
    <n v="5"/>
    <m/>
    <m/>
    <s v="Si"/>
    <n v="4"/>
    <s v="Si"/>
    <n v="4"/>
    <s v="No"/>
    <m/>
    <s v="No"/>
    <s v="No"/>
    <s v="No"/>
    <m/>
    <s v="Si"/>
    <m/>
    <m/>
    <m/>
    <m/>
    <n v="4"/>
    <n v="5"/>
    <m/>
    <x v="0"/>
    <n v="4"/>
    <m/>
    <m/>
    <d v="2014-03-24T13:44:56"/>
  </r>
  <r>
    <s v="Facultad de Farmacia "/>
    <s v="FAR"/>
    <x v="2"/>
    <n v="1174"/>
    <m/>
    <m/>
    <n v="13"/>
    <m/>
    <n v="2"/>
    <n v="4"/>
    <m/>
    <n v="13"/>
    <n v="18"/>
    <n v="21"/>
    <m/>
    <m/>
    <m/>
    <n v="5"/>
    <n v="4"/>
    <n v="5"/>
    <n v="4"/>
    <n v="4"/>
    <m/>
    <m/>
    <n v="4"/>
    <n v="5"/>
    <n v="5"/>
    <n v="5"/>
    <n v="5"/>
    <n v="5"/>
    <n v="5"/>
    <m/>
    <m/>
    <n v="5"/>
    <n v="5"/>
    <n v="5"/>
    <n v="5"/>
    <n v="5"/>
    <n v="5"/>
    <n v="5"/>
    <m/>
    <m/>
    <s v="No"/>
    <m/>
    <s v="No"/>
    <m/>
    <s v="Si"/>
    <n v="4"/>
    <s v="Si"/>
    <s v="Si"/>
    <s v="No"/>
    <m/>
    <s v="Si"/>
    <m/>
    <m/>
    <m/>
    <m/>
    <n v="5"/>
    <n v="5"/>
    <m/>
    <x v="1"/>
    <n v="4"/>
    <m/>
    <m/>
    <d v="2014-03-24T13:48:06"/>
  </r>
  <r>
    <s v="Facultad de Veterinaria "/>
    <s v="VET"/>
    <x v="2"/>
    <n v="1168"/>
    <m/>
    <m/>
    <n v="21"/>
    <m/>
    <n v="3"/>
    <n v="5"/>
    <m/>
    <n v="21"/>
    <n v="21"/>
    <n v="21"/>
    <m/>
    <m/>
    <m/>
    <n v="3"/>
    <n v="3"/>
    <n v="3"/>
    <n v="4"/>
    <n v="3"/>
    <m/>
    <m/>
    <n v="3"/>
    <n v="4"/>
    <n v="4"/>
    <n v="5"/>
    <n v="4"/>
    <n v="5"/>
    <n v="4"/>
    <m/>
    <m/>
    <n v="5"/>
    <n v="5"/>
    <n v="5"/>
    <n v="5"/>
    <n v="4"/>
    <n v="3"/>
    <n v="4"/>
    <m/>
    <m/>
    <s v="No"/>
    <m/>
    <s v="Si"/>
    <n v="4"/>
    <s v="No"/>
    <m/>
    <s v="No"/>
    <s v="Si"/>
    <s v="Si"/>
    <n v="5"/>
    <s v="Si"/>
    <m/>
    <m/>
    <m/>
    <m/>
    <n v="5"/>
    <n v="5"/>
    <m/>
    <x v="1"/>
    <n v="5"/>
    <m/>
    <m/>
    <d v="2014-03-24T13:24:29"/>
  </r>
  <r>
    <s v="Facultad de Ciencias Políticas y Sociología "/>
    <s v="CPS"/>
    <x v="4"/>
    <n v="1167"/>
    <m/>
    <m/>
    <n v="9"/>
    <m/>
    <n v="4"/>
    <n v="4"/>
    <m/>
    <n v="9"/>
    <n v="5"/>
    <n v="11"/>
    <s v="Biblioteca Pública Nicolás Salmeron."/>
    <m/>
    <m/>
    <n v="4"/>
    <n v="4"/>
    <n v="4"/>
    <n v="4"/>
    <n v="4"/>
    <m/>
    <m/>
    <n v="4"/>
    <n v="4"/>
    <n v="3"/>
    <n v="4"/>
    <n v="3"/>
    <n v="4"/>
    <n v="3"/>
    <m/>
    <m/>
    <n v="4"/>
    <n v="3"/>
    <n v="3"/>
    <n v="4"/>
    <n v="4"/>
    <n v="4"/>
    <n v="5"/>
    <n v="5"/>
    <m/>
    <s v="No"/>
    <m/>
    <s v="No"/>
    <m/>
    <s v="No"/>
    <m/>
    <m/>
    <s v="Si"/>
    <s v="No"/>
    <m/>
    <s v="No"/>
    <m/>
    <m/>
    <m/>
    <m/>
    <n v="4"/>
    <n v="4"/>
    <m/>
    <x v="0"/>
    <n v="3"/>
    <m/>
    <m/>
    <d v="2014-03-24T13:22:17"/>
  </r>
  <r>
    <s v="Facultad de Ciencias Económicas y Empresariales "/>
    <s v="CEE"/>
    <x v="4"/>
    <n v="1166"/>
    <m/>
    <m/>
    <n v="5"/>
    <m/>
    <n v="5"/>
    <n v="5"/>
    <m/>
    <n v="5"/>
    <m/>
    <m/>
    <s v="online"/>
    <m/>
    <m/>
    <n v="4"/>
    <n v="3"/>
    <n v="2"/>
    <n v="4"/>
    <n v="3"/>
    <m/>
    <m/>
    <n v="2"/>
    <n v="4"/>
    <n v="4"/>
    <n v="5"/>
    <n v="5"/>
    <n v="5"/>
    <n v="4"/>
    <m/>
    <m/>
    <n v="5"/>
    <n v="3"/>
    <n v="4"/>
    <n v="5"/>
    <n v="5"/>
    <n v="5"/>
    <n v="5"/>
    <n v="5"/>
    <m/>
    <s v="Si"/>
    <n v="4"/>
    <s v="Si"/>
    <n v="4"/>
    <s v="Si"/>
    <n v="3"/>
    <s v="Si"/>
    <s v="Si"/>
    <s v="Si"/>
    <n v="4"/>
    <s v="Si"/>
    <s v="adquisición de bases de datos de empresas para la investigación. La biblioteca es clave para ganar competitividad en nuestras investigaciones a nivel internacional!"/>
    <m/>
    <m/>
    <m/>
    <n v="5"/>
    <n v="5"/>
    <m/>
    <x v="0"/>
    <n v="2"/>
    <s v="Se han quitado muchas suscripciones a revistas académicas."/>
    <m/>
    <d v="2014-03-24T13:13:44"/>
  </r>
  <r>
    <s v="Facultad de Derecho "/>
    <s v="DER"/>
    <x v="4"/>
    <n v="1163"/>
    <m/>
    <m/>
    <n v="11"/>
    <m/>
    <n v="4"/>
    <n v="5"/>
    <m/>
    <n v="11"/>
    <n v="16"/>
    <n v="4"/>
    <m/>
    <m/>
    <m/>
    <n v="3"/>
    <n v="5"/>
    <n v="3"/>
    <n v="3"/>
    <n v="4"/>
    <m/>
    <m/>
    <n v="4"/>
    <n v="3"/>
    <n v="4"/>
    <n v="5"/>
    <n v="4"/>
    <n v="4"/>
    <n v="4"/>
    <m/>
    <m/>
    <n v="5"/>
    <n v="4"/>
    <n v="3"/>
    <n v="3"/>
    <n v="5"/>
    <n v="5"/>
    <n v="4"/>
    <n v="4"/>
    <m/>
    <s v="Si"/>
    <n v="3"/>
    <s v="No"/>
    <m/>
    <s v="No"/>
    <m/>
    <s v="No"/>
    <s v="No"/>
    <s v="No"/>
    <m/>
    <s v="Si"/>
    <m/>
    <m/>
    <m/>
    <m/>
    <n v="5"/>
    <n v="5"/>
    <m/>
    <x v="2"/>
    <n v="3"/>
    <m/>
    <m/>
    <d v="2014-03-24T12:59:18"/>
  </r>
  <r>
    <s v="F. Enfermería, Fisioterapia y Podología"/>
    <s v="ENF"/>
    <x v="2"/>
    <n v="1164"/>
    <m/>
    <m/>
    <n v="22"/>
    <m/>
    <n v="4"/>
    <n v="3"/>
    <m/>
    <n v="22"/>
    <n v="18"/>
    <m/>
    <m/>
    <m/>
    <m/>
    <n v="4"/>
    <n v="4"/>
    <n v="4"/>
    <n v="4"/>
    <n v="4"/>
    <m/>
    <m/>
    <n v="5"/>
    <n v="4"/>
    <n v="4"/>
    <n v="5"/>
    <n v="4"/>
    <n v="5"/>
    <n v="4"/>
    <m/>
    <m/>
    <n v="5"/>
    <n v="5"/>
    <n v="5"/>
    <n v="5"/>
    <n v="5"/>
    <n v="5"/>
    <n v="4"/>
    <m/>
    <m/>
    <s v="Si"/>
    <n v="4"/>
    <s v="Si"/>
    <n v="4"/>
    <s v="No"/>
    <m/>
    <s v="Si"/>
    <s v="No"/>
    <s v="No"/>
    <m/>
    <s v="Si"/>
    <m/>
    <m/>
    <m/>
    <m/>
    <n v="5"/>
    <n v="5"/>
    <m/>
    <x v="1"/>
    <n v="4"/>
    <m/>
    <m/>
    <d v="2014-03-24T13:06:18"/>
  </r>
  <r>
    <s v="Facultad de Geografía e Historia "/>
    <s v="GHI"/>
    <x v="0"/>
    <n v="1165"/>
    <m/>
    <m/>
    <n v="16"/>
    <m/>
    <n v="3"/>
    <n v="3"/>
    <m/>
    <n v="1"/>
    <n v="14"/>
    <n v="9"/>
    <s v="BNE, CSIC, Biblioteca del AGMM"/>
    <m/>
    <m/>
    <n v="5"/>
    <n v="4"/>
    <n v="4"/>
    <n v="4"/>
    <n v="3"/>
    <m/>
    <m/>
    <n v="4"/>
    <n v="5"/>
    <n v="4"/>
    <n v="5"/>
    <n v="5"/>
    <n v="4"/>
    <n v="4"/>
    <m/>
    <m/>
    <n v="5"/>
    <n v="5"/>
    <n v="5"/>
    <n v="4"/>
    <n v="5"/>
    <n v="4"/>
    <m/>
    <n v="5"/>
    <m/>
    <s v="Si"/>
    <n v="3"/>
    <s v="No"/>
    <m/>
    <s v="No"/>
    <m/>
    <s v="No"/>
    <s v="Si"/>
    <s v="No"/>
    <m/>
    <s v="No"/>
    <m/>
    <m/>
    <m/>
    <m/>
    <n v="5"/>
    <n v="5"/>
    <m/>
    <x v="0"/>
    <n v="3"/>
    <s v="Se requiere mayor dotación de personal, sobre todo facultativos"/>
    <m/>
    <d v="2014-03-24T13:07:43"/>
  </r>
  <r>
    <s v="Facultad de Veterinaria "/>
    <s v="VET"/>
    <x v="2"/>
    <n v="1162"/>
    <m/>
    <m/>
    <n v="21"/>
    <m/>
    <n v="3"/>
    <n v="4"/>
    <m/>
    <n v="21"/>
    <m/>
    <m/>
    <m/>
    <m/>
    <m/>
    <n v="5"/>
    <n v="4"/>
    <n v="4"/>
    <n v="5"/>
    <n v="4"/>
    <m/>
    <m/>
    <n v="4"/>
    <n v="5"/>
    <n v="5"/>
    <n v="5"/>
    <n v="5"/>
    <n v="5"/>
    <n v="5"/>
    <m/>
    <m/>
    <n v="5"/>
    <n v="5"/>
    <n v="5"/>
    <n v="5"/>
    <n v="5"/>
    <n v="5"/>
    <n v="5"/>
    <n v="5"/>
    <m/>
    <s v="No"/>
    <m/>
    <s v="No"/>
    <m/>
    <s v="No"/>
    <m/>
    <s v="Si"/>
    <s v="Si"/>
    <m/>
    <m/>
    <s v="Si"/>
    <m/>
    <m/>
    <m/>
    <m/>
    <n v="5"/>
    <n v="5"/>
    <m/>
    <x v="1"/>
    <n v="5"/>
    <s v="El personal de la Biblioteca de la Facultad de Veterinaria es muy competente, servicial y amable. Creo que es de lo mejor que tenemos en la Facultad."/>
    <m/>
    <d v="2014-03-24T12:54:47"/>
  </r>
  <r>
    <s v="Facultad de Ciencias Políticas y Sociología "/>
    <s v="CPS"/>
    <x v="4"/>
    <n v="1160"/>
    <m/>
    <m/>
    <n v="9"/>
    <m/>
    <n v="3"/>
    <n v="4"/>
    <m/>
    <n v="9"/>
    <n v="11"/>
    <m/>
    <m/>
    <m/>
    <m/>
    <n v="5"/>
    <n v="5"/>
    <n v="5"/>
    <n v="5"/>
    <n v="2"/>
    <m/>
    <m/>
    <n v="3"/>
    <n v="5"/>
    <n v="5"/>
    <n v="5"/>
    <n v="4"/>
    <n v="5"/>
    <n v="5"/>
    <m/>
    <m/>
    <n v="5"/>
    <n v="5"/>
    <n v="5"/>
    <n v="5"/>
    <n v="2"/>
    <n v="2"/>
    <n v="5"/>
    <n v="3"/>
    <m/>
    <s v="Si"/>
    <n v="3"/>
    <s v="No"/>
    <m/>
    <s v="No"/>
    <m/>
    <s v="No"/>
    <s v="Si"/>
    <s v="No"/>
    <m/>
    <s v="Si"/>
    <m/>
    <m/>
    <m/>
    <m/>
    <n v="5"/>
    <n v="5"/>
    <m/>
    <x v="0"/>
    <n v="5"/>
    <m/>
    <m/>
    <d v="2014-03-24T12:40:34"/>
  </r>
  <r>
    <s v="Facultad de Ciencias Químicas "/>
    <s v="QUI"/>
    <x v="3"/>
    <n v="1161"/>
    <m/>
    <m/>
    <n v="10"/>
    <m/>
    <n v="3"/>
    <n v="5"/>
    <m/>
    <n v="10"/>
    <m/>
    <m/>
    <m/>
    <m/>
    <m/>
    <n v="5"/>
    <n v="5"/>
    <n v="5"/>
    <n v="5"/>
    <n v="5"/>
    <m/>
    <m/>
    <n v="5"/>
    <n v="5"/>
    <n v="5"/>
    <n v="5"/>
    <n v="5"/>
    <n v="5"/>
    <n v="5"/>
    <m/>
    <m/>
    <n v="5"/>
    <n v="5"/>
    <n v="5"/>
    <n v="5"/>
    <n v="5"/>
    <n v="5"/>
    <n v="5"/>
    <n v="5"/>
    <m/>
    <s v="No"/>
    <m/>
    <s v="No"/>
    <m/>
    <s v="No"/>
    <m/>
    <s v="Si"/>
    <s v="Si"/>
    <s v="No"/>
    <m/>
    <s v="Si"/>
    <m/>
    <m/>
    <m/>
    <m/>
    <n v="5"/>
    <n v="5"/>
    <m/>
    <x v="1"/>
    <n v="3"/>
    <m/>
    <m/>
    <d v="2014-03-24T12:53:28"/>
  </r>
  <r>
    <s v="Facultad de Derecho "/>
    <s v="DER"/>
    <x v="4"/>
    <n v="1159"/>
    <m/>
    <m/>
    <n v="11"/>
    <m/>
    <n v="5"/>
    <n v="5"/>
    <m/>
    <n v="11"/>
    <n v="15"/>
    <n v="16"/>
    <s v="Biblioteca Nacional de España"/>
    <m/>
    <m/>
    <n v="5"/>
    <n v="5"/>
    <n v="5"/>
    <m/>
    <n v="5"/>
    <m/>
    <m/>
    <n v="5"/>
    <n v="5"/>
    <n v="5"/>
    <n v="5"/>
    <n v="5"/>
    <n v="4"/>
    <n v="5"/>
    <m/>
    <m/>
    <n v="5"/>
    <n v="5"/>
    <n v="5"/>
    <n v="5"/>
    <n v="5"/>
    <n v="5"/>
    <n v="5"/>
    <n v="5"/>
    <m/>
    <s v="Si"/>
    <n v="4"/>
    <s v="Si"/>
    <n v="4"/>
    <s v="Si"/>
    <n v="5"/>
    <s v="Si"/>
    <s v="Si"/>
    <s v="Si"/>
    <n v="4"/>
    <m/>
    <m/>
    <m/>
    <m/>
    <m/>
    <n v="5"/>
    <n v="5"/>
    <m/>
    <x v="1"/>
    <n v="4"/>
    <m/>
    <m/>
    <d v="2014-03-24T12:37:56"/>
  </r>
  <r>
    <s v=""/>
    <s v=""/>
    <x v="1"/>
    <n v="1158"/>
    <m/>
    <m/>
    <m/>
    <m/>
    <n v="4"/>
    <n v="5"/>
    <m/>
    <n v="5"/>
    <n v="9"/>
    <m/>
    <m/>
    <m/>
    <m/>
    <n v="4"/>
    <n v="4"/>
    <n v="4"/>
    <n v="5"/>
    <n v="2"/>
    <m/>
    <m/>
    <n v="3"/>
    <n v="4"/>
    <n v="5"/>
    <n v="5"/>
    <n v="4"/>
    <n v="5"/>
    <n v="4"/>
    <m/>
    <m/>
    <n v="5"/>
    <n v="2"/>
    <n v="3"/>
    <n v="4"/>
    <n v="4"/>
    <n v="5"/>
    <n v="3"/>
    <m/>
    <m/>
    <s v="Si"/>
    <n v="4"/>
    <m/>
    <m/>
    <s v="Si"/>
    <n v="3"/>
    <m/>
    <s v="Si"/>
    <s v="No"/>
    <m/>
    <m/>
    <m/>
    <m/>
    <m/>
    <m/>
    <n v="1"/>
    <n v="1"/>
    <m/>
    <x v="0"/>
    <n v="4"/>
    <m/>
    <m/>
    <d v="2014-03-24T12:32:56"/>
  </r>
  <r>
    <s v="Facultad de Ciencias de la Información "/>
    <s v="INF"/>
    <x v="4"/>
    <n v="1157"/>
    <m/>
    <m/>
    <n v="4"/>
    <m/>
    <n v="3"/>
    <n v="5"/>
    <m/>
    <n v="17"/>
    <n v="29"/>
    <n v="8"/>
    <m/>
    <m/>
    <m/>
    <n v="1"/>
    <n v="2"/>
    <n v="3"/>
    <n v="4"/>
    <n v="5"/>
    <m/>
    <m/>
    <n v="3"/>
    <n v="3"/>
    <n v="3"/>
    <n v="4"/>
    <n v="3"/>
    <n v="2"/>
    <n v="2"/>
    <m/>
    <m/>
    <n v="4"/>
    <n v="4"/>
    <n v="3"/>
    <n v="4"/>
    <n v="4"/>
    <n v="3"/>
    <n v="3"/>
    <n v="3"/>
    <m/>
    <s v="No"/>
    <m/>
    <s v="No"/>
    <m/>
    <s v="No"/>
    <m/>
    <s v="No"/>
    <s v="No"/>
    <m/>
    <m/>
    <s v="No"/>
    <s v="Horario más extendido, incluidos sábados durante todo el día y domingos mañana.&lt;br&gt;Muchos más fondos, más libros de reciente publicación, actualización de materias. Más películas. Imprescindible la generación de un archivo de programas de televisión que n"/>
    <m/>
    <m/>
    <m/>
    <n v="3"/>
    <n v="4"/>
    <m/>
    <x v="4"/>
    <n v="3"/>
    <s v="Es imprescindible lo apuntado anteriormente en el punto 5.12&lt;br&gt;El progresivo alejamiento del programa de estudios y la realidad de la vida profesional que se da en nuestras Universidades solamente se puede paliar con la creación de un fondo documental qu"/>
    <m/>
    <d v="2014-03-24T12:29:24"/>
  </r>
  <r>
    <s v="Facultad de Psicología "/>
    <s v="PSI"/>
    <x v="2"/>
    <n v="1156"/>
    <m/>
    <m/>
    <n v="20"/>
    <m/>
    <n v="3"/>
    <n v="3"/>
    <m/>
    <n v="20"/>
    <n v="26"/>
    <m/>
    <m/>
    <m/>
    <m/>
    <n v="5"/>
    <n v="5"/>
    <n v="5"/>
    <n v="5"/>
    <n v="4"/>
    <m/>
    <m/>
    <n v="5"/>
    <n v="4"/>
    <n v="4"/>
    <n v="5"/>
    <n v="5"/>
    <n v="5"/>
    <n v="5"/>
    <m/>
    <m/>
    <n v="5"/>
    <n v="5"/>
    <n v="5"/>
    <n v="5"/>
    <n v="5"/>
    <n v="5"/>
    <n v="5"/>
    <m/>
    <m/>
    <s v="Si"/>
    <n v="4"/>
    <s v="No"/>
    <m/>
    <s v="No"/>
    <m/>
    <s v="No"/>
    <s v="Si"/>
    <s v="Si"/>
    <n v="5"/>
    <s v="No"/>
    <m/>
    <m/>
    <m/>
    <m/>
    <n v="5"/>
    <n v="5"/>
    <m/>
    <x v="1"/>
    <n v="4"/>
    <m/>
    <m/>
    <d v="2014-03-24T12:27:53"/>
  </r>
  <r>
    <s v="Facultad de Ciencias Químicas "/>
    <s v="QUI"/>
    <x v="3"/>
    <n v="1155"/>
    <m/>
    <m/>
    <n v="10"/>
    <m/>
    <n v="3"/>
    <n v="4"/>
    <m/>
    <n v="10"/>
    <m/>
    <m/>
    <m/>
    <m/>
    <m/>
    <n v="4"/>
    <n v="4"/>
    <n v="3"/>
    <n v="4"/>
    <n v="3"/>
    <m/>
    <m/>
    <n v="4"/>
    <n v="4"/>
    <n v="4"/>
    <n v="5"/>
    <n v="4"/>
    <n v="3"/>
    <n v="3"/>
    <m/>
    <m/>
    <n v="5"/>
    <n v="4"/>
    <n v="4"/>
    <n v="4"/>
    <n v="5"/>
    <n v="5"/>
    <n v="5"/>
    <n v="3"/>
    <m/>
    <s v="No"/>
    <m/>
    <s v="No"/>
    <m/>
    <s v="No"/>
    <m/>
    <s v="No"/>
    <m/>
    <s v="No"/>
    <m/>
    <s v="No"/>
    <m/>
    <m/>
    <m/>
    <m/>
    <n v="4"/>
    <n v="5"/>
    <m/>
    <x v="0"/>
    <n v="4"/>
    <m/>
    <m/>
    <d v="2014-03-24T12:22:06"/>
  </r>
  <r>
    <s v="Facultad de Ciencias Químicas "/>
    <s v="QUI"/>
    <x v="3"/>
    <n v="1154"/>
    <m/>
    <m/>
    <n v="10"/>
    <m/>
    <n v="2"/>
    <n v="3"/>
    <m/>
    <n v="10"/>
    <m/>
    <m/>
    <m/>
    <m/>
    <m/>
    <n v="4"/>
    <n v="4"/>
    <n v="4"/>
    <n v="4"/>
    <n v="2"/>
    <m/>
    <m/>
    <n v="2"/>
    <n v="3"/>
    <n v="3"/>
    <n v="5"/>
    <n v="3"/>
    <n v="5"/>
    <n v="2"/>
    <m/>
    <m/>
    <n v="4"/>
    <n v="3"/>
    <n v="3"/>
    <n v="4"/>
    <n v="4"/>
    <n v="4"/>
    <n v="5"/>
    <n v="4"/>
    <m/>
    <s v="Si"/>
    <n v="3"/>
    <s v="Si"/>
    <n v="4"/>
    <s v="No"/>
    <m/>
    <s v="Si"/>
    <s v="Si"/>
    <s v="No"/>
    <m/>
    <s v="No"/>
    <m/>
    <m/>
    <m/>
    <m/>
    <n v="4"/>
    <n v="5"/>
    <m/>
    <x v="0"/>
    <n v="3"/>
    <m/>
    <m/>
    <d v="2014-03-24T12:21:02"/>
  </r>
  <r>
    <s v="Facultad de Geografía e Historia "/>
    <s v="GHI"/>
    <x v="0"/>
    <n v="1153"/>
    <m/>
    <m/>
    <n v="16"/>
    <m/>
    <n v="3"/>
    <n v="4"/>
    <m/>
    <n v="16"/>
    <m/>
    <m/>
    <m/>
    <m/>
    <m/>
    <n v="4"/>
    <n v="4"/>
    <n v="3"/>
    <n v="4"/>
    <n v="3"/>
    <m/>
    <m/>
    <n v="4"/>
    <n v="3"/>
    <n v="3"/>
    <n v="4"/>
    <n v="3"/>
    <n v="3"/>
    <n v="3"/>
    <m/>
    <m/>
    <n v="3"/>
    <n v="3"/>
    <n v="4"/>
    <n v="4"/>
    <n v="3"/>
    <m/>
    <n v="4"/>
    <n v="4"/>
    <m/>
    <s v="Si"/>
    <n v="3"/>
    <s v="No"/>
    <m/>
    <s v="No"/>
    <m/>
    <s v="Si"/>
    <s v="Si"/>
    <s v="No"/>
    <m/>
    <s v="Si"/>
    <m/>
    <m/>
    <m/>
    <m/>
    <n v="4"/>
    <n v="4"/>
    <m/>
    <x v="0"/>
    <n v="4"/>
    <m/>
    <m/>
    <d v="2014-03-24T12:17:21"/>
  </r>
  <r>
    <s v="Facultad de Ciencias Químicas "/>
    <s v="QUI"/>
    <x v="3"/>
    <n v="1152"/>
    <m/>
    <m/>
    <n v="10"/>
    <m/>
    <n v="2"/>
    <n v="4"/>
    <m/>
    <n v="10"/>
    <n v="11"/>
    <n v="12"/>
    <m/>
    <m/>
    <m/>
    <n v="1"/>
    <n v="2"/>
    <n v="2"/>
    <n v="2"/>
    <n v="2"/>
    <m/>
    <m/>
    <n v="2"/>
    <n v="2"/>
    <n v="1"/>
    <n v="1"/>
    <n v="4"/>
    <n v="2"/>
    <n v="2"/>
    <m/>
    <m/>
    <n v="1"/>
    <n v="1"/>
    <n v="1"/>
    <n v="1"/>
    <n v="1"/>
    <n v="1"/>
    <n v="2"/>
    <m/>
    <m/>
    <s v="Si"/>
    <n v="4"/>
    <s v="No"/>
    <m/>
    <s v="No"/>
    <m/>
    <s v="Si"/>
    <s v="Si"/>
    <s v="Si"/>
    <n v="5"/>
    <s v="No"/>
    <m/>
    <m/>
    <m/>
    <m/>
    <n v="2"/>
    <n v="1"/>
    <m/>
    <x v="0"/>
    <n v="4"/>
    <m/>
    <m/>
    <d v="2014-03-24T12:13:48"/>
  </r>
  <r>
    <s v="Facultad de Ciencias de la Información "/>
    <s v="INF"/>
    <x v="4"/>
    <n v="1151"/>
    <m/>
    <m/>
    <n v="4"/>
    <m/>
    <n v="3"/>
    <n v="4"/>
    <m/>
    <n v="4"/>
    <m/>
    <m/>
    <m/>
    <m/>
    <m/>
    <n v="5"/>
    <n v="4"/>
    <n v="4"/>
    <n v="5"/>
    <n v="4"/>
    <m/>
    <m/>
    <n v="4"/>
    <n v="2"/>
    <n v="5"/>
    <n v="5"/>
    <n v="5"/>
    <n v="5"/>
    <n v="5"/>
    <m/>
    <m/>
    <n v="5"/>
    <n v="5"/>
    <n v="5"/>
    <n v="5"/>
    <n v="5"/>
    <n v="5"/>
    <n v="5"/>
    <n v="5"/>
    <m/>
    <s v="Si"/>
    <n v="4"/>
    <s v="Si"/>
    <n v="5"/>
    <s v="No"/>
    <m/>
    <s v="No"/>
    <s v="Si"/>
    <s v="Si"/>
    <n v="5"/>
    <s v="No"/>
    <m/>
    <m/>
    <m/>
    <m/>
    <n v="5"/>
    <n v="5"/>
    <m/>
    <x v="1"/>
    <n v="4"/>
    <s v="El sistema general de catalogación de libros (al menos en la Facultad de Ciencias de la Información) es muy impreciso y dificulta mucho la localización específica de los libros en las estanterías. En mi opinión, ello obedece al mantenimiento de un sistema"/>
    <m/>
    <d v="2014-03-24T12:12:52"/>
  </r>
  <r>
    <s v="Facultad de Ciencias Químicas "/>
    <s v="QUI"/>
    <x v="3"/>
    <n v="1150"/>
    <m/>
    <m/>
    <n v="10"/>
    <m/>
    <n v="2"/>
    <n v="5"/>
    <m/>
    <n v="10"/>
    <n v="2"/>
    <n v="13"/>
    <m/>
    <m/>
    <m/>
    <n v="5"/>
    <n v="4"/>
    <n v="4"/>
    <n v="1"/>
    <n v="3"/>
    <m/>
    <m/>
    <n v="5"/>
    <n v="5"/>
    <n v="5"/>
    <n v="5"/>
    <n v="4"/>
    <n v="4"/>
    <n v="5"/>
    <m/>
    <m/>
    <n v="4"/>
    <n v="4"/>
    <n v="5"/>
    <n v="5"/>
    <n v="5"/>
    <n v="5"/>
    <n v="5"/>
    <m/>
    <m/>
    <s v="No"/>
    <m/>
    <s v="No"/>
    <m/>
    <s v="No"/>
    <m/>
    <s v="Si"/>
    <s v="Si"/>
    <s v="Si"/>
    <n v="4"/>
    <s v="No"/>
    <m/>
    <m/>
    <m/>
    <m/>
    <n v="5"/>
    <n v="5"/>
    <m/>
    <x v="1"/>
    <n v="3"/>
    <m/>
    <m/>
    <d v="2014-03-24T12:10:05"/>
  </r>
  <r>
    <s v=""/>
    <s v=""/>
    <x v="1"/>
    <n v="1149"/>
    <m/>
    <m/>
    <m/>
    <m/>
    <n v="2"/>
    <n v="2"/>
    <m/>
    <n v="14"/>
    <m/>
    <m/>
    <m/>
    <m/>
    <m/>
    <n v="4"/>
    <n v="4"/>
    <n v="3"/>
    <n v="3"/>
    <n v="3"/>
    <m/>
    <m/>
    <n v="2"/>
    <n v="3"/>
    <n v="2"/>
    <n v="3"/>
    <n v="3"/>
    <n v="3"/>
    <n v="2"/>
    <m/>
    <m/>
    <n v="4"/>
    <n v="3"/>
    <n v="3"/>
    <n v="3"/>
    <n v="3"/>
    <m/>
    <n v="4"/>
    <m/>
    <m/>
    <s v="No"/>
    <m/>
    <s v="No"/>
    <m/>
    <s v="No"/>
    <m/>
    <s v="No"/>
    <s v="Si"/>
    <s v="Si"/>
    <n v="4"/>
    <s v="No"/>
    <s v="Publicación en la página web de becas para estudios de posgrado o ayudas de la UE para proyectos de investigación tan pronto como se conozca su existencia y los plazos."/>
    <m/>
    <m/>
    <m/>
    <n v="4"/>
    <n v="4"/>
    <m/>
    <x v="2"/>
    <m/>
    <s v="No puedo contestar a la última pregunta porque uso la biblioteca poco. En general, lo que me parece más difícil es el uso de todo el material virtual que hay disponible como revistas electrónicas, búsquedas de revista, el acceso a los artículos virtuales "/>
    <m/>
    <d v="2014-03-24T12:05:38"/>
  </r>
  <r>
    <s v=""/>
    <s v=""/>
    <x v="1"/>
    <n v="1148"/>
    <m/>
    <m/>
    <m/>
    <m/>
    <n v="3"/>
    <n v="5"/>
    <m/>
    <n v="18"/>
    <m/>
    <m/>
    <m/>
    <m/>
    <m/>
    <n v="5"/>
    <n v="5"/>
    <n v="4"/>
    <n v="5"/>
    <n v="3"/>
    <m/>
    <m/>
    <n v="4"/>
    <n v="4"/>
    <n v="4"/>
    <n v="5"/>
    <n v="4"/>
    <n v="5"/>
    <n v="4"/>
    <m/>
    <m/>
    <n v="5"/>
    <n v="5"/>
    <m/>
    <n v="5"/>
    <n v="5"/>
    <n v="5"/>
    <n v="5"/>
    <n v="5"/>
    <m/>
    <s v="Si"/>
    <n v="4"/>
    <s v="Si"/>
    <n v="5"/>
    <s v="No"/>
    <m/>
    <s v="Si"/>
    <s v="Si"/>
    <s v="Si"/>
    <n v="5"/>
    <s v="Si"/>
    <m/>
    <m/>
    <m/>
    <m/>
    <n v="5"/>
    <n v="5"/>
    <m/>
    <x v="1"/>
    <n v="5"/>
    <m/>
    <m/>
    <d v="2014-03-24T12:04:28"/>
  </r>
  <r>
    <s v="Facultad de Ciencias Matemáticas "/>
    <s v="MAT"/>
    <x v="3"/>
    <n v="1147"/>
    <m/>
    <m/>
    <n v="8"/>
    <m/>
    <n v="3"/>
    <n v="4"/>
    <m/>
    <n v="8"/>
    <n v="16"/>
    <m/>
    <m/>
    <m/>
    <m/>
    <n v="4"/>
    <n v="4"/>
    <n v="5"/>
    <n v="5"/>
    <n v="4"/>
    <m/>
    <m/>
    <n v="4"/>
    <n v="4"/>
    <n v="4"/>
    <n v="4"/>
    <n v="3"/>
    <n v="4"/>
    <n v="3"/>
    <m/>
    <m/>
    <n v="5"/>
    <n v="5"/>
    <n v="5"/>
    <n v="5"/>
    <n v="5"/>
    <n v="5"/>
    <n v="5"/>
    <m/>
    <m/>
    <s v="Si"/>
    <n v="5"/>
    <s v="Si"/>
    <n v="4"/>
    <s v="Si"/>
    <n v="5"/>
    <s v="No"/>
    <s v="Si"/>
    <s v="No"/>
    <m/>
    <s v="Si"/>
    <m/>
    <m/>
    <m/>
    <m/>
    <n v="4"/>
    <n v="5"/>
    <m/>
    <x v="1"/>
    <n v="4"/>
    <m/>
    <m/>
    <d v="2014-03-24T12:03:03"/>
  </r>
  <r>
    <s v="F. Óptica y Optometría"/>
    <s v="OPT"/>
    <x v="2"/>
    <n v="1146"/>
    <m/>
    <m/>
    <n v="25"/>
    <m/>
    <n v="5"/>
    <n v="5"/>
    <m/>
    <n v="25"/>
    <n v="14"/>
    <n v="9"/>
    <m/>
    <m/>
    <m/>
    <n v="5"/>
    <n v="4"/>
    <n v="4"/>
    <n v="4"/>
    <n v="4"/>
    <m/>
    <m/>
    <n v="4"/>
    <n v="4"/>
    <n v="4"/>
    <n v="5"/>
    <n v="4"/>
    <n v="5"/>
    <n v="4"/>
    <m/>
    <m/>
    <n v="5"/>
    <n v="5"/>
    <n v="4"/>
    <n v="5"/>
    <n v="5"/>
    <n v="5"/>
    <n v="4"/>
    <n v="4"/>
    <m/>
    <s v="Si"/>
    <n v="4"/>
    <s v="Si"/>
    <n v="4"/>
    <s v="Si"/>
    <n v="4"/>
    <s v="No"/>
    <s v="Si"/>
    <s v="No"/>
    <m/>
    <s v="Si"/>
    <m/>
    <m/>
    <m/>
    <m/>
    <n v="5"/>
    <n v="5"/>
    <m/>
    <x v="1"/>
    <n v="4"/>
    <m/>
    <m/>
    <d v="2014-03-24T12:00:58"/>
  </r>
  <r>
    <s v="F. Óptica y Optometría"/>
    <s v="OPT"/>
    <x v="2"/>
    <n v="1145"/>
    <m/>
    <m/>
    <n v="25"/>
    <m/>
    <n v="3"/>
    <n v="4"/>
    <m/>
    <n v="25"/>
    <m/>
    <m/>
    <m/>
    <m/>
    <m/>
    <n v="5"/>
    <n v="5"/>
    <n v="5"/>
    <n v="5"/>
    <n v="3"/>
    <m/>
    <m/>
    <n v="4"/>
    <n v="4"/>
    <n v="4"/>
    <n v="5"/>
    <n v="3"/>
    <n v="5"/>
    <n v="4"/>
    <m/>
    <m/>
    <n v="5"/>
    <n v="5"/>
    <n v="4"/>
    <n v="4"/>
    <n v="5"/>
    <n v="4"/>
    <n v="5"/>
    <m/>
    <m/>
    <s v="No"/>
    <n v="3"/>
    <s v="No"/>
    <m/>
    <s v="No"/>
    <m/>
    <s v="No"/>
    <s v="No"/>
    <s v="Si"/>
    <n v="5"/>
    <s v="Si"/>
    <m/>
    <m/>
    <m/>
    <m/>
    <n v="4"/>
    <n v="4"/>
    <m/>
    <x v="0"/>
    <n v="4"/>
    <m/>
    <m/>
    <d v="2014-03-24T11:54:21"/>
  </r>
  <r>
    <s v="Facultad de Educación "/>
    <s v="EDU"/>
    <x v="0"/>
    <n v="1140"/>
    <m/>
    <m/>
    <n v="12"/>
    <m/>
    <n v="3"/>
    <n v="3"/>
    <m/>
    <n v="15"/>
    <n v="12"/>
    <m/>
    <s v="Bilbioteca UNED Escuelas Pías, Biblioteca Pública Iván de Vargas"/>
    <m/>
    <m/>
    <n v="3"/>
    <n v="3"/>
    <n v="3"/>
    <n v="3"/>
    <n v="3"/>
    <m/>
    <m/>
    <n v="4"/>
    <n v="4"/>
    <n v="4"/>
    <n v="4"/>
    <n v="4"/>
    <n v="3"/>
    <n v="3"/>
    <m/>
    <m/>
    <n v="4"/>
    <n v="4"/>
    <n v="4"/>
    <n v="4"/>
    <n v="4"/>
    <n v="4"/>
    <n v="3"/>
    <m/>
    <m/>
    <s v="No"/>
    <m/>
    <s v="No"/>
    <m/>
    <s v="No"/>
    <m/>
    <s v="No"/>
    <s v="Si"/>
    <s v="Si"/>
    <n v="2"/>
    <s v="No"/>
    <m/>
    <m/>
    <m/>
    <m/>
    <n v="4"/>
    <n v="4"/>
    <m/>
    <x v="0"/>
    <n v="3"/>
    <s v="Abrir a las 8:30.&lt;br&gt;Traer los libros que se piden."/>
    <m/>
    <d v="2014-03-24T11:47:58"/>
  </r>
  <r>
    <s v="Facultad de Veterinaria "/>
    <s v="VET"/>
    <x v="2"/>
    <n v="1141"/>
    <m/>
    <m/>
    <n v="21"/>
    <m/>
    <n v="2"/>
    <n v="4"/>
    <m/>
    <n v="21"/>
    <m/>
    <m/>
    <m/>
    <m/>
    <m/>
    <n v="4"/>
    <n v="4"/>
    <n v="4"/>
    <n v="4"/>
    <n v="4"/>
    <m/>
    <m/>
    <n v="4"/>
    <n v="4"/>
    <n v="3"/>
    <n v="5"/>
    <n v="4"/>
    <n v="4"/>
    <n v="3"/>
    <m/>
    <m/>
    <n v="5"/>
    <n v="4"/>
    <n v="4"/>
    <n v="4"/>
    <n v="4"/>
    <n v="4"/>
    <n v="4"/>
    <m/>
    <m/>
    <s v="Si"/>
    <n v="5"/>
    <s v="No"/>
    <m/>
    <s v="No"/>
    <m/>
    <s v="No"/>
    <s v="Si"/>
    <s v="Si"/>
    <n v="5"/>
    <s v="Si"/>
    <m/>
    <m/>
    <m/>
    <m/>
    <n v="5"/>
    <n v="5"/>
    <m/>
    <x v="0"/>
    <n v="4"/>
    <m/>
    <m/>
    <d v="2014-03-24T11:48:13"/>
  </r>
  <r>
    <s v="Facultad de Veterinaria "/>
    <s v="VET"/>
    <x v="2"/>
    <n v="1142"/>
    <m/>
    <m/>
    <n v="21"/>
    <m/>
    <n v="3"/>
    <n v="4"/>
    <m/>
    <n v="21"/>
    <m/>
    <m/>
    <m/>
    <m/>
    <m/>
    <n v="5"/>
    <n v="4"/>
    <n v="4"/>
    <n v="5"/>
    <n v="4"/>
    <m/>
    <m/>
    <n v="4"/>
    <n v="4"/>
    <n v="5"/>
    <n v="5"/>
    <n v="4"/>
    <n v="5"/>
    <n v="4"/>
    <m/>
    <m/>
    <n v="5"/>
    <n v="5"/>
    <n v="4"/>
    <n v="5"/>
    <n v="5"/>
    <n v="5"/>
    <n v="5"/>
    <m/>
    <m/>
    <s v="No"/>
    <m/>
    <s v="No"/>
    <m/>
    <s v="No"/>
    <m/>
    <s v="Si"/>
    <s v="Si"/>
    <s v="Si"/>
    <n v="4"/>
    <s v="No"/>
    <m/>
    <m/>
    <m/>
    <m/>
    <n v="5"/>
    <n v="5"/>
    <m/>
    <x v="1"/>
    <n v="3"/>
    <m/>
    <m/>
    <d v="2014-03-24T11:48:19"/>
  </r>
  <r>
    <s v="Facultad de Medicina "/>
    <s v="MED"/>
    <x v="2"/>
    <n v="1143"/>
    <m/>
    <m/>
    <n v="18"/>
    <m/>
    <n v="3"/>
    <n v="3"/>
    <m/>
    <n v="16"/>
    <n v="18"/>
    <n v="15"/>
    <m/>
    <m/>
    <m/>
    <n v="4"/>
    <n v="3"/>
    <n v="3"/>
    <n v="3"/>
    <n v="2"/>
    <m/>
    <m/>
    <n v="3"/>
    <n v="4"/>
    <n v="4"/>
    <n v="4"/>
    <n v="4"/>
    <n v="3"/>
    <n v="2"/>
    <m/>
    <m/>
    <n v="4"/>
    <n v="4"/>
    <n v="4"/>
    <n v="4"/>
    <n v="4"/>
    <n v="4"/>
    <n v="3"/>
    <n v="2"/>
    <m/>
    <s v="No"/>
    <m/>
    <s v="No"/>
    <m/>
    <s v="No"/>
    <m/>
    <s v="Si"/>
    <m/>
    <s v="No"/>
    <m/>
    <s v="No"/>
    <m/>
    <m/>
    <m/>
    <m/>
    <n v="4"/>
    <n v="4"/>
    <m/>
    <x v="0"/>
    <n v="3"/>
    <m/>
    <m/>
    <d v="2014-03-24T11:48:56"/>
  </r>
  <r>
    <s v="Facultad de Educación "/>
    <s v="EDU"/>
    <x v="0"/>
    <n v="1144"/>
    <m/>
    <m/>
    <n v="12"/>
    <m/>
    <n v="3"/>
    <n v="3"/>
    <m/>
    <n v="12"/>
    <n v="4"/>
    <n v="20"/>
    <m/>
    <m/>
    <m/>
    <n v="5"/>
    <n v="5"/>
    <n v="5"/>
    <n v="5"/>
    <n v="5"/>
    <m/>
    <m/>
    <n v="4"/>
    <n v="5"/>
    <n v="5"/>
    <n v="5"/>
    <n v="5"/>
    <n v="5"/>
    <m/>
    <m/>
    <m/>
    <n v="5"/>
    <n v="5"/>
    <n v="5"/>
    <n v="5"/>
    <n v="5"/>
    <n v="5"/>
    <n v="5"/>
    <n v="5"/>
    <m/>
    <s v="Si"/>
    <n v="4"/>
    <s v="Si"/>
    <n v="5"/>
    <s v="No"/>
    <m/>
    <s v="Si"/>
    <s v="Si"/>
    <m/>
    <m/>
    <m/>
    <m/>
    <m/>
    <m/>
    <m/>
    <n v="5"/>
    <n v="5"/>
    <m/>
    <x v="1"/>
    <n v="5"/>
    <m/>
    <m/>
    <d v="2014-03-24T11:50:32"/>
  </r>
  <r>
    <s v="Facultad de Ciencias Biológicas "/>
    <s v="BIO"/>
    <x v="3"/>
    <n v="1139"/>
    <m/>
    <m/>
    <n v="2"/>
    <m/>
    <n v="2"/>
    <n v="4"/>
    <m/>
    <n v="2"/>
    <n v="10"/>
    <m/>
    <m/>
    <m/>
    <m/>
    <n v="3"/>
    <n v="3"/>
    <n v="4"/>
    <n v="4"/>
    <n v="2"/>
    <m/>
    <m/>
    <n v="2"/>
    <n v="3"/>
    <n v="3"/>
    <n v="3"/>
    <n v="3"/>
    <n v="4"/>
    <n v="3"/>
    <m/>
    <m/>
    <n v="4"/>
    <n v="4"/>
    <n v="4"/>
    <n v="4"/>
    <n v="4"/>
    <n v="4"/>
    <n v="4"/>
    <m/>
    <m/>
    <s v="Si"/>
    <n v="4"/>
    <s v="Si"/>
    <n v="4"/>
    <s v="No"/>
    <m/>
    <s v="Si"/>
    <s v="Si"/>
    <s v="No"/>
    <m/>
    <s v="No"/>
    <m/>
    <m/>
    <m/>
    <m/>
    <n v="4"/>
    <n v="5"/>
    <m/>
    <x v="2"/>
    <n v="3"/>
    <m/>
    <m/>
    <d v="2014-03-24T11:45:32"/>
  </r>
  <r>
    <s v="Facultad de Ciencias de la Documentación "/>
    <s v="BYD"/>
    <x v="4"/>
    <n v="1138"/>
    <m/>
    <m/>
    <n v="3"/>
    <m/>
    <n v="4"/>
    <n v="4"/>
    <m/>
    <n v="3"/>
    <m/>
    <m/>
    <m/>
    <m/>
    <m/>
    <n v="5"/>
    <n v="5"/>
    <n v="5"/>
    <n v="5"/>
    <n v="5"/>
    <m/>
    <m/>
    <n v="4"/>
    <n v="5"/>
    <n v="2"/>
    <n v="5"/>
    <n v="4"/>
    <n v="5"/>
    <n v="4"/>
    <m/>
    <m/>
    <n v="5"/>
    <n v="5"/>
    <n v="5"/>
    <n v="5"/>
    <n v="5"/>
    <n v="5"/>
    <n v="4"/>
    <n v="4"/>
    <m/>
    <s v="Si"/>
    <n v="3"/>
    <s v="Si"/>
    <n v="4"/>
    <s v="No"/>
    <m/>
    <s v="Si"/>
    <s v="Si"/>
    <s v="Si"/>
    <n v="3"/>
    <s v="Si"/>
    <m/>
    <m/>
    <m/>
    <m/>
    <n v="5"/>
    <n v="5"/>
    <m/>
    <x v="1"/>
    <n v="3"/>
    <m/>
    <m/>
    <d v="2014-03-24T11:42:27"/>
  </r>
  <r>
    <s v="Facultad de Ciencias Químicas "/>
    <s v="QUI"/>
    <x v="3"/>
    <n v="1137"/>
    <m/>
    <m/>
    <n v="10"/>
    <m/>
    <n v="3"/>
    <n v="5"/>
    <m/>
    <n v="10"/>
    <n v="25"/>
    <m/>
    <m/>
    <m/>
    <m/>
    <n v="5"/>
    <n v="4"/>
    <n v="4"/>
    <n v="4"/>
    <n v="4"/>
    <m/>
    <m/>
    <n v="4"/>
    <n v="5"/>
    <n v="4"/>
    <n v="5"/>
    <n v="4"/>
    <n v="4"/>
    <n v="4"/>
    <m/>
    <m/>
    <n v="4"/>
    <n v="3"/>
    <n v="4"/>
    <n v="4"/>
    <n v="5"/>
    <n v="4"/>
    <m/>
    <m/>
    <m/>
    <s v="No"/>
    <m/>
    <s v="No"/>
    <m/>
    <s v="No"/>
    <m/>
    <s v="Si"/>
    <s v="Si"/>
    <s v="Si"/>
    <n v="4"/>
    <s v="No"/>
    <m/>
    <m/>
    <m/>
    <m/>
    <n v="4"/>
    <n v="4"/>
    <m/>
    <x v="0"/>
    <n v="4"/>
    <m/>
    <m/>
    <d v="2014-03-24T11:38:45"/>
  </r>
  <r>
    <s v="F. Enfermería, Fisioterapia y Podología"/>
    <s v="ENF"/>
    <x v="2"/>
    <n v="1136"/>
    <m/>
    <m/>
    <n v="22"/>
    <m/>
    <n v="4"/>
    <n v="4"/>
    <m/>
    <n v="22"/>
    <n v="18"/>
    <m/>
    <m/>
    <m/>
    <m/>
    <n v="5"/>
    <n v="4"/>
    <n v="4"/>
    <n v="4"/>
    <n v="4"/>
    <m/>
    <m/>
    <n v="4"/>
    <n v="5"/>
    <n v="5"/>
    <n v="5"/>
    <n v="5"/>
    <n v="5"/>
    <n v="5"/>
    <m/>
    <m/>
    <n v="5"/>
    <n v="5"/>
    <n v="5"/>
    <n v="5"/>
    <n v="5"/>
    <n v="5"/>
    <n v="5"/>
    <n v="5"/>
    <m/>
    <s v="Si"/>
    <n v="5"/>
    <s v="Si"/>
    <n v="5"/>
    <s v="Si"/>
    <n v="5"/>
    <s v="Si"/>
    <s v="Si"/>
    <s v="Si"/>
    <n v="5"/>
    <s v="Si"/>
    <m/>
    <m/>
    <m/>
    <m/>
    <n v="5"/>
    <n v="5"/>
    <m/>
    <x v="1"/>
    <n v="5"/>
    <m/>
    <m/>
    <d v="2014-03-24T11:36:37"/>
  </r>
  <r>
    <s v="Facultad de Ciencias Químicas "/>
    <s v="QUI"/>
    <x v="3"/>
    <n v="1135"/>
    <m/>
    <m/>
    <n v="10"/>
    <m/>
    <n v="4"/>
    <n v="3"/>
    <m/>
    <n v="10"/>
    <n v="6"/>
    <m/>
    <m/>
    <m/>
    <m/>
    <n v="5"/>
    <n v="4"/>
    <n v="4"/>
    <n v="4"/>
    <n v="5"/>
    <m/>
    <m/>
    <n v="4"/>
    <n v="5"/>
    <n v="5"/>
    <m/>
    <n v="3"/>
    <n v="3"/>
    <n v="4"/>
    <m/>
    <m/>
    <n v="5"/>
    <n v="4"/>
    <n v="3"/>
    <n v="4"/>
    <n v="4"/>
    <n v="3"/>
    <n v="4"/>
    <m/>
    <m/>
    <s v="No"/>
    <m/>
    <s v="No"/>
    <m/>
    <s v="No"/>
    <m/>
    <s v="Si"/>
    <s v="No"/>
    <s v="Si"/>
    <n v="4"/>
    <s v="No"/>
    <s v="Debería haber algún sistema virtual  para publicar las &quot;enseñanzas&quot;, prácticas, etc. relacionadas con la impartición de la docencia y que repercutiese en la dedicación y en la calidad de la docencia. Al fin y al cabo, el objetivo fundamental de la univers"/>
    <m/>
    <m/>
    <m/>
    <n v="5"/>
    <n v="5"/>
    <m/>
    <x v="0"/>
    <n v="3"/>
    <m/>
    <m/>
    <d v="2014-03-24T11:35:33"/>
  </r>
  <r>
    <s v="Facultad de Ciencias Químicas "/>
    <s v="QUI"/>
    <x v="3"/>
    <n v="1134"/>
    <m/>
    <m/>
    <n v="10"/>
    <m/>
    <n v="3"/>
    <n v="4"/>
    <m/>
    <n v="10"/>
    <n v="8"/>
    <m/>
    <m/>
    <m/>
    <m/>
    <n v="4"/>
    <n v="5"/>
    <n v="5"/>
    <n v="5"/>
    <n v="3"/>
    <m/>
    <m/>
    <n v="5"/>
    <n v="5"/>
    <n v="5"/>
    <n v="5"/>
    <n v="5"/>
    <n v="5"/>
    <n v="4"/>
    <m/>
    <m/>
    <n v="5"/>
    <n v="5"/>
    <n v="5"/>
    <n v="5"/>
    <n v="5"/>
    <n v="5"/>
    <n v="5"/>
    <n v="5"/>
    <m/>
    <s v="Si"/>
    <n v="4"/>
    <s v="No"/>
    <m/>
    <s v="No"/>
    <m/>
    <s v="Si"/>
    <s v="Si"/>
    <s v="No"/>
    <m/>
    <s v="No"/>
    <m/>
    <m/>
    <m/>
    <m/>
    <n v="5"/>
    <n v="5"/>
    <m/>
    <x v="1"/>
    <n v="4"/>
    <m/>
    <m/>
    <d v="2014-03-24T11:28:01"/>
  </r>
  <r>
    <s v="Facultad de Ciencias de la Información "/>
    <s v="INF"/>
    <x v="4"/>
    <n v="1132"/>
    <m/>
    <m/>
    <n v="4"/>
    <m/>
    <n v="4"/>
    <n v="4"/>
    <m/>
    <n v="4"/>
    <n v="14"/>
    <m/>
    <s v="Biblioteca de la Filmoteca Española"/>
    <m/>
    <m/>
    <n v="4"/>
    <n v="3"/>
    <n v="3"/>
    <n v="3"/>
    <n v="3"/>
    <m/>
    <m/>
    <n v="5"/>
    <n v="4"/>
    <n v="3"/>
    <n v="3"/>
    <n v="4"/>
    <n v="3"/>
    <n v="3"/>
    <m/>
    <m/>
    <n v="3"/>
    <n v="5"/>
    <n v="5"/>
    <n v="5"/>
    <n v="5"/>
    <n v="5"/>
    <n v="4"/>
    <n v="5"/>
    <m/>
    <s v="No"/>
    <m/>
    <s v="No"/>
    <m/>
    <s v="No"/>
    <m/>
    <s v="No"/>
    <s v="Si"/>
    <s v="No"/>
    <m/>
    <s v="No"/>
    <m/>
    <m/>
    <m/>
    <m/>
    <n v="3"/>
    <n v="3"/>
    <m/>
    <x v="1"/>
    <n v="4"/>
    <m/>
    <m/>
    <d v="2014-03-24T11:25:52"/>
  </r>
  <r>
    <s v="Facultad de Derecho "/>
    <s v="DER"/>
    <x v="4"/>
    <n v="1133"/>
    <m/>
    <m/>
    <n v="11"/>
    <m/>
    <n v="3"/>
    <n v="3"/>
    <m/>
    <n v="11"/>
    <n v="16"/>
    <n v="4"/>
    <m/>
    <m/>
    <m/>
    <n v="4"/>
    <n v="5"/>
    <n v="5"/>
    <n v="4"/>
    <n v="4"/>
    <m/>
    <m/>
    <n v="4"/>
    <n v="4"/>
    <n v="4"/>
    <n v="5"/>
    <n v="3"/>
    <n v="4"/>
    <n v="4"/>
    <m/>
    <m/>
    <n v="4"/>
    <n v="4"/>
    <n v="4"/>
    <n v="4"/>
    <n v="3"/>
    <n v="5"/>
    <n v="3"/>
    <n v="3"/>
    <m/>
    <s v="Si"/>
    <n v="4"/>
    <s v="No"/>
    <m/>
    <s v="No"/>
    <m/>
    <s v="Si"/>
    <s v="No"/>
    <s v="No"/>
    <m/>
    <s v="No"/>
    <m/>
    <m/>
    <m/>
    <m/>
    <n v="5"/>
    <n v="5"/>
    <m/>
    <x v="0"/>
    <n v="4"/>
    <s v="En la facultad de Derecho, la petición anticipada tiene que recogerse necesariamente al día siguiente de realizarla,en caso contrario devuelven el libro a los depósitos. Sólo una vez no he acudido a recogerlo, por problemas personales, tuve que volver a r"/>
    <m/>
    <d v="2014-03-24T11:26:23"/>
  </r>
  <r>
    <s v="Facultad de Medicina "/>
    <s v="MED"/>
    <x v="2"/>
    <n v="1131"/>
    <m/>
    <m/>
    <n v="18"/>
    <m/>
    <n v="3"/>
    <n v="3"/>
    <m/>
    <n v="18"/>
    <n v="22"/>
    <m/>
    <m/>
    <m/>
    <m/>
    <n v="5"/>
    <n v="4"/>
    <n v="4"/>
    <n v="5"/>
    <n v="5"/>
    <m/>
    <m/>
    <n v="4"/>
    <n v="4"/>
    <n v="4"/>
    <n v="5"/>
    <m/>
    <n v="4"/>
    <n v="5"/>
    <m/>
    <m/>
    <n v="5"/>
    <n v="5"/>
    <n v="5"/>
    <n v="5"/>
    <n v="5"/>
    <n v="5"/>
    <n v="5"/>
    <n v="5"/>
    <m/>
    <s v="Si"/>
    <n v="4"/>
    <s v="No"/>
    <m/>
    <s v="No"/>
    <m/>
    <s v="Si"/>
    <s v="Si"/>
    <s v="Si"/>
    <n v="5"/>
    <s v="No"/>
    <m/>
    <m/>
    <m/>
    <m/>
    <n v="5"/>
    <n v="5"/>
    <m/>
    <x v="1"/>
    <n v="5"/>
    <m/>
    <m/>
    <d v="2014-03-24T11:25:14"/>
  </r>
  <r>
    <s v="Facultad de Veterinaria "/>
    <s v="VET"/>
    <x v="2"/>
    <n v="1130"/>
    <m/>
    <m/>
    <n v="21"/>
    <m/>
    <n v="3"/>
    <n v="5"/>
    <m/>
    <n v="21"/>
    <n v="18"/>
    <n v="13"/>
    <m/>
    <m/>
    <m/>
    <n v="5"/>
    <n v="4"/>
    <n v="4"/>
    <n v="4"/>
    <n v="4"/>
    <m/>
    <m/>
    <n v="4"/>
    <n v="4"/>
    <n v="4"/>
    <n v="5"/>
    <n v="4"/>
    <n v="5"/>
    <n v="4"/>
    <m/>
    <m/>
    <n v="5"/>
    <n v="5"/>
    <n v="5"/>
    <n v="5"/>
    <n v="5"/>
    <n v="4"/>
    <n v="5"/>
    <m/>
    <m/>
    <s v="No"/>
    <m/>
    <s v="No"/>
    <m/>
    <s v="No"/>
    <m/>
    <s v="Si"/>
    <s v="Si"/>
    <s v="Si"/>
    <n v="5"/>
    <s v="No"/>
    <m/>
    <m/>
    <m/>
    <m/>
    <n v="5"/>
    <n v="5"/>
    <m/>
    <x v="1"/>
    <n v="5"/>
    <m/>
    <m/>
    <d v="2014-03-24T11:16:38"/>
  </r>
  <r>
    <s v="Facultad de Farmacia "/>
    <s v="FAR"/>
    <x v="2"/>
    <n v="1129"/>
    <m/>
    <m/>
    <n v="13"/>
    <m/>
    <n v="3"/>
    <n v="3"/>
    <m/>
    <n v="13"/>
    <m/>
    <m/>
    <m/>
    <m/>
    <m/>
    <n v="4"/>
    <n v="4"/>
    <n v="4"/>
    <n v="3"/>
    <n v="3"/>
    <m/>
    <m/>
    <n v="3"/>
    <n v="4"/>
    <n v="4"/>
    <n v="5"/>
    <n v="3"/>
    <n v="5"/>
    <n v="4"/>
    <m/>
    <m/>
    <n v="4"/>
    <n v="4"/>
    <n v="4"/>
    <n v="3"/>
    <n v="3"/>
    <n v="3"/>
    <n v="4"/>
    <n v="4"/>
    <m/>
    <s v="No"/>
    <m/>
    <s v="No"/>
    <m/>
    <s v="No"/>
    <m/>
    <s v="No"/>
    <s v="No"/>
    <s v="No"/>
    <m/>
    <m/>
    <m/>
    <m/>
    <m/>
    <m/>
    <n v="4"/>
    <n v="4"/>
    <m/>
    <x v="3"/>
    <n v="5"/>
    <s v="utilizo el sistema de préstamo interbliotecario en la solicitud de separatas y he de manifestar que funciona con gran rapidez y profesionalidad"/>
    <m/>
    <d v="2014-03-24T11:14:41"/>
  </r>
  <r>
    <s v="F. Enfermería, Fisioterapia y Podología"/>
    <s v="ENF"/>
    <x v="2"/>
    <n v="1127"/>
    <m/>
    <m/>
    <n v="22"/>
    <m/>
    <n v="2"/>
    <n v="4"/>
    <m/>
    <n v="22"/>
    <m/>
    <m/>
    <m/>
    <m/>
    <m/>
    <n v="5"/>
    <n v="5"/>
    <n v="4"/>
    <n v="5"/>
    <n v="3"/>
    <m/>
    <m/>
    <n v="4"/>
    <n v="5"/>
    <n v="5"/>
    <n v="5"/>
    <n v="4"/>
    <n v="4"/>
    <n v="4"/>
    <m/>
    <m/>
    <n v="5"/>
    <n v="5"/>
    <n v="5"/>
    <n v="5"/>
    <n v="5"/>
    <n v="5"/>
    <n v="5"/>
    <m/>
    <m/>
    <s v="Si"/>
    <n v="4"/>
    <s v="Si"/>
    <n v="4"/>
    <s v="Si"/>
    <n v="4"/>
    <s v="Si"/>
    <s v="No"/>
    <s v="No"/>
    <m/>
    <s v="Si"/>
    <m/>
    <m/>
    <m/>
    <m/>
    <n v="5"/>
    <n v="5"/>
    <m/>
    <x v="1"/>
    <n v="4"/>
    <m/>
    <m/>
    <d v="2014-03-24T11:10:02"/>
  </r>
  <r>
    <s v="Facultad de Ciencias Geológicas "/>
    <s v="GEO"/>
    <x v="3"/>
    <n v="1128"/>
    <m/>
    <m/>
    <n v="7"/>
    <m/>
    <n v="4"/>
    <n v="4"/>
    <m/>
    <n v="7"/>
    <m/>
    <m/>
    <m/>
    <m/>
    <m/>
    <n v="5"/>
    <n v="4"/>
    <n v="4"/>
    <n v="4"/>
    <n v="3"/>
    <m/>
    <m/>
    <n v="5"/>
    <n v="3"/>
    <n v="5"/>
    <n v="5"/>
    <n v="4"/>
    <n v="5"/>
    <n v="4"/>
    <m/>
    <m/>
    <n v="5"/>
    <n v="4"/>
    <n v="4"/>
    <n v="5"/>
    <n v="5"/>
    <n v="5"/>
    <n v="5"/>
    <n v="5"/>
    <m/>
    <s v="No"/>
    <m/>
    <s v="No"/>
    <m/>
    <s v="No"/>
    <m/>
    <s v="No"/>
    <s v="Si"/>
    <s v="Si"/>
    <n v="4"/>
    <s v="No"/>
    <m/>
    <m/>
    <m/>
    <m/>
    <n v="5"/>
    <n v="5"/>
    <m/>
    <x v="1"/>
    <n v="4"/>
    <m/>
    <m/>
    <d v="2014-03-24T11:11:56"/>
  </r>
  <r>
    <s v="Facultad de Medicina "/>
    <s v="MED"/>
    <x v="2"/>
    <n v="1126"/>
    <m/>
    <m/>
    <n v="18"/>
    <m/>
    <n v="1"/>
    <n v="5"/>
    <m/>
    <m/>
    <m/>
    <m/>
    <s v="HOSPITAL"/>
    <m/>
    <m/>
    <m/>
    <m/>
    <m/>
    <m/>
    <m/>
    <m/>
    <m/>
    <n v="3"/>
    <n v="4"/>
    <n v="3"/>
    <n v="5"/>
    <n v="4"/>
    <n v="4"/>
    <m/>
    <m/>
    <m/>
    <m/>
    <m/>
    <m/>
    <m/>
    <m/>
    <m/>
    <m/>
    <m/>
    <m/>
    <s v="Si"/>
    <n v="4"/>
    <s v="Si"/>
    <n v="4"/>
    <s v="Si"/>
    <n v="5"/>
    <s v="Si"/>
    <s v="No"/>
    <s v="No"/>
    <m/>
    <s v="No"/>
    <m/>
    <m/>
    <m/>
    <m/>
    <n v="5"/>
    <n v="5"/>
    <m/>
    <x v="1"/>
    <n v="4"/>
    <s v="DEBÍAN ENRIQUECER LAS SUSCRIPCIONES DE REVISTAS MÉDICAS ONLINE"/>
    <m/>
    <d v="2014-03-24T11:07:51"/>
  </r>
  <r>
    <s v="Facultad de Derecho "/>
    <s v="DER"/>
    <x v="4"/>
    <n v="1125"/>
    <m/>
    <m/>
    <n v="11"/>
    <m/>
    <n v="3"/>
    <n v="3"/>
    <m/>
    <n v="11"/>
    <n v="29"/>
    <m/>
    <s v="Colegio Notarial, Colegio de Abogados, Real Academia de Legislación y Jurisprudencia"/>
    <m/>
    <m/>
    <n v="4"/>
    <n v="4"/>
    <n v="4"/>
    <n v="5"/>
    <n v="3"/>
    <m/>
    <m/>
    <n v="4"/>
    <n v="4"/>
    <n v="5"/>
    <n v="5"/>
    <n v="4"/>
    <n v="5"/>
    <n v="5"/>
    <m/>
    <m/>
    <n v="5"/>
    <n v="4"/>
    <n v="5"/>
    <n v="5"/>
    <n v="5"/>
    <n v="5"/>
    <n v="5"/>
    <n v="5"/>
    <m/>
    <s v="Si"/>
    <n v="4"/>
    <s v="No"/>
    <m/>
    <s v="No"/>
    <m/>
    <s v="No"/>
    <s v="Si"/>
    <s v="Si"/>
    <n v="4"/>
    <s v="Si"/>
    <s v="Servicio de escaneado de artículos de revistas especializadas."/>
    <m/>
    <m/>
    <m/>
    <n v="5"/>
    <n v="5"/>
    <m/>
    <x v="1"/>
    <n v="5"/>
    <m/>
    <m/>
    <d v="2014-03-24T11:07:08"/>
  </r>
  <r>
    <s v="F. Óptica y Optometría"/>
    <s v="OPT"/>
    <x v="2"/>
    <n v="1124"/>
    <m/>
    <m/>
    <n v="25"/>
    <m/>
    <n v="3"/>
    <n v="4"/>
    <m/>
    <n v="25"/>
    <n v="18"/>
    <m/>
    <m/>
    <m/>
    <m/>
    <n v="4"/>
    <n v="4"/>
    <n v="4"/>
    <n v="4"/>
    <n v="4"/>
    <m/>
    <m/>
    <n v="3"/>
    <n v="3"/>
    <n v="3"/>
    <n v="3"/>
    <n v="2"/>
    <n v="4"/>
    <n v="2"/>
    <m/>
    <m/>
    <n v="2"/>
    <n v="4"/>
    <n v="4"/>
    <n v="3"/>
    <n v="3"/>
    <n v="4"/>
    <n v="3"/>
    <n v="2"/>
    <m/>
    <s v="No"/>
    <m/>
    <m/>
    <m/>
    <s v="No"/>
    <m/>
    <s v="No"/>
    <s v="No"/>
    <s v="Si"/>
    <n v="3"/>
    <s v="No"/>
    <m/>
    <m/>
    <m/>
    <m/>
    <n v="3"/>
    <n v="3"/>
    <m/>
    <x v="2"/>
    <n v="3"/>
    <m/>
    <m/>
    <d v="2014-03-24T11:01:44"/>
  </r>
  <r>
    <s v="Facultad de Geografía e Historia "/>
    <s v="GHI"/>
    <x v="0"/>
    <n v="1123"/>
    <m/>
    <m/>
    <n v="16"/>
    <m/>
    <n v="4"/>
    <n v="4"/>
    <m/>
    <n v="1"/>
    <n v="28"/>
    <n v="14"/>
    <s v="Museo del Prado&lt;br&gt;Biblioteca Nacional&lt;br&gt;Museo Lázaro Galdiano&lt;br&gt;Real Academia de Bellas Artes de San Fernando&lt;br&gt;"/>
    <m/>
    <m/>
    <n v="5"/>
    <n v="3"/>
    <n v="4"/>
    <n v="5"/>
    <n v="3"/>
    <m/>
    <m/>
    <n v="4"/>
    <n v="4"/>
    <n v="4"/>
    <n v="5"/>
    <n v="5"/>
    <n v="3"/>
    <n v="4"/>
    <m/>
    <m/>
    <n v="3"/>
    <n v="4"/>
    <n v="4"/>
    <n v="5"/>
    <n v="4"/>
    <n v="4"/>
    <n v="5"/>
    <n v="5"/>
    <m/>
    <s v="Si"/>
    <n v="4"/>
    <s v="No"/>
    <m/>
    <s v="Si"/>
    <n v="3"/>
    <s v="Si"/>
    <m/>
    <s v="Si"/>
    <n v="4"/>
    <s v="Si"/>
    <m/>
    <m/>
    <m/>
    <m/>
    <n v="5"/>
    <n v="5"/>
    <m/>
    <x v="0"/>
    <n v="5"/>
    <m/>
    <m/>
    <d v="2014-03-24T10:58:36"/>
  </r>
  <r>
    <s v="Facultad de Ciencias Geológicas "/>
    <s v="GEO"/>
    <x v="3"/>
    <n v="1122"/>
    <m/>
    <m/>
    <n v="7"/>
    <m/>
    <n v="4"/>
    <n v="4"/>
    <m/>
    <n v="7"/>
    <n v="2"/>
    <n v="14"/>
    <m/>
    <m/>
    <m/>
    <n v="5"/>
    <n v="4"/>
    <n v="4"/>
    <n v="4"/>
    <n v="4"/>
    <m/>
    <m/>
    <n v="4"/>
    <n v="4"/>
    <n v="4"/>
    <n v="5"/>
    <n v="3"/>
    <n v="5"/>
    <n v="4"/>
    <m/>
    <m/>
    <n v="5"/>
    <n v="4"/>
    <n v="4"/>
    <n v="5"/>
    <n v="5"/>
    <n v="4"/>
    <n v="4"/>
    <n v="5"/>
    <m/>
    <s v="Si"/>
    <n v="4"/>
    <s v="No"/>
    <m/>
    <s v="No"/>
    <m/>
    <s v="Si"/>
    <s v="No"/>
    <s v="No"/>
    <m/>
    <s v="Si"/>
    <m/>
    <m/>
    <m/>
    <m/>
    <n v="5"/>
    <n v="5"/>
    <m/>
    <x v="1"/>
    <n v="4"/>
    <m/>
    <m/>
    <d v="2014-03-24T10:58:03"/>
  </r>
  <r>
    <s v=""/>
    <s v=""/>
    <x v="1"/>
    <n v="1121"/>
    <m/>
    <m/>
    <m/>
    <m/>
    <n v="3"/>
    <n v="3"/>
    <m/>
    <n v="1"/>
    <n v="16"/>
    <m/>
    <m/>
    <m/>
    <m/>
    <n v="5"/>
    <n v="5"/>
    <n v="5"/>
    <n v="5"/>
    <n v="5"/>
    <m/>
    <m/>
    <n v="4"/>
    <n v="5"/>
    <n v="4"/>
    <n v="5"/>
    <m/>
    <m/>
    <m/>
    <m/>
    <m/>
    <n v="5"/>
    <n v="5"/>
    <n v="5"/>
    <n v="5"/>
    <n v="5"/>
    <n v="5"/>
    <m/>
    <n v="5"/>
    <m/>
    <s v="Si"/>
    <n v="4"/>
    <s v="Si"/>
    <n v="4"/>
    <s v="Si"/>
    <n v="4"/>
    <s v="Si"/>
    <s v="Si"/>
    <s v="Si"/>
    <n v="5"/>
    <s v="No"/>
    <m/>
    <m/>
    <m/>
    <m/>
    <n v="5"/>
    <n v="5"/>
    <m/>
    <x v="1"/>
    <n v="4"/>
    <s v="En mi facultad, Bellas Artes, tenemos un nuevo director, por jubilación de la anterior, que ha resultado ser extraordinariamente positivo por la renovación que ha aportado, a pesar de del gran nivel de la anterior directora que cumplió con gran eficiencia"/>
    <m/>
    <d v="2014-03-24T10:44:56"/>
  </r>
  <r>
    <s v="Facultad de Medicina "/>
    <s v="MED"/>
    <x v="2"/>
    <n v="1120"/>
    <m/>
    <m/>
    <n v="18"/>
    <m/>
    <n v="2"/>
    <n v="4"/>
    <m/>
    <n v="18"/>
    <m/>
    <m/>
    <m/>
    <m/>
    <m/>
    <m/>
    <m/>
    <m/>
    <m/>
    <n v="4"/>
    <m/>
    <m/>
    <n v="3"/>
    <n v="4"/>
    <n v="4"/>
    <n v="5"/>
    <n v="4"/>
    <n v="4"/>
    <n v="5"/>
    <m/>
    <m/>
    <m/>
    <m/>
    <m/>
    <m/>
    <m/>
    <m/>
    <n v="4"/>
    <m/>
    <m/>
    <s v="Si"/>
    <n v="2"/>
    <s v="No"/>
    <m/>
    <s v="Si"/>
    <n v="3"/>
    <s v="Si"/>
    <s v="No"/>
    <s v="No"/>
    <m/>
    <s v="No"/>
    <m/>
    <m/>
    <m/>
    <m/>
    <n v="5"/>
    <n v="5"/>
    <m/>
    <x v="0"/>
    <n v="5"/>
    <m/>
    <m/>
    <d v="2014-03-24T10:34:17"/>
  </r>
  <r>
    <s v="Facultad de Informática "/>
    <s v="FDI"/>
    <x v="3"/>
    <n v="1119"/>
    <m/>
    <m/>
    <n v="17"/>
    <m/>
    <n v="3"/>
    <n v="3"/>
    <m/>
    <n v="17"/>
    <m/>
    <m/>
    <m/>
    <m/>
    <m/>
    <n v="4"/>
    <n v="4"/>
    <n v="5"/>
    <n v="5"/>
    <n v="5"/>
    <m/>
    <m/>
    <n v="5"/>
    <n v="5"/>
    <n v="5"/>
    <n v="4"/>
    <n v="5"/>
    <n v="5"/>
    <m/>
    <m/>
    <m/>
    <n v="3"/>
    <n v="3"/>
    <n v="3"/>
    <n v="4"/>
    <m/>
    <n v="5"/>
    <n v="4"/>
    <m/>
    <m/>
    <s v="Si"/>
    <n v="5"/>
    <s v="No"/>
    <m/>
    <s v="No"/>
    <m/>
    <s v="Si"/>
    <s v="No"/>
    <s v="No"/>
    <m/>
    <s v="No"/>
    <m/>
    <m/>
    <m/>
    <m/>
    <n v="3"/>
    <n v="3"/>
    <m/>
    <x v="1"/>
    <n v="4"/>
    <m/>
    <m/>
    <d v="2014-03-24T10:31:06"/>
  </r>
  <r>
    <s v="Facultad de Ciencias de la Información "/>
    <s v="INF"/>
    <x v="4"/>
    <n v="1118"/>
    <m/>
    <m/>
    <n v="4"/>
    <m/>
    <n v="4"/>
    <n v="3"/>
    <m/>
    <n v="4"/>
    <m/>
    <m/>
    <s v="Biblioteca Nacional de España"/>
    <m/>
    <m/>
    <n v="4"/>
    <n v="4"/>
    <n v="4"/>
    <n v="4"/>
    <n v="4"/>
    <m/>
    <m/>
    <n v="3"/>
    <n v="4"/>
    <n v="3"/>
    <n v="4"/>
    <n v="3"/>
    <n v="3"/>
    <n v="3"/>
    <m/>
    <m/>
    <n v="4"/>
    <n v="3"/>
    <n v="3"/>
    <n v="4"/>
    <n v="4"/>
    <n v="3"/>
    <n v="3"/>
    <m/>
    <m/>
    <s v="No"/>
    <m/>
    <s v="No"/>
    <m/>
    <s v="Si"/>
    <n v="4"/>
    <s v="No"/>
    <s v="Si"/>
    <s v="Si"/>
    <n v="5"/>
    <s v="No"/>
    <m/>
    <m/>
    <m/>
    <m/>
    <n v="4"/>
    <n v="4"/>
    <m/>
    <x v="0"/>
    <n v="4"/>
    <m/>
    <m/>
    <d v="2014-03-24T10:29:28"/>
  </r>
  <r>
    <s v="Facultad de Veterinaria "/>
    <s v="VET"/>
    <x v="2"/>
    <n v="1117"/>
    <m/>
    <m/>
    <n v="21"/>
    <m/>
    <n v="4"/>
    <n v="5"/>
    <m/>
    <n v="21"/>
    <n v="2"/>
    <m/>
    <m/>
    <m/>
    <m/>
    <n v="5"/>
    <n v="4"/>
    <n v="4"/>
    <n v="5"/>
    <n v="4"/>
    <m/>
    <m/>
    <n v="4"/>
    <n v="5"/>
    <n v="5"/>
    <n v="5"/>
    <n v="5"/>
    <n v="5"/>
    <n v="5"/>
    <m/>
    <m/>
    <n v="5"/>
    <n v="5"/>
    <n v="5"/>
    <n v="5"/>
    <n v="5"/>
    <n v="5"/>
    <n v="5"/>
    <m/>
    <m/>
    <s v="Si"/>
    <n v="4"/>
    <s v="Si"/>
    <n v="5"/>
    <s v="Si"/>
    <n v="5"/>
    <s v="Si"/>
    <s v="Si"/>
    <s v="Si"/>
    <n v="5"/>
    <s v="Si"/>
    <m/>
    <m/>
    <m/>
    <m/>
    <n v="5"/>
    <n v="5"/>
    <m/>
    <x v="1"/>
    <n v="5"/>
    <m/>
    <m/>
    <d v="2014-03-24T10:29:27"/>
  </r>
  <r>
    <s v="Facultad de Ciencias Biológicas "/>
    <s v="BIO"/>
    <x v="3"/>
    <n v="1116"/>
    <m/>
    <m/>
    <n v="2"/>
    <m/>
    <n v="2"/>
    <n v="2"/>
    <m/>
    <m/>
    <m/>
    <m/>
    <m/>
    <m/>
    <m/>
    <n v="5"/>
    <m/>
    <m/>
    <m/>
    <m/>
    <m/>
    <m/>
    <m/>
    <m/>
    <m/>
    <m/>
    <m/>
    <m/>
    <m/>
    <m/>
    <m/>
    <n v="5"/>
    <n v="5"/>
    <n v="5"/>
    <n v="5"/>
    <n v="5"/>
    <m/>
    <n v="5"/>
    <n v="5"/>
    <m/>
    <s v="No"/>
    <m/>
    <s v="No"/>
    <m/>
    <s v="No"/>
    <m/>
    <s v="Si"/>
    <s v="No"/>
    <s v="No"/>
    <m/>
    <s v="No"/>
    <m/>
    <m/>
    <m/>
    <m/>
    <n v="5"/>
    <n v="5"/>
    <m/>
    <x v="1"/>
    <n v="5"/>
    <m/>
    <m/>
    <d v="2014-03-24T10:23:06"/>
  </r>
  <r>
    <s v="Facultad de Ciencias Biológicas "/>
    <s v="BIO"/>
    <x v="3"/>
    <n v="1115"/>
    <m/>
    <m/>
    <n v="2"/>
    <m/>
    <n v="2"/>
    <n v="3"/>
    <m/>
    <n v="2"/>
    <m/>
    <m/>
    <m/>
    <m/>
    <m/>
    <n v="5"/>
    <n v="5"/>
    <n v="5"/>
    <n v="5"/>
    <n v="5"/>
    <m/>
    <m/>
    <m/>
    <n v="5"/>
    <n v="5"/>
    <n v="5"/>
    <n v="5"/>
    <n v="5"/>
    <n v="5"/>
    <m/>
    <m/>
    <n v="5"/>
    <n v="4"/>
    <n v="5"/>
    <n v="5"/>
    <n v="5"/>
    <n v="5"/>
    <n v="5"/>
    <n v="5"/>
    <m/>
    <s v="No"/>
    <m/>
    <s v="No"/>
    <m/>
    <s v="No"/>
    <m/>
    <s v="No"/>
    <s v="No"/>
    <s v="No"/>
    <m/>
    <m/>
    <m/>
    <m/>
    <m/>
    <m/>
    <n v="5"/>
    <n v="5"/>
    <m/>
    <x v="0"/>
    <n v="4"/>
    <m/>
    <m/>
    <d v="2014-03-24T10:18:37"/>
  </r>
  <r>
    <s v="Facultad de Ciencias de la Información "/>
    <s v="INF"/>
    <x v="4"/>
    <n v="1114"/>
    <m/>
    <m/>
    <n v="4"/>
    <m/>
    <n v="4"/>
    <n v="4"/>
    <m/>
    <n v="4"/>
    <m/>
    <m/>
    <m/>
    <m/>
    <m/>
    <n v="5"/>
    <n v="5"/>
    <n v="5"/>
    <n v="4"/>
    <n v="4"/>
    <m/>
    <m/>
    <n v="5"/>
    <n v="4"/>
    <n v="4"/>
    <n v="5"/>
    <n v="4"/>
    <n v="5"/>
    <n v="5"/>
    <m/>
    <m/>
    <n v="5"/>
    <n v="5"/>
    <n v="5"/>
    <n v="5"/>
    <n v="5"/>
    <n v="5"/>
    <n v="5"/>
    <m/>
    <m/>
    <s v="Si"/>
    <n v="5"/>
    <s v="Si"/>
    <n v="4"/>
    <s v="No"/>
    <m/>
    <s v="Si"/>
    <s v="Si"/>
    <s v="Si"/>
    <n v="4"/>
    <s v="No"/>
    <m/>
    <m/>
    <m/>
    <m/>
    <n v="5"/>
    <n v="5"/>
    <m/>
    <x v="1"/>
    <n v="4"/>
    <m/>
    <m/>
    <d v="2014-03-24T10:16:26"/>
  </r>
  <r>
    <s v="Facultad de Farmacia "/>
    <s v="FAR"/>
    <x v="2"/>
    <n v="1113"/>
    <m/>
    <m/>
    <n v="13"/>
    <m/>
    <n v="3"/>
    <n v="4"/>
    <m/>
    <n v="13"/>
    <m/>
    <m/>
    <m/>
    <m/>
    <m/>
    <n v="5"/>
    <n v="3"/>
    <n v="3"/>
    <n v="5"/>
    <n v="3"/>
    <m/>
    <m/>
    <n v="3"/>
    <n v="5"/>
    <n v="5"/>
    <n v="5"/>
    <n v="5"/>
    <n v="5"/>
    <n v="5"/>
    <m/>
    <m/>
    <n v="5"/>
    <n v="5"/>
    <n v="5"/>
    <n v="5"/>
    <n v="5"/>
    <n v="5"/>
    <n v="5"/>
    <m/>
    <m/>
    <s v="Si"/>
    <n v="4"/>
    <s v="Si"/>
    <n v="4"/>
    <s v="No"/>
    <m/>
    <s v="No"/>
    <s v="Si"/>
    <s v="No"/>
    <m/>
    <s v="Si"/>
    <m/>
    <m/>
    <m/>
    <m/>
    <n v="5"/>
    <n v="5"/>
    <m/>
    <x v="0"/>
    <n v="5"/>
    <m/>
    <m/>
    <d v="2014-03-24T10:15:09"/>
  </r>
  <r>
    <s v="F. Óptica y Optometría"/>
    <s v="OPT"/>
    <x v="2"/>
    <n v="1112"/>
    <m/>
    <m/>
    <n v="25"/>
    <m/>
    <n v="3"/>
    <n v="3"/>
    <m/>
    <n v="25"/>
    <m/>
    <m/>
    <s v="Biblioteca Pública de San Blas (Madrid)"/>
    <m/>
    <m/>
    <n v="5"/>
    <n v="5"/>
    <n v="5"/>
    <n v="4"/>
    <n v="3"/>
    <m/>
    <m/>
    <n v="4"/>
    <n v="5"/>
    <n v="4"/>
    <n v="5"/>
    <n v="4"/>
    <n v="4"/>
    <n v="4"/>
    <m/>
    <m/>
    <n v="5"/>
    <n v="5"/>
    <n v="5"/>
    <n v="5"/>
    <n v="5"/>
    <n v="5"/>
    <n v="5"/>
    <m/>
    <m/>
    <s v="Si"/>
    <n v="4"/>
    <s v="No"/>
    <m/>
    <s v="Si"/>
    <n v="3"/>
    <s v="Si"/>
    <s v="Si"/>
    <s v="Si"/>
    <n v="4"/>
    <s v="No"/>
    <m/>
    <m/>
    <m/>
    <m/>
    <n v="5"/>
    <n v="5"/>
    <m/>
    <x v="1"/>
    <n v="4"/>
    <m/>
    <m/>
    <d v="2014-03-24T10:15:05"/>
  </r>
  <r>
    <s v="Facultad de Medicina "/>
    <s v="MED"/>
    <x v="2"/>
    <n v="1111"/>
    <m/>
    <m/>
    <n v="18"/>
    <m/>
    <n v="2"/>
    <n v="2"/>
    <m/>
    <n v="18"/>
    <m/>
    <m/>
    <s v="Bases de datos: MEDLINE"/>
    <m/>
    <m/>
    <m/>
    <m/>
    <m/>
    <m/>
    <m/>
    <m/>
    <m/>
    <n v="5"/>
    <n v="5"/>
    <n v="5"/>
    <n v="5"/>
    <n v="4"/>
    <m/>
    <n v="4"/>
    <m/>
    <m/>
    <m/>
    <m/>
    <m/>
    <m/>
    <m/>
    <m/>
    <n v="5"/>
    <m/>
    <m/>
    <s v="No"/>
    <m/>
    <s v="No"/>
    <m/>
    <s v="No"/>
    <m/>
    <s v="No"/>
    <s v="No"/>
    <s v="No"/>
    <m/>
    <s v="No"/>
    <m/>
    <m/>
    <m/>
    <m/>
    <n v="5"/>
    <n v="5"/>
    <m/>
    <x v="1"/>
    <n v="5"/>
    <m/>
    <m/>
    <d v="2014-03-24T10:12:50"/>
  </r>
  <r>
    <s v="Facultad de Ciencias Matemáticas "/>
    <s v="MAT"/>
    <x v="3"/>
    <n v="1110"/>
    <m/>
    <m/>
    <n v="8"/>
    <m/>
    <n v="3"/>
    <n v="5"/>
    <m/>
    <n v="8"/>
    <m/>
    <m/>
    <m/>
    <m/>
    <m/>
    <n v="5"/>
    <n v="4"/>
    <n v="4"/>
    <n v="4"/>
    <n v="3"/>
    <m/>
    <m/>
    <n v="2"/>
    <n v="4"/>
    <n v="5"/>
    <n v="5"/>
    <n v="4"/>
    <n v="1"/>
    <n v="4"/>
    <m/>
    <m/>
    <n v="5"/>
    <n v="4"/>
    <n v="4"/>
    <n v="5"/>
    <n v="3"/>
    <n v="5"/>
    <n v="5"/>
    <m/>
    <m/>
    <s v="Si"/>
    <n v="4"/>
    <s v="No"/>
    <m/>
    <s v="No"/>
    <m/>
    <s v="Si"/>
    <s v="No"/>
    <s v="No"/>
    <m/>
    <s v="No"/>
    <m/>
    <m/>
    <m/>
    <m/>
    <n v="5"/>
    <n v="5"/>
    <m/>
    <x v="0"/>
    <n v="4"/>
    <m/>
    <m/>
    <d v="2014-03-24T10:09:30"/>
  </r>
  <r>
    <s v="Facultad de Geografía e Historia "/>
    <s v="GHI"/>
    <x v="0"/>
    <n v="1109"/>
    <m/>
    <m/>
    <n v="16"/>
    <m/>
    <n v="4"/>
    <n v="4"/>
    <m/>
    <n v="16"/>
    <n v="1"/>
    <m/>
    <m/>
    <m/>
    <m/>
    <n v="4"/>
    <n v="4"/>
    <n v="4"/>
    <n v="4"/>
    <n v="5"/>
    <m/>
    <m/>
    <n v="4"/>
    <n v="4"/>
    <n v="4"/>
    <n v="5"/>
    <n v="4"/>
    <n v="5"/>
    <n v="4"/>
    <m/>
    <m/>
    <n v="5"/>
    <n v="4"/>
    <n v="4"/>
    <n v="5"/>
    <n v="5"/>
    <n v="5"/>
    <n v="5"/>
    <n v="5"/>
    <m/>
    <s v="Si"/>
    <n v="4"/>
    <s v="No"/>
    <n v="4"/>
    <s v="Si"/>
    <n v="4"/>
    <s v="No"/>
    <s v="Si"/>
    <s v="No"/>
    <m/>
    <s v="Si"/>
    <s v="base de datos Artstore (base de datos imágenes)"/>
    <m/>
    <m/>
    <m/>
    <n v="5"/>
    <n v="5"/>
    <m/>
    <x v="1"/>
    <n v="4"/>
    <s v="Agradecería un curso destinado al uso y potencial de las distintas bases de datos pertinentes para el perfil de investigadores y profesores del área de Historia del Arte. "/>
    <m/>
    <d v="2014-03-24T10:00:41"/>
  </r>
  <r>
    <s v="F. Trabajo Social"/>
    <s v="TRS"/>
    <x v="4"/>
    <n v="1108"/>
    <m/>
    <m/>
    <n v="26"/>
    <m/>
    <n v="4"/>
    <n v="5"/>
    <m/>
    <n v="26"/>
    <m/>
    <m/>
    <m/>
    <m/>
    <m/>
    <n v="5"/>
    <n v="3"/>
    <n v="3"/>
    <n v="4"/>
    <n v="3"/>
    <m/>
    <m/>
    <n v="5"/>
    <n v="5"/>
    <n v="5"/>
    <n v="5"/>
    <n v="4"/>
    <n v="5"/>
    <n v="4"/>
    <m/>
    <m/>
    <n v="5"/>
    <n v="5"/>
    <n v="5"/>
    <n v="5"/>
    <n v="5"/>
    <n v="4"/>
    <n v="5"/>
    <n v="5"/>
    <m/>
    <s v="Si"/>
    <n v="3"/>
    <s v="Si"/>
    <n v="3"/>
    <s v="Si"/>
    <n v="3"/>
    <s v="No"/>
    <s v="Si"/>
    <s v="Si"/>
    <n v="4"/>
    <s v="Si"/>
    <m/>
    <m/>
    <m/>
    <m/>
    <n v="5"/>
    <n v="5"/>
    <m/>
    <x v="1"/>
    <n v="5"/>
    <m/>
    <m/>
    <d v="2014-03-24T09:59:54"/>
  </r>
  <r>
    <s v=""/>
    <s v=""/>
    <x v="1"/>
    <n v="1107"/>
    <m/>
    <m/>
    <m/>
    <m/>
    <n v="2"/>
    <n v="5"/>
    <m/>
    <n v="7"/>
    <m/>
    <m/>
    <m/>
    <m/>
    <m/>
    <n v="5"/>
    <n v="4"/>
    <n v="4"/>
    <n v="4"/>
    <n v="5"/>
    <m/>
    <m/>
    <n v="4"/>
    <n v="4"/>
    <n v="5"/>
    <n v="5"/>
    <n v="4"/>
    <n v="5"/>
    <n v="5"/>
    <m/>
    <m/>
    <n v="5"/>
    <n v="4"/>
    <n v="4"/>
    <n v="5"/>
    <n v="5"/>
    <n v="5"/>
    <n v="5"/>
    <n v="5"/>
    <m/>
    <s v="Si"/>
    <n v="5"/>
    <s v="Si"/>
    <n v="4"/>
    <s v="No"/>
    <m/>
    <s v="No"/>
    <s v="Si"/>
    <s v="No"/>
    <m/>
    <s v="Si"/>
    <m/>
    <m/>
    <m/>
    <m/>
    <n v="5"/>
    <n v="5"/>
    <m/>
    <x v="1"/>
    <n v="5"/>
    <m/>
    <m/>
    <d v="2014-03-24T09:57:38"/>
  </r>
  <r>
    <s v="Facultad de Veterinaria "/>
    <s v="VET"/>
    <x v="2"/>
    <n v="1106"/>
    <m/>
    <m/>
    <n v="21"/>
    <m/>
    <n v="2"/>
    <n v="4"/>
    <m/>
    <n v="21"/>
    <m/>
    <m/>
    <m/>
    <m/>
    <m/>
    <n v="4"/>
    <n v="3"/>
    <n v="1"/>
    <n v="2"/>
    <n v="1"/>
    <m/>
    <m/>
    <n v="1"/>
    <n v="1"/>
    <n v="2"/>
    <n v="4"/>
    <n v="2"/>
    <n v="2"/>
    <n v="1"/>
    <m/>
    <m/>
    <n v="4"/>
    <n v="4"/>
    <n v="4"/>
    <n v="2"/>
    <n v="2"/>
    <n v="3"/>
    <n v="1"/>
    <m/>
    <m/>
    <s v="Si"/>
    <n v="2"/>
    <s v="No"/>
    <m/>
    <s v="No"/>
    <m/>
    <s v="Si"/>
    <s v="Si"/>
    <s v="No"/>
    <m/>
    <s v="No"/>
    <m/>
    <m/>
    <m/>
    <m/>
    <n v="4"/>
    <n v="5"/>
    <m/>
    <x v="4"/>
    <n v="3"/>
    <s v="Se necesitan más suscripciones a revistas electrónicas necesarias para el trabajo diario, tanto docente como investigador, porque no puede ser que no haya algunos títulos básicos para veterinario, o que no estén en formato electrónico, puesto que la bibli"/>
    <m/>
    <d v="2014-03-24T09:55:16"/>
  </r>
  <r>
    <s v="Facultad de Informática "/>
    <s v="FDI"/>
    <x v="3"/>
    <n v="1105"/>
    <m/>
    <m/>
    <n v="17"/>
    <m/>
    <n v="4"/>
    <n v="4"/>
    <m/>
    <n v="17"/>
    <n v="14"/>
    <n v="16"/>
    <s v="AECID"/>
    <m/>
    <m/>
    <n v="5"/>
    <n v="5"/>
    <n v="5"/>
    <n v="5"/>
    <n v="3"/>
    <m/>
    <m/>
    <n v="4"/>
    <n v="3"/>
    <n v="3"/>
    <n v="4"/>
    <n v="4"/>
    <n v="4"/>
    <n v="4"/>
    <m/>
    <m/>
    <n v="4"/>
    <n v="4"/>
    <n v="4"/>
    <n v="4"/>
    <n v="4"/>
    <n v="5"/>
    <n v="3"/>
    <n v="4"/>
    <m/>
    <s v="Si"/>
    <n v="3"/>
    <s v="Si"/>
    <n v="4"/>
    <s v="No"/>
    <m/>
    <s v="Si"/>
    <s v="Si"/>
    <s v="No"/>
    <m/>
    <s v="No"/>
    <m/>
    <m/>
    <m/>
    <m/>
    <n v="4"/>
    <n v="2"/>
    <m/>
    <x v="0"/>
    <n v="4"/>
    <m/>
    <m/>
    <d v="2014-03-24T09:54:10"/>
  </r>
  <r>
    <s v="Facultad de Veterinaria "/>
    <s v="VET"/>
    <x v="2"/>
    <n v="1104"/>
    <m/>
    <m/>
    <n v="21"/>
    <m/>
    <n v="3"/>
    <n v="5"/>
    <m/>
    <n v="21"/>
    <m/>
    <m/>
    <m/>
    <m/>
    <m/>
    <n v="5"/>
    <n v="4"/>
    <n v="4"/>
    <n v="5"/>
    <n v="3"/>
    <m/>
    <m/>
    <n v="4"/>
    <n v="4"/>
    <n v="5"/>
    <n v="5"/>
    <n v="5"/>
    <n v="5"/>
    <n v="5"/>
    <m/>
    <m/>
    <n v="5"/>
    <n v="4"/>
    <n v="4"/>
    <n v="5"/>
    <n v="4"/>
    <n v="4"/>
    <n v="5"/>
    <n v="5"/>
    <m/>
    <s v="Si"/>
    <n v="4"/>
    <s v="Si"/>
    <n v="3"/>
    <s v="Si"/>
    <n v="4"/>
    <s v="Si"/>
    <s v="Si"/>
    <s v="Si"/>
    <n v="5"/>
    <s v="Si"/>
    <m/>
    <m/>
    <m/>
    <m/>
    <n v="5"/>
    <n v="5"/>
    <m/>
    <x v="1"/>
    <n v="4"/>
    <m/>
    <m/>
    <d v="2014-03-24T09:53:32"/>
  </r>
  <r>
    <s v="Facultad de Educación "/>
    <s v="EDU"/>
    <x v="0"/>
    <n v="1103"/>
    <m/>
    <m/>
    <n v="12"/>
    <m/>
    <n v="3"/>
    <n v="3"/>
    <m/>
    <n v="12"/>
    <m/>
    <m/>
    <m/>
    <m/>
    <m/>
    <n v="5"/>
    <n v="4"/>
    <n v="4"/>
    <n v="4"/>
    <n v="2"/>
    <m/>
    <m/>
    <n v="1"/>
    <n v="4"/>
    <n v="3"/>
    <n v="5"/>
    <n v="4"/>
    <n v="4"/>
    <n v="4"/>
    <m/>
    <m/>
    <n v="5"/>
    <n v="5"/>
    <n v="5"/>
    <n v="5"/>
    <n v="5"/>
    <n v="5"/>
    <n v="5"/>
    <n v="5"/>
    <m/>
    <s v="No"/>
    <m/>
    <s v="No"/>
    <m/>
    <s v="No"/>
    <m/>
    <s v="No"/>
    <s v="No"/>
    <s v="No"/>
    <m/>
    <s v="No"/>
    <s v="Incrementar la suscripción a revistas científicas "/>
    <m/>
    <m/>
    <m/>
    <n v="5"/>
    <n v="5"/>
    <m/>
    <x v="0"/>
    <m/>
    <m/>
    <m/>
    <d v="2014-03-24T09:52:16"/>
  </r>
  <r>
    <s v="Facultad de Derecho "/>
    <s v="DER"/>
    <x v="4"/>
    <n v="1101"/>
    <m/>
    <m/>
    <n v="11"/>
    <m/>
    <n v="5"/>
    <n v="5"/>
    <m/>
    <n v="11"/>
    <n v="11"/>
    <n v="31"/>
    <m/>
    <m/>
    <m/>
    <n v="3"/>
    <n v="4"/>
    <n v="2"/>
    <n v="3"/>
    <n v="4"/>
    <m/>
    <m/>
    <n v="2"/>
    <n v="3"/>
    <n v="3"/>
    <n v="3"/>
    <n v="3"/>
    <n v="3"/>
    <n v="3"/>
    <m/>
    <m/>
    <n v="4"/>
    <n v="2"/>
    <n v="3"/>
    <n v="2"/>
    <n v="2"/>
    <n v="4"/>
    <n v="4"/>
    <n v="4"/>
    <m/>
    <s v="Si"/>
    <n v="5"/>
    <s v="Si"/>
    <n v="5"/>
    <s v="No"/>
    <m/>
    <s v="No"/>
    <s v="Si"/>
    <s v="Si"/>
    <n v="4"/>
    <s v="No"/>
    <m/>
    <m/>
    <m/>
    <m/>
    <n v="4"/>
    <n v="4"/>
    <m/>
    <x v="2"/>
    <n v="4"/>
    <m/>
    <m/>
    <d v="2014-03-24T09:50:12"/>
  </r>
  <r>
    <s v="Facultad de Ciencias Económicas y Empresariales "/>
    <s v="CEE"/>
    <x v="4"/>
    <n v="1102"/>
    <m/>
    <m/>
    <n v="5"/>
    <m/>
    <n v="2"/>
    <n v="4"/>
    <m/>
    <n v="5"/>
    <m/>
    <m/>
    <m/>
    <m/>
    <m/>
    <n v="5"/>
    <n v="5"/>
    <n v="5"/>
    <n v="5"/>
    <n v="5"/>
    <m/>
    <m/>
    <n v="3"/>
    <n v="5"/>
    <n v="5"/>
    <n v="5"/>
    <n v="4"/>
    <n v="5"/>
    <n v="4"/>
    <m/>
    <m/>
    <n v="5"/>
    <n v="5"/>
    <n v="5"/>
    <n v="5"/>
    <n v="5"/>
    <n v="5"/>
    <n v="5"/>
    <n v="5"/>
    <m/>
    <s v="Si"/>
    <n v="5"/>
    <s v="No"/>
    <m/>
    <s v="No"/>
    <m/>
    <s v="Si"/>
    <s v="Si"/>
    <s v="Si"/>
    <n v="4"/>
    <s v="Si"/>
    <m/>
    <m/>
    <m/>
    <m/>
    <n v="5"/>
    <n v="5"/>
    <m/>
    <x v="0"/>
    <n v="5"/>
    <m/>
    <m/>
    <d v="2014-03-24T09:50:33"/>
  </r>
  <r>
    <s v="Facultad de Veterinaria "/>
    <s v="VET"/>
    <x v="2"/>
    <n v="1100"/>
    <m/>
    <m/>
    <n v="21"/>
    <m/>
    <n v="2"/>
    <n v="5"/>
    <m/>
    <n v="21"/>
    <m/>
    <m/>
    <m/>
    <m/>
    <m/>
    <n v="4"/>
    <n v="4"/>
    <n v="4"/>
    <n v="4"/>
    <n v="4"/>
    <m/>
    <m/>
    <n v="3"/>
    <n v="4"/>
    <n v="5"/>
    <n v="5"/>
    <n v="4"/>
    <n v="4"/>
    <n v="4"/>
    <m/>
    <m/>
    <n v="4"/>
    <n v="4"/>
    <n v="4"/>
    <n v="4"/>
    <n v="4"/>
    <n v="4"/>
    <n v="4"/>
    <n v="4"/>
    <m/>
    <s v="Si"/>
    <n v="4"/>
    <s v="Si"/>
    <n v="4"/>
    <s v="No"/>
    <m/>
    <s v="Si"/>
    <s v="Si"/>
    <s v="No"/>
    <m/>
    <s v="No"/>
    <m/>
    <m/>
    <m/>
    <m/>
    <n v="5"/>
    <n v="5"/>
    <m/>
    <x v="0"/>
    <n v="4"/>
    <m/>
    <m/>
    <d v="2014-03-24T09:39:21"/>
  </r>
  <r>
    <s v="Facultad de Derecho "/>
    <s v="DER"/>
    <x v="4"/>
    <n v="1099"/>
    <m/>
    <m/>
    <n v="11"/>
    <m/>
    <n v="4"/>
    <n v="5"/>
    <m/>
    <n v="11"/>
    <n v="14"/>
    <n v="16"/>
    <m/>
    <m/>
    <m/>
    <n v="3"/>
    <n v="5"/>
    <n v="5"/>
    <n v="5"/>
    <n v="5"/>
    <m/>
    <m/>
    <n v="1"/>
    <n v="2"/>
    <n v="5"/>
    <n v="5"/>
    <n v="5"/>
    <n v="3"/>
    <n v="5"/>
    <m/>
    <m/>
    <n v="5"/>
    <n v="5"/>
    <n v="5"/>
    <n v="5"/>
    <n v="5"/>
    <n v="5"/>
    <n v="3"/>
    <m/>
    <m/>
    <s v="Si"/>
    <n v="4"/>
    <s v="Si"/>
    <n v="4"/>
    <s v="No"/>
    <m/>
    <s v="Si"/>
    <s v="Si"/>
    <s v="Si"/>
    <n v="5"/>
    <s v="No"/>
    <m/>
    <m/>
    <m/>
    <m/>
    <n v="5"/>
    <n v="5"/>
    <m/>
    <x v="0"/>
    <n v="5"/>
    <m/>
    <m/>
    <d v="2014-03-24T09:38:32"/>
  </r>
  <r>
    <s v="Facultad de Bellas Artes "/>
    <s v="BBA"/>
    <x v="0"/>
    <n v="1098"/>
    <m/>
    <m/>
    <n v="1"/>
    <m/>
    <n v="4"/>
    <n v="4"/>
    <m/>
    <n v="1"/>
    <n v="16"/>
    <n v="4"/>
    <m/>
    <m/>
    <m/>
    <n v="5"/>
    <n v="5"/>
    <n v="5"/>
    <n v="5"/>
    <n v="5"/>
    <m/>
    <m/>
    <n v="5"/>
    <n v="5"/>
    <n v="5"/>
    <n v="5"/>
    <n v="5"/>
    <m/>
    <n v="5"/>
    <m/>
    <m/>
    <n v="5"/>
    <n v="5"/>
    <n v="5"/>
    <n v="5"/>
    <n v="5"/>
    <n v="5"/>
    <n v="5"/>
    <n v="5"/>
    <m/>
    <s v="Si"/>
    <n v="5"/>
    <s v="Si"/>
    <n v="5"/>
    <s v="No"/>
    <m/>
    <s v="No"/>
    <s v="Si"/>
    <s v="Si"/>
    <n v="5"/>
    <s v="Si"/>
    <m/>
    <m/>
    <m/>
    <m/>
    <n v="5"/>
    <n v="5"/>
    <m/>
    <x v="1"/>
    <n v="5"/>
    <m/>
    <m/>
    <d v="2014-03-24T09:37:45"/>
  </r>
  <r>
    <s v=""/>
    <s v=""/>
    <x v="1"/>
    <n v="1097"/>
    <m/>
    <m/>
    <m/>
    <m/>
    <n v="4"/>
    <n v="5"/>
    <m/>
    <n v="4"/>
    <n v="5"/>
    <n v="24"/>
    <m/>
    <m/>
    <m/>
    <n v="3"/>
    <n v="3"/>
    <n v="4"/>
    <n v="3"/>
    <n v="2"/>
    <m/>
    <m/>
    <n v="4"/>
    <n v="4"/>
    <n v="3"/>
    <n v="4"/>
    <n v="3"/>
    <n v="5"/>
    <n v="5"/>
    <m/>
    <m/>
    <n v="4"/>
    <n v="4"/>
    <n v="4"/>
    <n v="4"/>
    <n v="4"/>
    <n v="4"/>
    <n v="4"/>
    <n v="4"/>
    <m/>
    <m/>
    <n v="4"/>
    <m/>
    <n v="4"/>
    <s v="Si"/>
    <n v="4"/>
    <s v="No"/>
    <s v="Si"/>
    <s v="Si"/>
    <n v="4"/>
    <s v="Si"/>
    <m/>
    <m/>
    <m/>
    <m/>
    <m/>
    <m/>
    <m/>
    <x v="3"/>
    <m/>
    <m/>
    <m/>
    <d v="2014-03-24T09:36:55"/>
  </r>
  <r>
    <s v="Facultad de Ciencias Químicas "/>
    <s v="QUI"/>
    <x v="3"/>
    <n v="1096"/>
    <m/>
    <m/>
    <n v="10"/>
    <m/>
    <n v="2"/>
    <n v="4"/>
    <m/>
    <n v="10"/>
    <m/>
    <m/>
    <m/>
    <m/>
    <m/>
    <n v="5"/>
    <n v="5"/>
    <n v="5"/>
    <n v="4"/>
    <n v="4"/>
    <m/>
    <m/>
    <n v="4"/>
    <n v="5"/>
    <n v="5"/>
    <n v="5"/>
    <n v="5"/>
    <n v="5"/>
    <n v="5"/>
    <m/>
    <m/>
    <n v="5"/>
    <n v="5"/>
    <n v="5"/>
    <n v="5"/>
    <n v="5"/>
    <n v="5"/>
    <n v="5"/>
    <n v="5"/>
    <m/>
    <s v="Si"/>
    <n v="3"/>
    <s v="Si"/>
    <n v="3"/>
    <s v="No"/>
    <m/>
    <s v="Si"/>
    <s v="Si"/>
    <s v="No"/>
    <m/>
    <s v="Si"/>
    <m/>
    <m/>
    <m/>
    <m/>
    <n v="5"/>
    <m/>
    <m/>
    <x v="1"/>
    <n v="3"/>
    <m/>
    <m/>
    <d v="2014-03-24T09:36:42"/>
  </r>
  <r>
    <s v=""/>
    <s v=""/>
    <x v="1"/>
    <n v="1095"/>
    <m/>
    <m/>
    <m/>
    <m/>
    <n v="4"/>
    <n v="5"/>
    <m/>
    <n v="5"/>
    <n v="9"/>
    <n v="16"/>
    <m/>
    <m/>
    <m/>
    <n v="4"/>
    <n v="4"/>
    <n v="4"/>
    <n v="3"/>
    <n v="4"/>
    <m/>
    <m/>
    <n v="5"/>
    <n v="5"/>
    <n v="5"/>
    <n v="5"/>
    <n v="5"/>
    <n v="5"/>
    <n v="4"/>
    <m/>
    <m/>
    <n v="5"/>
    <n v="4"/>
    <n v="5"/>
    <n v="5"/>
    <n v="5"/>
    <n v="5"/>
    <n v="5"/>
    <m/>
    <m/>
    <s v="Si"/>
    <n v="5"/>
    <s v="No"/>
    <m/>
    <s v="No"/>
    <m/>
    <s v="Si"/>
    <s v="Si"/>
    <s v="No"/>
    <m/>
    <s v="Si"/>
    <m/>
    <m/>
    <m/>
    <m/>
    <n v="5"/>
    <n v="5"/>
    <m/>
    <x v="1"/>
    <n v="4"/>
    <m/>
    <m/>
    <d v="2014-03-24T09:34:23"/>
  </r>
  <r>
    <s v="Facultad de Geografía e Historia "/>
    <s v="GHI"/>
    <x v="0"/>
    <n v="1093"/>
    <m/>
    <m/>
    <n v="16"/>
    <m/>
    <n v="4"/>
    <n v="2"/>
    <m/>
    <n v="16"/>
    <n v="29"/>
    <n v="14"/>
    <m/>
    <m/>
    <m/>
    <n v="5"/>
    <n v="5"/>
    <n v="4"/>
    <n v="4"/>
    <n v="3"/>
    <m/>
    <m/>
    <n v="3"/>
    <n v="4"/>
    <n v="2"/>
    <n v="5"/>
    <n v="4"/>
    <n v="3"/>
    <n v="4"/>
    <m/>
    <m/>
    <n v="5"/>
    <n v="5"/>
    <n v="5"/>
    <n v="5"/>
    <n v="5"/>
    <n v="5"/>
    <n v="5"/>
    <n v="1"/>
    <m/>
    <s v="No"/>
    <m/>
    <m/>
    <m/>
    <m/>
    <m/>
    <m/>
    <m/>
    <m/>
    <m/>
    <m/>
    <m/>
    <m/>
    <m/>
    <m/>
    <n v="5"/>
    <n v="5"/>
    <m/>
    <x v="0"/>
    <n v="3"/>
    <m/>
    <m/>
    <d v="2014-03-24T09:27:59"/>
  </r>
  <r>
    <s v="Facultad de Ciencias Políticas y Sociología "/>
    <s v="CPS"/>
    <x v="4"/>
    <n v="1094"/>
    <m/>
    <m/>
    <n v="9"/>
    <m/>
    <n v="3"/>
    <n v="2"/>
    <m/>
    <n v="9"/>
    <m/>
    <m/>
    <m/>
    <m/>
    <m/>
    <n v="4"/>
    <n v="4"/>
    <n v="3"/>
    <n v="3"/>
    <n v="4"/>
    <m/>
    <m/>
    <n v="4"/>
    <n v="3"/>
    <n v="4"/>
    <n v="4"/>
    <n v="4"/>
    <n v="4"/>
    <n v="4"/>
    <m/>
    <m/>
    <n v="4"/>
    <n v="4"/>
    <n v="4"/>
    <n v="3"/>
    <n v="3"/>
    <n v="4"/>
    <n v="4"/>
    <m/>
    <m/>
    <s v="No"/>
    <m/>
    <s v="Si"/>
    <n v="4"/>
    <s v="No"/>
    <m/>
    <s v="No"/>
    <s v="Si"/>
    <s v="No"/>
    <m/>
    <s v="Si"/>
    <m/>
    <m/>
    <m/>
    <m/>
    <n v="4"/>
    <n v="3"/>
    <m/>
    <x v="0"/>
    <n v="3"/>
    <m/>
    <m/>
    <d v="2014-03-24T09:28:28"/>
  </r>
  <r>
    <s v="Facultad de Ciencias Matemáticas "/>
    <s v="MAT"/>
    <x v="3"/>
    <n v="1092"/>
    <m/>
    <m/>
    <n v="8"/>
    <m/>
    <n v="2"/>
    <n v="2"/>
    <m/>
    <n v="8"/>
    <n v="17"/>
    <m/>
    <m/>
    <m/>
    <m/>
    <n v="5"/>
    <n v="5"/>
    <n v="4"/>
    <m/>
    <n v="5"/>
    <m/>
    <m/>
    <n v="5"/>
    <n v="5"/>
    <n v="5"/>
    <n v="5"/>
    <n v="4"/>
    <m/>
    <n v="4"/>
    <m/>
    <m/>
    <n v="5"/>
    <n v="5"/>
    <n v="5"/>
    <n v="5"/>
    <n v="5"/>
    <m/>
    <m/>
    <m/>
    <m/>
    <s v="No"/>
    <m/>
    <s v="No"/>
    <m/>
    <s v="No"/>
    <m/>
    <s v="Si"/>
    <s v="No"/>
    <s v="No"/>
    <m/>
    <s v="No"/>
    <m/>
    <m/>
    <m/>
    <m/>
    <n v="5"/>
    <n v="5"/>
    <m/>
    <x v="1"/>
    <n v="3"/>
    <m/>
    <m/>
    <d v="2014-03-24T09:25:58"/>
  </r>
  <r>
    <s v="Facultad de Medicina "/>
    <s v="MED"/>
    <x v="2"/>
    <n v="1090"/>
    <m/>
    <m/>
    <n v="18"/>
    <m/>
    <n v="3"/>
    <n v="2"/>
    <m/>
    <m/>
    <m/>
    <m/>
    <m/>
    <m/>
    <m/>
    <n v="5"/>
    <n v="4"/>
    <n v="4"/>
    <n v="5"/>
    <n v="5"/>
    <m/>
    <m/>
    <n v="4"/>
    <n v="5"/>
    <n v="5"/>
    <n v="5"/>
    <n v="5"/>
    <n v="4"/>
    <n v="4"/>
    <m/>
    <m/>
    <n v="5"/>
    <n v="5"/>
    <n v="5"/>
    <n v="5"/>
    <n v="5"/>
    <n v="5"/>
    <n v="4"/>
    <m/>
    <m/>
    <s v="Si"/>
    <n v="4"/>
    <s v="No"/>
    <m/>
    <s v="No"/>
    <m/>
    <s v="No"/>
    <s v="No"/>
    <s v="No"/>
    <m/>
    <s v="Si"/>
    <m/>
    <m/>
    <m/>
    <m/>
    <n v="4"/>
    <n v="4"/>
    <m/>
    <x v="1"/>
    <n v="5"/>
    <m/>
    <m/>
    <d v="2014-03-24T08:55:15"/>
  </r>
  <r>
    <s v="Facultad de Filología "/>
    <s v="FLL"/>
    <x v="0"/>
    <n v="1091"/>
    <m/>
    <m/>
    <n v="14"/>
    <m/>
    <n v="3"/>
    <n v="4"/>
    <m/>
    <n v="14"/>
    <n v="29"/>
    <m/>
    <m/>
    <m/>
    <m/>
    <n v="4"/>
    <n v="5"/>
    <n v="4"/>
    <n v="4"/>
    <m/>
    <m/>
    <m/>
    <n v="4"/>
    <n v="3"/>
    <n v="3"/>
    <n v="5"/>
    <n v="4"/>
    <n v="4"/>
    <n v="4"/>
    <m/>
    <m/>
    <n v="4"/>
    <n v="4"/>
    <n v="3"/>
    <n v="4"/>
    <n v="5"/>
    <n v="5"/>
    <n v="4"/>
    <n v="5"/>
    <m/>
    <s v="Si"/>
    <n v="4"/>
    <m/>
    <m/>
    <s v="No"/>
    <m/>
    <m/>
    <s v="Si"/>
    <s v="No"/>
    <m/>
    <s v="Si"/>
    <m/>
    <m/>
    <m/>
    <m/>
    <n v="4"/>
    <n v="5"/>
    <m/>
    <x v="0"/>
    <n v="4"/>
    <m/>
    <m/>
    <d v="2014-03-24T09:10:18"/>
  </r>
  <r>
    <s v="Facultad de Geografía e Historia "/>
    <s v="GHI"/>
    <x v="0"/>
    <n v="1088"/>
    <m/>
    <m/>
    <n v="16"/>
    <m/>
    <n v="4"/>
    <n v="4"/>
    <m/>
    <n v="15"/>
    <n v="16"/>
    <n v="14"/>
    <m/>
    <m/>
    <m/>
    <n v="5"/>
    <n v="5"/>
    <n v="5"/>
    <n v="2"/>
    <n v="2"/>
    <m/>
    <m/>
    <n v="4"/>
    <n v="4"/>
    <n v="4"/>
    <n v="5"/>
    <n v="5"/>
    <n v="4"/>
    <n v="4"/>
    <m/>
    <m/>
    <n v="4"/>
    <n v="5"/>
    <n v="5"/>
    <n v="5"/>
    <n v="5"/>
    <n v="5"/>
    <n v="3"/>
    <n v="5"/>
    <m/>
    <s v="Si"/>
    <n v="3"/>
    <s v="No"/>
    <m/>
    <s v="No"/>
    <m/>
    <s v="No"/>
    <s v="Si"/>
    <s v="No"/>
    <m/>
    <s v="Si"/>
    <m/>
    <m/>
    <m/>
    <m/>
    <n v="5"/>
    <n v="5"/>
    <m/>
    <x v="0"/>
    <n v="3"/>
    <m/>
    <m/>
    <d v="2014-03-24T08:52:06"/>
  </r>
  <r>
    <s v="Facultad de Ciencias Políticas y Sociología "/>
    <s v="CPS"/>
    <x v="4"/>
    <n v="1089"/>
    <m/>
    <m/>
    <n v="9"/>
    <m/>
    <n v="3"/>
    <n v="4"/>
    <m/>
    <n v="9"/>
    <n v="20"/>
    <n v="26"/>
    <m/>
    <m/>
    <m/>
    <n v="4"/>
    <n v="3"/>
    <n v="3"/>
    <n v="3"/>
    <n v="3"/>
    <m/>
    <m/>
    <n v="4"/>
    <n v="4"/>
    <n v="4"/>
    <n v="5"/>
    <n v="4"/>
    <n v="4"/>
    <n v="4"/>
    <m/>
    <m/>
    <n v="4"/>
    <n v="4"/>
    <n v="4"/>
    <n v="5"/>
    <n v="4"/>
    <n v="4"/>
    <n v="5"/>
    <n v="4"/>
    <m/>
    <s v="Si"/>
    <n v="4"/>
    <s v="Si"/>
    <n v="4"/>
    <s v="Si"/>
    <n v="4"/>
    <s v="Si"/>
    <s v="Si"/>
    <s v="Si"/>
    <n v="4"/>
    <s v="No"/>
    <m/>
    <m/>
    <m/>
    <m/>
    <n v="5"/>
    <n v="4"/>
    <m/>
    <x v="0"/>
    <n v="4"/>
    <m/>
    <m/>
    <d v="2014-03-24T08:54:01"/>
  </r>
  <r>
    <s v="Facultad de Ciencias Geológicas "/>
    <s v="GEO"/>
    <x v="3"/>
    <n v="1087"/>
    <m/>
    <m/>
    <n v="7"/>
    <m/>
    <n v="2"/>
    <n v="4"/>
    <m/>
    <n v="7"/>
    <m/>
    <m/>
    <m/>
    <m/>
    <m/>
    <n v="5"/>
    <n v="4"/>
    <n v="3"/>
    <n v="4"/>
    <n v="3"/>
    <m/>
    <m/>
    <n v="5"/>
    <n v="4"/>
    <n v="5"/>
    <n v="5"/>
    <n v="4"/>
    <n v="4"/>
    <n v="4"/>
    <m/>
    <m/>
    <n v="5"/>
    <n v="3"/>
    <n v="5"/>
    <n v="3"/>
    <n v="5"/>
    <n v="5"/>
    <n v="5"/>
    <n v="4"/>
    <m/>
    <s v="Si"/>
    <n v="5"/>
    <s v="Si"/>
    <n v="5"/>
    <s v="No"/>
    <m/>
    <s v="Si"/>
    <s v="Si"/>
    <s v="No"/>
    <m/>
    <s v="No"/>
    <s v="Cambiar el regimen de prestamo a centros como CAIs, Dpto. Para practicas ya que son prestamos institucionales y se tiene que hacer responsable el director o un profesor"/>
    <m/>
    <m/>
    <m/>
    <n v="5"/>
    <n v="5"/>
    <m/>
    <x v="1"/>
    <n v="4"/>
    <m/>
    <m/>
    <d v="2014-03-24T08:46:14"/>
  </r>
  <r>
    <s v="Facultad de Ciencias Geológicas "/>
    <s v="GEO"/>
    <x v="3"/>
    <n v="1086"/>
    <m/>
    <m/>
    <n v="7"/>
    <m/>
    <n v="2"/>
    <n v="4"/>
    <m/>
    <n v="7"/>
    <m/>
    <m/>
    <m/>
    <m/>
    <m/>
    <n v="5"/>
    <n v="4"/>
    <n v="3"/>
    <n v="4"/>
    <n v="3"/>
    <m/>
    <m/>
    <n v="5"/>
    <n v="4"/>
    <n v="5"/>
    <n v="5"/>
    <n v="4"/>
    <n v="4"/>
    <n v="4"/>
    <m/>
    <m/>
    <n v="5"/>
    <n v="3"/>
    <n v="5"/>
    <n v="3"/>
    <n v="5"/>
    <n v="5"/>
    <n v="5"/>
    <n v="4"/>
    <m/>
    <s v="Si"/>
    <n v="5"/>
    <s v="Si"/>
    <n v="5"/>
    <s v="No"/>
    <m/>
    <s v="Si"/>
    <s v="Si"/>
    <s v="No"/>
    <m/>
    <s v="No"/>
    <s v="Cambiar el regimen de prestamo a centros como CAIs, Dpto. Para practicas ya que son prestamos institucionales y se tiene que hacer responsable el director o un profesor"/>
    <m/>
    <m/>
    <m/>
    <n v="5"/>
    <n v="5"/>
    <m/>
    <x v="1"/>
    <n v="4"/>
    <m/>
    <m/>
    <d v="2014-03-24T08:46:14"/>
  </r>
  <r>
    <s v="Facultad de Ciencias de la Documentación "/>
    <s v="BYD"/>
    <x v="4"/>
    <n v="1085"/>
    <m/>
    <m/>
    <n v="3"/>
    <m/>
    <n v="4"/>
    <n v="5"/>
    <m/>
    <n v="3"/>
    <n v="16"/>
    <n v="28"/>
    <s v="Biblioteca Nacional de España"/>
    <m/>
    <m/>
    <n v="1"/>
    <n v="2"/>
    <n v="2"/>
    <n v="2"/>
    <n v="4"/>
    <m/>
    <m/>
    <n v="2"/>
    <n v="1"/>
    <n v="3"/>
    <n v="2"/>
    <n v="2"/>
    <n v="2"/>
    <n v="1"/>
    <m/>
    <m/>
    <n v="1"/>
    <n v="2"/>
    <n v="2"/>
    <n v="1"/>
    <n v="3"/>
    <n v="1"/>
    <n v="1"/>
    <n v="2"/>
    <m/>
    <s v="Si"/>
    <n v="5"/>
    <s v="No"/>
    <m/>
    <s v="Si"/>
    <n v="2"/>
    <s v="No"/>
    <s v="No"/>
    <s v="No"/>
    <m/>
    <s v="No"/>
    <m/>
    <m/>
    <m/>
    <m/>
    <n v="4"/>
    <m/>
    <m/>
    <x v="1"/>
    <n v="4"/>
    <m/>
    <m/>
    <d v="2014-03-24T08:45:47"/>
  </r>
  <r>
    <s v="Facultad de Ciencias de la Documentación "/>
    <s v="BYD"/>
    <x v="4"/>
    <n v="1084"/>
    <m/>
    <m/>
    <n v="3"/>
    <m/>
    <n v="4"/>
    <n v="5"/>
    <m/>
    <n v="3"/>
    <n v="16"/>
    <n v="28"/>
    <s v="Biblioteca Nacional de España"/>
    <m/>
    <m/>
    <n v="1"/>
    <n v="2"/>
    <n v="2"/>
    <n v="2"/>
    <n v="4"/>
    <m/>
    <m/>
    <n v="2"/>
    <n v="1"/>
    <n v="3"/>
    <n v="2"/>
    <n v="2"/>
    <n v="2"/>
    <n v="1"/>
    <m/>
    <m/>
    <n v="1"/>
    <n v="2"/>
    <n v="2"/>
    <n v="1"/>
    <n v="3"/>
    <n v="1"/>
    <n v="1"/>
    <n v="2"/>
    <m/>
    <s v="Si"/>
    <n v="5"/>
    <s v="No"/>
    <m/>
    <s v="Si"/>
    <n v="2"/>
    <s v="No"/>
    <s v="No"/>
    <s v="No"/>
    <m/>
    <s v="No"/>
    <m/>
    <m/>
    <m/>
    <m/>
    <n v="4"/>
    <m/>
    <m/>
    <x v="1"/>
    <n v="4"/>
    <m/>
    <m/>
    <d v="2014-03-24T08:44:52"/>
  </r>
  <r>
    <s v="Facultad de Medicina "/>
    <s v="MED"/>
    <x v="2"/>
    <n v="1083"/>
    <m/>
    <m/>
    <n v="18"/>
    <m/>
    <n v="2"/>
    <n v="2"/>
    <m/>
    <n v="18"/>
    <n v="10"/>
    <n v="13"/>
    <m/>
    <m/>
    <m/>
    <n v="4"/>
    <n v="4"/>
    <n v="4"/>
    <n v="4"/>
    <n v="5"/>
    <m/>
    <m/>
    <n v="4"/>
    <n v="4"/>
    <n v="5"/>
    <n v="4"/>
    <n v="4"/>
    <n v="3"/>
    <n v="4"/>
    <m/>
    <m/>
    <n v="5"/>
    <n v="4"/>
    <n v="4"/>
    <n v="4"/>
    <n v="4"/>
    <m/>
    <n v="4"/>
    <m/>
    <m/>
    <s v="No"/>
    <m/>
    <m/>
    <m/>
    <s v="No"/>
    <m/>
    <s v="Si"/>
    <m/>
    <s v="No"/>
    <m/>
    <m/>
    <m/>
    <m/>
    <m/>
    <m/>
    <n v="5"/>
    <n v="5"/>
    <m/>
    <x v="0"/>
    <n v="4"/>
    <m/>
    <m/>
    <d v="2014-03-24T08:24:10"/>
  </r>
  <r>
    <s v="Facultad de Ciencias de la Información "/>
    <s v="INF"/>
    <x v="4"/>
    <n v="1082"/>
    <m/>
    <m/>
    <n v="4"/>
    <m/>
    <n v="4"/>
    <n v="5"/>
    <m/>
    <n v="4"/>
    <n v="5"/>
    <m/>
    <m/>
    <m/>
    <m/>
    <n v="5"/>
    <n v="5"/>
    <n v="5"/>
    <n v="4"/>
    <n v="5"/>
    <m/>
    <m/>
    <n v="4"/>
    <n v="5"/>
    <n v="5"/>
    <n v="5"/>
    <n v="5"/>
    <n v="5"/>
    <n v="5"/>
    <m/>
    <m/>
    <n v="5"/>
    <n v="5"/>
    <n v="5"/>
    <n v="5"/>
    <n v="5"/>
    <n v="5"/>
    <n v="5"/>
    <m/>
    <m/>
    <s v="Si"/>
    <n v="5"/>
    <s v="Si"/>
    <n v="4"/>
    <s v="Si"/>
    <n v="4"/>
    <s v="Si"/>
    <s v="Si"/>
    <s v="Si"/>
    <n v="5"/>
    <s v="No"/>
    <m/>
    <m/>
    <m/>
    <m/>
    <n v="5"/>
    <m/>
    <m/>
    <x v="1"/>
    <n v="4"/>
    <m/>
    <m/>
    <d v="2014-03-24T08:12:35"/>
  </r>
  <r>
    <s v="Facultad de Farmacia "/>
    <s v="FAR"/>
    <x v="2"/>
    <n v="1081"/>
    <m/>
    <m/>
    <n v="13"/>
    <m/>
    <n v="2"/>
    <n v="3"/>
    <m/>
    <n v="13"/>
    <n v="10"/>
    <n v="2"/>
    <m/>
    <m/>
    <m/>
    <n v="4"/>
    <n v="4"/>
    <n v="4"/>
    <n v="4"/>
    <n v="4"/>
    <m/>
    <m/>
    <n v="4"/>
    <n v="4"/>
    <n v="4"/>
    <n v="5"/>
    <n v="4"/>
    <n v="4"/>
    <n v="4"/>
    <m/>
    <m/>
    <n v="4"/>
    <n v="3"/>
    <n v="3"/>
    <n v="4"/>
    <n v="4"/>
    <n v="4"/>
    <n v="3"/>
    <m/>
    <m/>
    <s v="No"/>
    <m/>
    <s v="No"/>
    <m/>
    <s v="No"/>
    <m/>
    <s v="No"/>
    <s v="Si"/>
    <s v="No"/>
    <m/>
    <s v="No"/>
    <m/>
    <m/>
    <m/>
    <m/>
    <n v="4"/>
    <n v="4"/>
    <m/>
    <x v="0"/>
    <n v="4"/>
    <s v="CREO QUE A LOS PROFESORES Y AL PERSONAL DE ADMINISTRACION Y SERVICIOS DEBERIAN DARLES UN PLAZO MAYOR DE DEVOLUCIÓN DE EJEMPLARES"/>
    <m/>
    <d v="2014-03-24T07:43:50"/>
  </r>
  <r>
    <s v="Facultad de Ciencias de la Documentación "/>
    <s v="BYD"/>
    <x v="4"/>
    <n v="1080"/>
    <m/>
    <m/>
    <n v="3"/>
    <m/>
    <n v="5"/>
    <n v="5"/>
    <m/>
    <n v="3"/>
    <n v="16"/>
    <n v="11"/>
    <s v="CSIC, Nacional"/>
    <m/>
    <m/>
    <n v="5"/>
    <n v="5"/>
    <n v="4"/>
    <n v="4"/>
    <n v="4"/>
    <m/>
    <m/>
    <n v="4"/>
    <n v="5"/>
    <n v="4"/>
    <n v="4"/>
    <n v="4"/>
    <n v="4"/>
    <n v="4"/>
    <m/>
    <m/>
    <n v="4"/>
    <n v="4"/>
    <n v="4"/>
    <n v="5"/>
    <n v="4"/>
    <n v="5"/>
    <n v="5"/>
    <n v="4"/>
    <m/>
    <s v="Si"/>
    <n v="4"/>
    <s v="Si"/>
    <m/>
    <m/>
    <n v="4"/>
    <s v="Si"/>
    <s v="Si"/>
    <s v="No"/>
    <m/>
    <s v="Si"/>
    <m/>
    <m/>
    <m/>
    <m/>
    <n v="4"/>
    <n v="4"/>
    <m/>
    <x v="1"/>
    <n v="4"/>
    <m/>
    <m/>
    <d v="2014-03-24T06:54:55"/>
  </r>
  <r>
    <s v="Facultad de Ciencias Económicas y Empresariales "/>
    <s v="CEE"/>
    <x v="4"/>
    <n v="1079"/>
    <m/>
    <m/>
    <n v="5"/>
    <m/>
    <n v="3"/>
    <n v="1"/>
    <m/>
    <n v="5"/>
    <n v="9"/>
    <m/>
    <m/>
    <m/>
    <m/>
    <n v="5"/>
    <n v="4"/>
    <n v="3"/>
    <n v="3"/>
    <n v="4"/>
    <m/>
    <m/>
    <n v="3"/>
    <n v="2"/>
    <n v="4"/>
    <n v="4"/>
    <n v="3"/>
    <n v="2"/>
    <n v="3"/>
    <m/>
    <m/>
    <n v="3"/>
    <n v="3"/>
    <n v="3"/>
    <n v="3"/>
    <n v="4"/>
    <n v="4"/>
    <n v="2"/>
    <n v="4"/>
    <m/>
    <s v="No"/>
    <m/>
    <s v="No"/>
    <m/>
    <s v="No"/>
    <m/>
    <s v="No"/>
    <s v="Si"/>
    <s v="Si"/>
    <n v="3"/>
    <s v="No"/>
    <m/>
    <m/>
    <m/>
    <m/>
    <n v="4"/>
    <n v="5"/>
    <m/>
    <x v="0"/>
    <n v="3"/>
    <m/>
    <m/>
    <d v="2014-03-24T00:20:36"/>
  </r>
  <r>
    <s v="F. Estudios Estadísticos"/>
    <s v="EST"/>
    <x v="3"/>
    <n v="1078"/>
    <m/>
    <m/>
    <n v="23"/>
    <m/>
    <n v="4"/>
    <n v="3"/>
    <m/>
    <n v="23"/>
    <n v="5"/>
    <n v="8"/>
    <m/>
    <m/>
    <m/>
    <n v="5"/>
    <n v="5"/>
    <n v="3"/>
    <n v="4"/>
    <n v="3"/>
    <m/>
    <m/>
    <n v="5"/>
    <n v="5"/>
    <n v="4"/>
    <n v="5"/>
    <n v="4"/>
    <n v="5"/>
    <n v="4"/>
    <m/>
    <m/>
    <n v="5"/>
    <n v="5"/>
    <n v="5"/>
    <n v="5"/>
    <n v="5"/>
    <n v="5"/>
    <n v="4"/>
    <n v="4"/>
    <m/>
    <s v="Si"/>
    <n v="4"/>
    <s v="Si"/>
    <n v="4"/>
    <s v="No"/>
    <m/>
    <s v="No"/>
    <s v="Si"/>
    <s v="No"/>
    <m/>
    <s v="No"/>
    <m/>
    <m/>
    <m/>
    <m/>
    <n v="5"/>
    <n v="5"/>
    <m/>
    <x v="1"/>
    <n v="5"/>
    <m/>
    <m/>
    <d v="2014-03-24T00:03:26"/>
  </r>
  <r>
    <s v="Facultad de Filología "/>
    <s v="FLL"/>
    <x v="0"/>
    <n v="1077"/>
    <m/>
    <m/>
    <n v="14"/>
    <m/>
    <n v="3"/>
    <n v="4"/>
    <m/>
    <n v="14"/>
    <m/>
    <m/>
    <m/>
    <m/>
    <m/>
    <n v="4"/>
    <n v="3"/>
    <n v="2"/>
    <n v="1"/>
    <n v="2"/>
    <m/>
    <m/>
    <n v="4"/>
    <n v="1"/>
    <n v="3"/>
    <n v="3"/>
    <n v="3"/>
    <n v="1"/>
    <n v="2"/>
    <m/>
    <m/>
    <n v="4"/>
    <n v="4"/>
    <n v="3"/>
    <n v="4"/>
    <n v="4"/>
    <n v="5"/>
    <n v="1"/>
    <n v="1"/>
    <m/>
    <s v="Si"/>
    <n v="1"/>
    <s v="Si"/>
    <n v="1"/>
    <s v="Si"/>
    <n v="3"/>
    <s v="No"/>
    <s v="Si"/>
    <s v="No"/>
    <m/>
    <s v="No"/>
    <m/>
    <m/>
    <m/>
    <m/>
    <n v="3"/>
    <n v="3"/>
    <m/>
    <x v="2"/>
    <n v="2"/>
    <s v="¿La bibliotecaria de Clásicas de por la tarde, la del pelo largo y las gafas, ha hecho alguna promesa a la Virgen y por eso es así de desagradable?"/>
    <m/>
    <d v="2014-03-23T23:15:46"/>
  </r>
  <r>
    <s v="Facultad de Ciencias Geológicas "/>
    <s v="GEO"/>
    <x v="3"/>
    <n v="1076"/>
    <m/>
    <m/>
    <n v="7"/>
    <m/>
    <n v="3"/>
    <n v="5"/>
    <m/>
    <n v="7"/>
    <m/>
    <m/>
    <m/>
    <m/>
    <m/>
    <n v="4"/>
    <n v="4"/>
    <n v="2"/>
    <n v="4"/>
    <n v="2"/>
    <m/>
    <m/>
    <n v="4"/>
    <n v="4"/>
    <n v="5"/>
    <n v="5"/>
    <n v="3"/>
    <n v="4"/>
    <n v="4"/>
    <m/>
    <m/>
    <n v="5"/>
    <n v="5"/>
    <n v="5"/>
    <n v="5"/>
    <n v="5"/>
    <n v="5"/>
    <n v="5"/>
    <n v="5"/>
    <m/>
    <s v="Si"/>
    <n v="4"/>
    <s v="Si"/>
    <n v="5"/>
    <s v="No"/>
    <m/>
    <s v="Si"/>
    <s v="Si"/>
    <s v="Si"/>
    <n v="5"/>
    <s v="Si"/>
    <s v="CONVERSION DE ARCHIVOS EN PDFS PARA PODER INCORPORARLOS A E-PRINTS"/>
    <m/>
    <m/>
    <m/>
    <n v="5"/>
    <n v="5"/>
    <m/>
    <x v="1"/>
    <n v="4"/>
    <m/>
    <m/>
    <d v="2014-03-23T22:29:41"/>
  </r>
  <r>
    <s v="Facultad de Ciencias de la Información "/>
    <s v="INF"/>
    <x v="4"/>
    <n v="1075"/>
    <m/>
    <m/>
    <n v="4"/>
    <m/>
    <n v="2"/>
    <n v="3"/>
    <m/>
    <n v="4"/>
    <m/>
    <m/>
    <m/>
    <m/>
    <m/>
    <n v="4"/>
    <n v="3"/>
    <n v="3"/>
    <n v="3"/>
    <n v="3"/>
    <m/>
    <m/>
    <n v="3"/>
    <n v="3"/>
    <n v="4"/>
    <n v="4"/>
    <n v="4"/>
    <n v="4"/>
    <n v="4"/>
    <m/>
    <m/>
    <n v="3"/>
    <n v="4"/>
    <n v="4"/>
    <n v="4"/>
    <n v="4"/>
    <n v="4"/>
    <n v="4"/>
    <m/>
    <m/>
    <s v="Si"/>
    <n v="4"/>
    <s v="Si"/>
    <n v="3"/>
    <s v="No"/>
    <m/>
    <s v="Si"/>
    <s v="Si"/>
    <s v="Si"/>
    <n v="4"/>
    <s v="No"/>
    <m/>
    <m/>
    <m/>
    <m/>
    <n v="4"/>
    <n v="4"/>
    <m/>
    <x v="0"/>
    <n v="4"/>
    <m/>
    <m/>
    <d v="2014-03-23T22:07:00"/>
  </r>
  <r>
    <s v="Facultad de Filología "/>
    <s v="FLL"/>
    <x v="0"/>
    <n v="1074"/>
    <m/>
    <m/>
    <n v="14"/>
    <m/>
    <n v="4"/>
    <n v="5"/>
    <m/>
    <n v="14"/>
    <n v="16"/>
    <n v="4"/>
    <m/>
    <m/>
    <m/>
    <n v="5"/>
    <n v="5"/>
    <n v="4"/>
    <n v="4"/>
    <n v="1"/>
    <m/>
    <m/>
    <n v="4"/>
    <n v="1"/>
    <n v="3"/>
    <n v="3"/>
    <n v="4"/>
    <n v="4"/>
    <n v="3"/>
    <m/>
    <m/>
    <n v="4"/>
    <n v="2"/>
    <n v="5"/>
    <n v="4"/>
    <n v="3"/>
    <n v="4"/>
    <n v="4"/>
    <n v="3"/>
    <m/>
    <s v="Si"/>
    <n v="4"/>
    <s v="No"/>
    <n v="1"/>
    <s v="No"/>
    <m/>
    <s v="No"/>
    <s v="Si"/>
    <s v="Si"/>
    <n v="4"/>
    <s v="Si"/>
    <s v="Todos los alumnos nuevos deberían tener un curso de iniciación a la biblioteca. Este curso debe ser obligatorio y debe contar con créditos de libre elección. Nuestros alumnos no conocen los recursos que ofrecen las bibliotecas. He marcado un 1 en la pregu"/>
    <m/>
    <m/>
    <m/>
    <n v="4"/>
    <n v="4"/>
    <m/>
    <x v="0"/>
    <n v="4"/>
    <s v="Me siento un poco perdida en la biblioteca María Zambrano. No se ve claramente el acceso a los libros de Libre Acceso. En cualquier caso es una cuestión de costumbre. Se ha mejorado bastante, pero hay que invertir en más libros, más recursos y más materia"/>
    <m/>
    <d v="2014-03-23T21:29:14"/>
  </r>
  <r>
    <s v="Facultad de Geografía e Historia "/>
    <s v="GHI"/>
    <x v="0"/>
    <n v="1071"/>
    <m/>
    <m/>
    <n v="16"/>
    <m/>
    <n v="3"/>
    <n v="4"/>
    <m/>
    <n v="16"/>
    <n v="28"/>
    <m/>
    <s v="Biblioteca Nacional"/>
    <m/>
    <m/>
    <n v="5"/>
    <n v="5"/>
    <n v="4"/>
    <n v="4"/>
    <n v="3"/>
    <m/>
    <m/>
    <n v="5"/>
    <n v="5"/>
    <n v="3"/>
    <n v="5"/>
    <n v="5"/>
    <n v="4"/>
    <n v="4"/>
    <m/>
    <m/>
    <n v="4"/>
    <n v="5"/>
    <n v="5"/>
    <m/>
    <n v="5"/>
    <n v="5"/>
    <n v="5"/>
    <n v="5"/>
    <m/>
    <s v="Si"/>
    <n v="4"/>
    <s v="Si"/>
    <n v="4"/>
    <s v="Si"/>
    <n v="4"/>
    <s v="No"/>
    <s v="Si"/>
    <s v="No"/>
    <m/>
    <s v="Si"/>
    <m/>
    <m/>
    <m/>
    <m/>
    <n v="5"/>
    <n v="5"/>
    <m/>
    <x v="1"/>
    <n v="4"/>
    <m/>
    <m/>
    <d v="2014-03-23T20:58:36"/>
  </r>
  <r>
    <s v="Facultad de Farmacia "/>
    <s v="FAR"/>
    <x v="2"/>
    <n v="1072"/>
    <m/>
    <m/>
    <n v="13"/>
    <m/>
    <n v="3"/>
    <n v="3"/>
    <m/>
    <n v="13"/>
    <m/>
    <m/>
    <m/>
    <m/>
    <m/>
    <n v="4"/>
    <n v="4"/>
    <n v="4"/>
    <m/>
    <n v="4"/>
    <m/>
    <m/>
    <n v="3"/>
    <n v="4"/>
    <n v="5"/>
    <n v="5"/>
    <m/>
    <n v="4"/>
    <n v="4"/>
    <m/>
    <m/>
    <n v="5"/>
    <n v="5"/>
    <n v="5"/>
    <n v="5"/>
    <n v="5"/>
    <m/>
    <n v="3"/>
    <n v="4"/>
    <m/>
    <s v="Si"/>
    <n v="3"/>
    <s v="No"/>
    <m/>
    <s v="No"/>
    <m/>
    <s v="Si"/>
    <m/>
    <s v="No"/>
    <m/>
    <s v="Si"/>
    <m/>
    <m/>
    <m/>
    <m/>
    <n v="5"/>
    <n v="5"/>
    <m/>
    <x v="1"/>
    <n v="4"/>
    <m/>
    <m/>
    <d v="2014-03-23T21:09:56"/>
  </r>
  <r>
    <s v="Facultad de Ciencias de la Documentación "/>
    <s v="BYD"/>
    <x v="4"/>
    <n v="1073"/>
    <m/>
    <m/>
    <n v="3"/>
    <m/>
    <n v="3"/>
    <n v="4"/>
    <m/>
    <n v="3"/>
    <n v="16"/>
    <m/>
    <m/>
    <m/>
    <m/>
    <n v="5"/>
    <n v="5"/>
    <n v="5"/>
    <n v="5"/>
    <n v="4"/>
    <m/>
    <m/>
    <n v="4"/>
    <n v="3"/>
    <n v="3"/>
    <n v="5"/>
    <n v="4"/>
    <n v="4"/>
    <n v="4"/>
    <m/>
    <m/>
    <n v="5"/>
    <n v="5"/>
    <n v="5"/>
    <n v="3"/>
    <n v="4"/>
    <n v="4"/>
    <n v="2"/>
    <n v="1"/>
    <m/>
    <s v="Si"/>
    <n v="3"/>
    <s v="Si"/>
    <n v="2"/>
    <s v="No"/>
    <n v="1"/>
    <s v="No"/>
    <s v="Si"/>
    <s v="No"/>
    <m/>
    <s v="Si"/>
    <m/>
    <m/>
    <m/>
    <m/>
    <n v="4"/>
    <n v="5"/>
    <m/>
    <x v="0"/>
    <n v="4"/>
    <s v="Que sean más ágiles en la recuperación de obras prestadas y que han sido reservadas por otras personas. Estuve durante semanas (hasta que me cansé) esperando un libro que los usuarios de la UCM jamás devolvían a pesar de haber caducado la fecha de entrega"/>
    <m/>
    <d v="2014-03-23T21:25:06"/>
  </r>
  <r>
    <s v="Facultad de Educación "/>
    <s v="EDU"/>
    <x v="0"/>
    <n v="1070"/>
    <m/>
    <m/>
    <n v="12"/>
    <m/>
    <n v="3"/>
    <n v="3"/>
    <m/>
    <n v="12"/>
    <m/>
    <m/>
    <m/>
    <m/>
    <m/>
    <n v="5"/>
    <n v="5"/>
    <n v="5"/>
    <n v="5"/>
    <n v="5"/>
    <m/>
    <m/>
    <n v="3"/>
    <n v="4"/>
    <m/>
    <n v="5"/>
    <n v="3"/>
    <n v="4"/>
    <n v="4"/>
    <m/>
    <m/>
    <n v="5"/>
    <n v="5"/>
    <n v="5"/>
    <n v="4"/>
    <n v="5"/>
    <n v="4"/>
    <n v="3"/>
    <m/>
    <m/>
    <s v="No"/>
    <m/>
    <s v="No"/>
    <m/>
    <s v="No"/>
    <m/>
    <s v="No"/>
    <s v="No"/>
    <s v="No"/>
    <m/>
    <s v="No"/>
    <m/>
    <m/>
    <m/>
    <m/>
    <n v="5"/>
    <n v="5"/>
    <m/>
    <x v="1"/>
    <n v="5"/>
    <s v="El personal es lo mejor que tenemos. son amables, eficientes, personas muy buenas profesionales, etc. son todas excelentes las de la facultad de Educación."/>
    <m/>
    <d v="2014-03-23T20:50:59"/>
  </r>
  <r>
    <s v="Facultad de Ciencias Biológicas "/>
    <s v="BIO"/>
    <x v="3"/>
    <n v="1069"/>
    <m/>
    <m/>
    <n v="2"/>
    <m/>
    <n v="2"/>
    <n v="4"/>
    <m/>
    <n v="2"/>
    <n v="7"/>
    <n v="16"/>
    <m/>
    <m/>
    <m/>
    <n v="5"/>
    <n v="5"/>
    <n v="5"/>
    <n v="5"/>
    <n v="5"/>
    <m/>
    <m/>
    <n v="3"/>
    <n v="3"/>
    <n v="2"/>
    <n v="5"/>
    <n v="1"/>
    <n v="5"/>
    <n v="1"/>
    <m/>
    <m/>
    <n v="5"/>
    <n v="5"/>
    <n v="5"/>
    <n v="5"/>
    <n v="5"/>
    <n v="4"/>
    <n v="5"/>
    <n v="5"/>
    <m/>
    <s v="Si"/>
    <n v="4"/>
    <s v="No"/>
    <m/>
    <s v="No"/>
    <m/>
    <s v="Si"/>
    <s v="Si"/>
    <s v="No"/>
    <m/>
    <s v="Si"/>
    <s v="Mas revistas electrónicas nacionales e internacionales"/>
    <m/>
    <m/>
    <m/>
    <n v="5"/>
    <n v="5"/>
    <m/>
    <x v="1"/>
    <n v="4"/>
    <m/>
    <m/>
    <d v="2014-03-23T20:45:56"/>
  </r>
  <r>
    <s v="Facultad de Ciencias Económicas y Empresariales "/>
    <s v="CEE"/>
    <x v="4"/>
    <n v="1068"/>
    <m/>
    <m/>
    <n v="5"/>
    <m/>
    <n v="3"/>
    <n v="3"/>
    <m/>
    <n v="5"/>
    <n v="9"/>
    <m/>
    <m/>
    <m/>
    <m/>
    <n v="5"/>
    <n v="4"/>
    <n v="2"/>
    <n v="3"/>
    <n v="2"/>
    <m/>
    <m/>
    <n v="5"/>
    <n v="5"/>
    <n v="4"/>
    <n v="5"/>
    <n v="5"/>
    <n v="5"/>
    <n v="5"/>
    <m/>
    <m/>
    <n v="5"/>
    <n v="5"/>
    <n v="5"/>
    <n v="5"/>
    <n v="5"/>
    <n v="5"/>
    <n v="5"/>
    <m/>
    <m/>
    <s v="Si"/>
    <n v="3"/>
    <s v="No"/>
    <m/>
    <s v="Si"/>
    <n v="3"/>
    <s v="No"/>
    <s v="Si"/>
    <s v="No"/>
    <m/>
    <s v="No"/>
    <m/>
    <m/>
    <m/>
    <m/>
    <n v="5"/>
    <n v="5"/>
    <m/>
    <x v="0"/>
    <n v="3"/>
    <m/>
    <m/>
    <d v="2014-03-23T20:37:09"/>
  </r>
  <r>
    <s v="Facultad de Ciencias Biológicas "/>
    <s v="BIO"/>
    <x v="3"/>
    <n v="1067"/>
    <m/>
    <m/>
    <n v="2"/>
    <m/>
    <n v="2"/>
    <n v="5"/>
    <m/>
    <n v="2"/>
    <m/>
    <m/>
    <m/>
    <m/>
    <m/>
    <n v="5"/>
    <n v="5"/>
    <n v="5"/>
    <n v="5"/>
    <n v="5"/>
    <m/>
    <m/>
    <n v="5"/>
    <n v="4"/>
    <n v="5"/>
    <n v="5"/>
    <n v="4"/>
    <n v="5"/>
    <n v="5"/>
    <m/>
    <m/>
    <n v="5"/>
    <n v="5"/>
    <n v="5"/>
    <n v="5"/>
    <n v="5"/>
    <n v="5"/>
    <n v="5"/>
    <n v="5"/>
    <m/>
    <s v="Si"/>
    <n v="4"/>
    <s v="Si"/>
    <n v="5"/>
    <s v="Si"/>
    <n v="5"/>
    <s v="Si"/>
    <s v="Si"/>
    <s v="Si"/>
    <n v="5"/>
    <s v="Si"/>
    <m/>
    <m/>
    <m/>
    <m/>
    <n v="5"/>
    <n v="5"/>
    <m/>
    <x v="1"/>
    <n v="5"/>
    <m/>
    <m/>
    <d v="2014-03-23T20:07:09"/>
  </r>
  <r>
    <s v="Facultad de Ciencias Económicas y Empresariales "/>
    <s v="CEE"/>
    <x v="4"/>
    <n v="1066"/>
    <m/>
    <m/>
    <n v="5"/>
    <m/>
    <n v="3"/>
    <n v="3"/>
    <m/>
    <n v="5"/>
    <m/>
    <m/>
    <m/>
    <m/>
    <m/>
    <n v="4"/>
    <m/>
    <n v="4"/>
    <n v="4"/>
    <n v="4"/>
    <m/>
    <m/>
    <n v="4"/>
    <n v="3"/>
    <n v="3"/>
    <n v="4"/>
    <n v="4"/>
    <n v="3"/>
    <n v="3"/>
    <m/>
    <m/>
    <m/>
    <m/>
    <m/>
    <m/>
    <m/>
    <m/>
    <m/>
    <m/>
    <m/>
    <s v="Si"/>
    <n v="4"/>
    <s v="No"/>
    <m/>
    <s v="No"/>
    <m/>
    <s v="No"/>
    <s v="No"/>
    <s v="No"/>
    <m/>
    <s v="Si"/>
    <m/>
    <m/>
    <m/>
    <m/>
    <n v="4"/>
    <n v="5"/>
    <m/>
    <x v="0"/>
    <n v="4"/>
    <m/>
    <m/>
    <d v="2014-03-23T19:37:18"/>
  </r>
  <r>
    <s v="Facultad de Ciencias Químicas "/>
    <s v="QUI"/>
    <x v="3"/>
    <n v="1065"/>
    <m/>
    <m/>
    <n v="10"/>
    <m/>
    <n v="2"/>
    <n v="4"/>
    <m/>
    <n v="10"/>
    <n v="2"/>
    <m/>
    <m/>
    <m/>
    <m/>
    <n v="4"/>
    <n v="4"/>
    <n v="4"/>
    <m/>
    <m/>
    <m/>
    <m/>
    <n v="1"/>
    <n v="4"/>
    <n v="4"/>
    <n v="5"/>
    <n v="4"/>
    <n v="4"/>
    <n v="4"/>
    <m/>
    <m/>
    <n v="4"/>
    <n v="4"/>
    <n v="4"/>
    <n v="4"/>
    <n v="4"/>
    <n v="4"/>
    <n v="4"/>
    <m/>
    <m/>
    <s v="Si"/>
    <n v="4"/>
    <s v="No"/>
    <m/>
    <s v="No"/>
    <m/>
    <s v="Si"/>
    <s v="Si"/>
    <s v="No"/>
    <m/>
    <s v="No"/>
    <m/>
    <m/>
    <m/>
    <m/>
    <n v="5"/>
    <n v="5"/>
    <m/>
    <x v="0"/>
    <n v="2"/>
    <s v="El servicio ha empeorado dado el deterioro de la colección de manuales y revistas científicas al que estamos siendo sometidos. Cada año accedemos a menos revistas... en esta Universidad &quot;excelente&quot;."/>
    <m/>
    <d v="2014-03-23T19:35:17"/>
  </r>
  <r>
    <s v=""/>
    <s v=""/>
    <x v="1"/>
    <n v="1064"/>
    <m/>
    <m/>
    <m/>
    <m/>
    <n v="4"/>
    <n v="4"/>
    <m/>
    <n v="18"/>
    <m/>
    <m/>
    <m/>
    <m/>
    <m/>
    <n v="5"/>
    <n v="4"/>
    <n v="4"/>
    <n v="5"/>
    <n v="4"/>
    <m/>
    <m/>
    <n v="5"/>
    <n v="5"/>
    <n v="5"/>
    <n v="5"/>
    <n v="5"/>
    <n v="5"/>
    <n v="4"/>
    <m/>
    <m/>
    <n v="5"/>
    <n v="5"/>
    <n v="5"/>
    <n v="5"/>
    <n v="5"/>
    <n v="5"/>
    <n v="5"/>
    <n v="4"/>
    <m/>
    <s v="No"/>
    <m/>
    <s v="Si"/>
    <n v="4"/>
    <s v="Si"/>
    <n v="5"/>
    <s v="No"/>
    <s v="Si"/>
    <s v="No"/>
    <m/>
    <s v="Si"/>
    <m/>
    <m/>
    <m/>
    <m/>
    <n v="5"/>
    <n v="5"/>
    <m/>
    <x v="1"/>
    <n v="4"/>
    <m/>
    <m/>
    <d v="2014-03-23T19:31:24"/>
  </r>
  <r>
    <s v="Facultad de Bellas Artes "/>
    <s v="BBA"/>
    <x v="0"/>
    <n v="1063"/>
    <m/>
    <m/>
    <n v="1"/>
    <m/>
    <n v="4"/>
    <n v="4"/>
    <m/>
    <n v="1"/>
    <n v="4"/>
    <n v="16"/>
    <s v="MNCARS"/>
    <m/>
    <m/>
    <n v="5"/>
    <n v="5"/>
    <n v="4"/>
    <n v="5"/>
    <n v="5"/>
    <m/>
    <m/>
    <n v="4"/>
    <n v="5"/>
    <n v="3"/>
    <n v="5"/>
    <n v="3"/>
    <n v="5"/>
    <n v="5"/>
    <m/>
    <m/>
    <n v="5"/>
    <n v="5"/>
    <n v="5"/>
    <n v="5"/>
    <n v="5"/>
    <n v="5"/>
    <n v="4"/>
    <m/>
    <m/>
    <s v="No"/>
    <n v="4"/>
    <s v="No"/>
    <m/>
    <s v="No"/>
    <m/>
    <s v="No"/>
    <s v="Si"/>
    <s v="Si"/>
    <n v="5"/>
    <s v="No"/>
    <m/>
    <m/>
    <m/>
    <m/>
    <n v="5"/>
    <n v="5"/>
    <m/>
    <x v="1"/>
    <n v="4"/>
    <m/>
    <m/>
    <d v="2014-03-23T19:21:37"/>
  </r>
  <r>
    <s v="F. Estudios Estadísticos"/>
    <s v="EST"/>
    <x v="3"/>
    <n v="1062"/>
    <m/>
    <m/>
    <n v="23"/>
    <m/>
    <n v="2"/>
    <n v="2"/>
    <m/>
    <n v="23"/>
    <m/>
    <m/>
    <m/>
    <m/>
    <m/>
    <n v="5"/>
    <n v="5"/>
    <n v="4"/>
    <n v="4"/>
    <n v="3"/>
    <m/>
    <m/>
    <n v="4"/>
    <n v="3"/>
    <n v="3"/>
    <n v="5"/>
    <n v="4"/>
    <n v="3"/>
    <n v="4"/>
    <m/>
    <m/>
    <n v="5"/>
    <n v="4"/>
    <n v="4"/>
    <n v="4"/>
    <n v="5"/>
    <m/>
    <n v="4"/>
    <n v="5"/>
    <m/>
    <s v="Si"/>
    <n v="3"/>
    <s v="No"/>
    <m/>
    <s v="No"/>
    <m/>
    <s v="No"/>
    <s v="Si"/>
    <s v="No"/>
    <m/>
    <s v="No"/>
    <m/>
    <m/>
    <m/>
    <m/>
    <n v="5"/>
    <n v="5"/>
    <m/>
    <x v="1"/>
    <n v="3"/>
    <m/>
    <m/>
    <d v="2014-03-23T18:56:19"/>
  </r>
  <r>
    <s v="Facultad de Educación "/>
    <s v="EDU"/>
    <x v="0"/>
    <n v="1061"/>
    <m/>
    <m/>
    <n v="12"/>
    <m/>
    <n v="2"/>
    <n v="1"/>
    <m/>
    <n v="12"/>
    <n v="16"/>
    <n v="4"/>
    <s v="cida"/>
    <m/>
    <m/>
    <n v="5"/>
    <n v="4"/>
    <n v="4"/>
    <n v="4"/>
    <n v="4"/>
    <m/>
    <m/>
    <n v="5"/>
    <n v="5"/>
    <n v="4"/>
    <n v="5"/>
    <n v="5"/>
    <n v="5"/>
    <n v="5"/>
    <m/>
    <m/>
    <n v="5"/>
    <n v="5"/>
    <m/>
    <m/>
    <n v="5"/>
    <m/>
    <n v="4"/>
    <n v="5"/>
    <m/>
    <m/>
    <m/>
    <m/>
    <m/>
    <m/>
    <m/>
    <m/>
    <m/>
    <m/>
    <m/>
    <m/>
    <m/>
    <m/>
    <m/>
    <m/>
    <m/>
    <m/>
    <m/>
    <x v="1"/>
    <n v="4"/>
    <m/>
    <m/>
    <d v="2014-03-23T18:41:45"/>
  </r>
  <r>
    <s v="Facultad de Filosofía "/>
    <s v="FLS"/>
    <x v="0"/>
    <n v="1060"/>
    <m/>
    <m/>
    <n v="15"/>
    <m/>
    <n v="4"/>
    <n v="5"/>
    <m/>
    <n v="15"/>
    <n v="16"/>
    <n v="14"/>
    <m/>
    <m/>
    <m/>
    <n v="5"/>
    <n v="5"/>
    <n v="5"/>
    <n v="4"/>
    <n v="4"/>
    <m/>
    <m/>
    <n v="4"/>
    <n v="4"/>
    <n v="4"/>
    <n v="5"/>
    <n v="5"/>
    <n v="5"/>
    <n v="5"/>
    <m/>
    <m/>
    <n v="5"/>
    <n v="3"/>
    <n v="4"/>
    <n v="4"/>
    <n v="5"/>
    <n v="5"/>
    <n v="4"/>
    <n v="5"/>
    <m/>
    <s v="Si"/>
    <n v="3"/>
    <s v="Si"/>
    <n v="3"/>
    <s v="Si"/>
    <n v="3"/>
    <s v="No"/>
    <s v="Si"/>
    <s v="No"/>
    <m/>
    <s v="No"/>
    <m/>
    <m/>
    <m/>
    <m/>
    <n v="5"/>
    <n v="5"/>
    <m/>
    <x v="1"/>
    <n v="4"/>
    <m/>
    <m/>
    <d v="2014-03-23T18:16:52"/>
  </r>
  <r>
    <s v="Facultad de Veterinaria "/>
    <s v="VET"/>
    <x v="2"/>
    <n v="1058"/>
    <m/>
    <m/>
    <n v="21"/>
    <m/>
    <n v="3"/>
    <n v="5"/>
    <m/>
    <n v="21"/>
    <m/>
    <m/>
    <m/>
    <m/>
    <m/>
    <n v="5"/>
    <n v="5"/>
    <n v="4"/>
    <n v="4"/>
    <n v="5"/>
    <m/>
    <m/>
    <n v="3"/>
    <n v="4"/>
    <n v="3"/>
    <n v="5"/>
    <n v="4"/>
    <n v="4"/>
    <n v="5"/>
    <m/>
    <m/>
    <n v="5"/>
    <n v="5"/>
    <n v="5"/>
    <n v="5"/>
    <n v="5"/>
    <n v="5"/>
    <n v="3"/>
    <n v="5"/>
    <m/>
    <s v="No"/>
    <m/>
    <s v="No"/>
    <m/>
    <s v="No"/>
    <m/>
    <s v="No"/>
    <s v="Si"/>
    <s v="Si"/>
    <n v="5"/>
    <s v="No"/>
    <m/>
    <m/>
    <m/>
    <m/>
    <n v="5"/>
    <n v="5"/>
    <m/>
    <x v="1"/>
    <n v="5"/>
    <m/>
    <m/>
    <d v="2014-03-23T18:00:00"/>
  </r>
  <r>
    <s v="Facultad de Ciencias Políticas y Sociología "/>
    <s v="CPS"/>
    <x v="4"/>
    <n v="1059"/>
    <m/>
    <m/>
    <n v="9"/>
    <m/>
    <n v="3"/>
    <n v="3"/>
    <m/>
    <n v="9"/>
    <n v="11"/>
    <n v="5"/>
    <m/>
    <m/>
    <m/>
    <n v="4"/>
    <n v="4"/>
    <n v="3"/>
    <n v="3"/>
    <n v="3"/>
    <m/>
    <m/>
    <n v="4"/>
    <n v="4"/>
    <n v="4"/>
    <n v="4"/>
    <n v="4"/>
    <n v="4"/>
    <n v="4"/>
    <m/>
    <m/>
    <n v="3"/>
    <n v="4"/>
    <n v="4"/>
    <n v="4"/>
    <n v="3"/>
    <n v="3"/>
    <n v="4"/>
    <n v="4"/>
    <m/>
    <s v="No"/>
    <m/>
    <s v="No"/>
    <m/>
    <s v="No"/>
    <m/>
    <s v="No"/>
    <s v="Si"/>
    <s v="No"/>
    <m/>
    <s v="Si"/>
    <m/>
    <m/>
    <m/>
    <m/>
    <n v="4"/>
    <n v="4"/>
    <m/>
    <x v="0"/>
    <n v="3"/>
    <m/>
    <m/>
    <d v="2014-03-23T18:01:34"/>
  </r>
  <r>
    <s v="Facultad de Farmacia "/>
    <s v="FAR"/>
    <x v="2"/>
    <n v="1057"/>
    <m/>
    <m/>
    <n v="13"/>
    <m/>
    <n v="3"/>
    <n v="5"/>
    <m/>
    <n v="13"/>
    <n v="18"/>
    <n v="21"/>
    <m/>
    <m/>
    <m/>
    <n v="4"/>
    <n v="4"/>
    <n v="4"/>
    <n v="4"/>
    <n v="4"/>
    <m/>
    <m/>
    <n v="4"/>
    <n v="4"/>
    <n v="4"/>
    <n v="5"/>
    <n v="3"/>
    <n v="4"/>
    <n v="3"/>
    <m/>
    <m/>
    <n v="5"/>
    <n v="3"/>
    <n v="4"/>
    <n v="4"/>
    <n v="4"/>
    <n v="4"/>
    <n v="5"/>
    <m/>
    <m/>
    <s v="Si"/>
    <n v="3"/>
    <s v="No"/>
    <m/>
    <s v="No"/>
    <m/>
    <s v="Si"/>
    <s v="No"/>
    <s v="No"/>
    <m/>
    <s v="Si"/>
    <m/>
    <m/>
    <m/>
    <m/>
    <n v="4"/>
    <n v="5"/>
    <m/>
    <x v="0"/>
    <n v="3"/>
    <s v="Las respuestas del bloque 2 no se corresponden con mi actual situación. Al ser profesor, tengo mi despacho muy cerca y no utilizo los puestos de lectura."/>
    <m/>
    <d v="2014-03-23T17:55:53"/>
  </r>
  <r>
    <s v="Facultad de Ciencias Económicas y Empresariales "/>
    <s v="CEE"/>
    <x v="4"/>
    <n v="1056"/>
    <m/>
    <m/>
    <n v="5"/>
    <m/>
    <n v="2"/>
    <n v="4"/>
    <m/>
    <n v="5"/>
    <m/>
    <m/>
    <m/>
    <m/>
    <m/>
    <n v="4"/>
    <n v="4"/>
    <n v="4"/>
    <n v="4"/>
    <n v="4"/>
    <m/>
    <m/>
    <n v="4"/>
    <n v="4"/>
    <n v="4"/>
    <n v="5"/>
    <n v="3"/>
    <n v="4"/>
    <n v="4"/>
    <m/>
    <m/>
    <n v="5"/>
    <n v="5"/>
    <n v="4"/>
    <n v="4"/>
    <n v="4"/>
    <n v="4"/>
    <n v="4"/>
    <m/>
    <m/>
    <s v="Si"/>
    <n v="4"/>
    <s v="Si"/>
    <n v="4"/>
    <s v="Si"/>
    <n v="4"/>
    <s v="No"/>
    <s v="Si"/>
    <s v="No"/>
    <m/>
    <s v="No"/>
    <m/>
    <m/>
    <m/>
    <m/>
    <n v="4"/>
    <n v="5"/>
    <m/>
    <x v="1"/>
    <n v="4"/>
    <m/>
    <m/>
    <d v="2014-03-23T17:48:27"/>
  </r>
  <r>
    <s v="F. Enfermería, Fisioterapia y Podología"/>
    <s v="ENF"/>
    <x v="2"/>
    <n v="1054"/>
    <m/>
    <m/>
    <n v="22"/>
    <m/>
    <n v="4"/>
    <n v="5"/>
    <m/>
    <n v="22"/>
    <n v="18"/>
    <m/>
    <m/>
    <m/>
    <m/>
    <n v="1"/>
    <n v="1"/>
    <n v="1"/>
    <n v="1"/>
    <n v="1"/>
    <m/>
    <m/>
    <n v="1"/>
    <n v="1"/>
    <n v="1"/>
    <n v="1"/>
    <n v="1"/>
    <n v="1"/>
    <n v="1"/>
    <m/>
    <m/>
    <n v="1"/>
    <n v="1"/>
    <n v="1"/>
    <n v="1"/>
    <n v="1"/>
    <n v="1"/>
    <n v="1"/>
    <n v="1"/>
    <m/>
    <s v="Si"/>
    <n v="1"/>
    <s v="Si"/>
    <n v="1"/>
    <s v="Si"/>
    <n v="1"/>
    <s v="Si"/>
    <s v="Si"/>
    <s v="Si"/>
    <n v="1"/>
    <s v="Si"/>
    <m/>
    <m/>
    <m/>
    <m/>
    <n v="1"/>
    <n v="1"/>
    <m/>
    <x v="1"/>
    <n v="5"/>
    <m/>
    <m/>
    <d v="2014-03-23T17:33:54"/>
  </r>
  <r>
    <s v="Facultad de Educación "/>
    <s v="EDU"/>
    <x v="0"/>
    <n v="1055"/>
    <m/>
    <m/>
    <n v="12"/>
    <m/>
    <n v="3"/>
    <n v="5"/>
    <m/>
    <n v="12"/>
    <n v="20"/>
    <m/>
    <m/>
    <m/>
    <m/>
    <n v="5"/>
    <n v="5"/>
    <n v="5"/>
    <n v="4"/>
    <n v="4"/>
    <m/>
    <m/>
    <n v="4"/>
    <n v="4"/>
    <n v="4"/>
    <n v="5"/>
    <n v="4"/>
    <n v="5"/>
    <n v="5"/>
    <m/>
    <m/>
    <n v="5"/>
    <n v="5"/>
    <n v="4"/>
    <n v="5"/>
    <n v="5"/>
    <n v="5"/>
    <n v="5"/>
    <m/>
    <m/>
    <s v="Si"/>
    <n v="4"/>
    <s v="Si"/>
    <n v="4"/>
    <m/>
    <n v="4"/>
    <s v="Si"/>
    <s v="Si"/>
    <s v="Si"/>
    <n v="5"/>
    <s v="Si"/>
    <m/>
    <m/>
    <m/>
    <m/>
    <n v="4"/>
    <n v="5"/>
    <m/>
    <x v="0"/>
    <n v="4"/>
    <m/>
    <m/>
    <d v="2014-03-23T17:44:12"/>
  </r>
  <r>
    <s v="Facultad de Ciencias de la Información "/>
    <s v="INF"/>
    <x v="4"/>
    <n v="1052"/>
    <m/>
    <m/>
    <n v="4"/>
    <m/>
    <n v="3"/>
    <n v="3"/>
    <m/>
    <n v="4"/>
    <n v="16"/>
    <n v="1"/>
    <m/>
    <m/>
    <m/>
    <n v="5"/>
    <n v="5"/>
    <n v="5"/>
    <n v="5"/>
    <n v="5"/>
    <m/>
    <m/>
    <n v="4"/>
    <n v="5"/>
    <n v="5"/>
    <n v="5"/>
    <n v="4"/>
    <n v="5"/>
    <n v="5"/>
    <m/>
    <m/>
    <n v="5"/>
    <n v="5"/>
    <n v="5"/>
    <n v="5"/>
    <n v="4"/>
    <n v="4"/>
    <n v="5"/>
    <n v="5"/>
    <m/>
    <s v="No"/>
    <m/>
    <s v="No"/>
    <m/>
    <s v="No"/>
    <m/>
    <s v="No"/>
    <s v="Si"/>
    <s v="No"/>
    <m/>
    <s v="No"/>
    <m/>
    <m/>
    <m/>
    <m/>
    <n v="5"/>
    <n v="5"/>
    <m/>
    <x v="1"/>
    <n v="5"/>
    <m/>
    <m/>
    <d v="2014-03-23T16:15:19"/>
  </r>
  <r>
    <s v="Facultad de Educación "/>
    <s v="EDU"/>
    <x v="0"/>
    <n v="1053"/>
    <m/>
    <m/>
    <n v="12"/>
    <m/>
    <n v="2"/>
    <n v="2"/>
    <m/>
    <n v="12"/>
    <m/>
    <m/>
    <m/>
    <m/>
    <m/>
    <n v="5"/>
    <n v="3"/>
    <n v="5"/>
    <n v="4"/>
    <n v="3"/>
    <m/>
    <m/>
    <n v="3"/>
    <n v="5"/>
    <n v="5"/>
    <n v="5"/>
    <n v="5"/>
    <n v="3"/>
    <n v="4"/>
    <m/>
    <m/>
    <n v="4"/>
    <n v="5"/>
    <n v="5"/>
    <n v="5"/>
    <n v="5"/>
    <n v="5"/>
    <n v="5"/>
    <n v="4"/>
    <m/>
    <s v="No"/>
    <m/>
    <s v="No"/>
    <m/>
    <s v="No"/>
    <m/>
    <s v="No"/>
    <s v="No"/>
    <s v="No"/>
    <m/>
    <s v="No"/>
    <m/>
    <m/>
    <m/>
    <m/>
    <n v="4"/>
    <m/>
    <m/>
    <x v="0"/>
    <n v="4"/>
    <m/>
    <m/>
    <d v="2014-03-23T17:07:23"/>
  </r>
  <r>
    <s v="Facultad de Psicología "/>
    <s v="PSI"/>
    <x v="2"/>
    <n v="1051"/>
    <m/>
    <m/>
    <n v="20"/>
    <m/>
    <n v="4"/>
    <n v="3"/>
    <m/>
    <n v="20"/>
    <n v="26"/>
    <n v="9"/>
    <m/>
    <m/>
    <m/>
    <n v="4"/>
    <n v="5"/>
    <n v="5"/>
    <n v="4"/>
    <n v="5"/>
    <m/>
    <m/>
    <n v="4"/>
    <n v="5"/>
    <n v="5"/>
    <n v="5"/>
    <n v="4"/>
    <n v="5"/>
    <n v="4"/>
    <m/>
    <m/>
    <n v="5"/>
    <n v="5"/>
    <n v="5"/>
    <n v="5"/>
    <n v="5"/>
    <n v="5"/>
    <n v="5"/>
    <m/>
    <m/>
    <s v="Si"/>
    <n v="4"/>
    <s v="No"/>
    <m/>
    <s v="No"/>
    <m/>
    <s v="No"/>
    <s v="Si"/>
    <s v="Si"/>
    <n v="4"/>
    <s v="Si"/>
    <m/>
    <m/>
    <m/>
    <m/>
    <n v="5"/>
    <n v="5"/>
    <m/>
    <x v="1"/>
    <n v="4"/>
    <m/>
    <m/>
    <d v="2014-03-23T13:36:14"/>
  </r>
  <r>
    <s v=""/>
    <s v=""/>
    <x v="1"/>
    <n v="1049"/>
    <m/>
    <m/>
    <m/>
    <m/>
    <n v="4"/>
    <n v="3"/>
    <m/>
    <n v="9"/>
    <n v="16"/>
    <m/>
    <m/>
    <m/>
    <m/>
    <n v="4"/>
    <n v="4"/>
    <n v="4"/>
    <n v="4"/>
    <n v="4"/>
    <m/>
    <m/>
    <n v="4"/>
    <n v="4"/>
    <n v="4"/>
    <n v="5"/>
    <n v="3"/>
    <n v="5"/>
    <n v="3"/>
    <m/>
    <m/>
    <n v="5"/>
    <n v="5"/>
    <n v="5"/>
    <n v="5"/>
    <n v="5"/>
    <n v="4"/>
    <n v="5"/>
    <n v="5"/>
    <m/>
    <s v="No"/>
    <m/>
    <s v="No"/>
    <m/>
    <s v="No"/>
    <m/>
    <s v="Si"/>
    <s v="No"/>
    <s v="No"/>
    <m/>
    <s v="Si"/>
    <m/>
    <m/>
    <m/>
    <m/>
    <n v="5"/>
    <n v="5"/>
    <m/>
    <x v="1"/>
    <n v="5"/>
    <m/>
    <m/>
    <d v="2014-03-23T13:01:29"/>
  </r>
  <r>
    <s v="Facultad de Ciencias Políticas y Sociología "/>
    <s v="CPS"/>
    <x v="4"/>
    <n v="1050"/>
    <m/>
    <m/>
    <n v="9"/>
    <m/>
    <n v="4"/>
    <n v="3"/>
    <m/>
    <n v="9"/>
    <m/>
    <m/>
    <m/>
    <m/>
    <m/>
    <n v="5"/>
    <n v="4"/>
    <n v="3"/>
    <n v="4"/>
    <n v="3"/>
    <m/>
    <m/>
    <n v="5"/>
    <n v="4"/>
    <n v="4"/>
    <n v="5"/>
    <n v="4"/>
    <n v="5"/>
    <n v="4"/>
    <m/>
    <m/>
    <n v="5"/>
    <n v="5"/>
    <n v="4"/>
    <n v="5"/>
    <n v="5"/>
    <n v="5"/>
    <n v="5"/>
    <n v="5"/>
    <m/>
    <s v="No"/>
    <m/>
    <s v="No"/>
    <m/>
    <s v="No"/>
    <m/>
    <s v="No"/>
    <s v="Si"/>
    <s v="Si"/>
    <n v="4"/>
    <s v="No"/>
    <m/>
    <m/>
    <m/>
    <m/>
    <n v="5"/>
    <n v="5"/>
    <m/>
    <x v="1"/>
    <m/>
    <m/>
    <m/>
    <d v="2014-03-23T13:12:51"/>
  </r>
  <r>
    <s v="Facultad de Filosofía "/>
    <s v="FLS"/>
    <x v="0"/>
    <n v="1048"/>
    <m/>
    <m/>
    <n v="15"/>
    <m/>
    <n v="4"/>
    <n v="4"/>
    <m/>
    <n v="15"/>
    <n v="16"/>
    <n v="14"/>
    <m/>
    <m/>
    <m/>
    <n v="5"/>
    <n v="5"/>
    <n v="5"/>
    <n v="5"/>
    <n v="5"/>
    <m/>
    <m/>
    <n v="5"/>
    <n v="5"/>
    <n v="5"/>
    <n v="5"/>
    <n v="5"/>
    <n v="5"/>
    <n v="5"/>
    <m/>
    <m/>
    <n v="5"/>
    <n v="5"/>
    <n v="5"/>
    <n v="5"/>
    <n v="5"/>
    <n v="5"/>
    <n v="5"/>
    <m/>
    <m/>
    <s v="Si"/>
    <n v="4"/>
    <s v="Si"/>
    <n v="3"/>
    <s v="Si"/>
    <n v="4"/>
    <s v="No"/>
    <s v="Si"/>
    <s v="Si"/>
    <n v="5"/>
    <s v="No"/>
    <s v="Envío a latindex y otras bases de datos de todas publicaciones de personal ucm, tanto libros, tesis, capítulos libros como articulos"/>
    <m/>
    <m/>
    <m/>
    <n v="5"/>
    <n v="5"/>
    <m/>
    <x v="1"/>
    <n v="4"/>
    <m/>
    <m/>
    <d v="2014-03-23T12:58:35"/>
  </r>
  <r>
    <s v="Facultad de Medicina "/>
    <s v="MED"/>
    <x v="2"/>
    <n v="1047"/>
    <m/>
    <m/>
    <n v="18"/>
    <m/>
    <n v="1"/>
    <n v="5"/>
    <m/>
    <m/>
    <m/>
    <m/>
    <m/>
    <m/>
    <m/>
    <m/>
    <m/>
    <m/>
    <m/>
    <m/>
    <m/>
    <m/>
    <m/>
    <m/>
    <m/>
    <m/>
    <m/>
    <m/>
    <m/>
    <m/>
    <m/>
    <m/>
    <m/>
    <m/>
    <m/>
    <m/>
    <m/>
    <m/>
    <m/>
    <m/>
    <s v="Si"/>
    <n v="4"/>
    <s v="Si"/>
    <n v="4"/>
    <s v="Si"/>
    <n v="4"/>
    <s v="No"/>
    <s v="Si"/>
    <s v="No"/>
    <m/>
    <s v="Si"/>
    <m/>
    <m/>
    <m/>
    <m/>
    <m/>
    <m/>
    <m/>
    <x v="0"/>
    <n v="4"/>
    <m/>
    <m/>
    <d v="2014-03-23T12:52:51"/>
  </r>
  <r>
    <s v="Facultad de Ciencias Políticas y Sociología "/>
    <s v="CPS"/>
    <x v="4"/>
    <n v="1045"/>
    <m/>
    <m/>
    <n v="9"/>
    <m/>
    <n v="3"/>
    <n v="5"/>
    <m/>
    <n v="9"/>
    <n v="16"/>
    <m/>
    <m/>
    <m/>
    <m/>
    <n v="5"/>
    <n v="5"/>
    <n v="5"/>
    <n v="5"/>
    <n v="4"/>
    <m/>
    <m/>
    <n v="5"/>
    <n v="3"/>
    <n v="4"/>
    <n v="5"/>
    <n v="5"/>
    <n v="5"/>
    <n v="5"/>
    <m/>
    <m/>
    <n v="5"/>
    <n v="5"/>
    <n v="5"/>
    <n v="5"/>
    <n v="5"/>
    <n v="5"/>
    <n v="5"/>
    <n v="5"/>
    <m/>
    <s v="Si"/>
    <n v="4"/>
    <s v="Si"/>
    <n v="4"/>
    <s v="No"/>
    <m/>
    <s v="No"/>
    <s v="Si"/>
    <s v="No"/>
    <m/>
    <s v="No"/>
    <m/>
    <m/>
    <m/>
    <m/>
    <n v="5"/>
    <n v="5"/>
    <m/>
    <x v="1"/>
    <n v="4"/>
    <s v="Mis opiniones son sobre la biblioteca de ciencias políticas. La biblioteca de Geografía es muy difícil de usar, has de reservar con antelación los fondos (que son casi todos) y mi opinión es bien diferente."/>
    <m/>
    <d v="2014-03-23T12:23:04"/>
  </r>
  <r>
    <s v="Facultad de Ciencias Biológicas "/>
    <s v="BIO"/>
    <x v="3"/>
    <n v="1046"/>
    <m/>
    <m/>
    <n v="2"/>
    <m/>
    <n v="4"/>
    <n v="4"/>
    <m/>
    <n v="2"/>
    <n v="18"/>
    <n v="20"/>
    <s v="Biblioteca Nacional"/>
    <m/>
    <m/>
    <n v="5"/>
    <n v="5"/>
    <n v="5"/>
    <n v="5"/>
    <n v="5"/>
    <m/>
    <m/>
    <n v="5"/>
    <n v="5"/>
    <n v="5"/>
    <n v="5"/>
    <n v="4"/>
    <n v="4"/>
    <n v="5"/>
    <m/>
    <m/>
    <n v="5"/>
    <n v="5"/>
    <n v="5"/>
    <n v="5"/>
    <n v="5"/>
    <n v="5"/>
    <n v="5"/>
    <n v="5"/>
    <m/>
    <m/>
    <m/>
    <m/>
    <m/>
    <m/>
    <m/>
    <m/>
    <m/>
    <m/>
    <m/>
    <m/>
    <m/>
    <m/>
    <m/>
    <m/>
    <n v="5"/>
    <n v="5"/>
    <m/>
    <x v="1"/>
    <n v="5"/>
    <m/>
    <m/>
    <d v="2014-03-23T12:49:29"/>
  </r>
  <r>
    <s v="Facultad de Ciencias Económicas y Empresariales "/>
    <s v="CEE"/>
    <x v="4"/>
    <n v="1044"/>
    <m/>
    <m/>
    <n v="5"/>
    <m/>
    <n v="3"/>
    <n v="4"/>
    <m/>
    <n v="5"/>
    <n v="24"/>
    <n v="9"/>
    <m/>
    <m/>
    <m/>
    <n v="5"/>
    <n v="5"/>
    <n v="5"/>
    <n v="5"/>
    <n v="5"/>
    <m/>
    <m/>
    <n v="5"/>
    <n v="5"/>
    <n v="5"/>
    <n v="5"/>
    <m/>
    <n v="5"/>
    <m/>
    <m/>
    <m/>
    <n v="5"/>
    <n v="5"/>
    <n v="5"/>
    <n v="5"/>
    <n v="5"/>
    <n v="5"/>
    <n v="5"/>
    <m/>
    <m/>
    <m/>
    <n v="4"/>
    <s v="No"/>
    <m/>
    <s v="No"/>
    <m/>
    <s v="Si"/>
    <s v="Si"/>
    <s v="No"/>
    <m/>
    <s v="Si"/>
    <m/>
    <m/>
    <m/>
    <m/>
    <n v="5"/>
    <n v="4"/>
    <m/>
    <x v="1"/>
    <m/>
    <m/>
    <m/>
    <d v="2014-03-23T12:15:43"/>
  </r>
  <r>
    <s v="F. Enfermería, Fisioterapia y Podología"/>
    <s v="ENF"/>
    <x v="2"/>
    <n v="1043"/>
    <m/>
    <m/>
    <n v="22"/>
    <m/>
    <n v="2"/>
    <n v="5"/>
    <m/>
    <n v="22"/>
    <m/>
    <m/>
    <m/>
    <m/>
    <m/>
    <n v="5"/>
    <m/>
    <m/>
    <m/>
    <n v="4"/>
    <m/>
    <m/>
    <n v="3"/>
    <n v="3"/>
    <n v="4"/>
    <n v="5"/>
    <n v="4"/>
    <n v="4"/>
    <n v="5"/>
    <m/>
    <m/>
    <n v="5"/>
    <n v="4"/>
    <n v="4"/>
    <n v="4"/>
    <n v="4"/>
    <n v="4"/>
    <m/>
    <m/>
    <m/>
    <s v="Si"/>
    <n v="4"/>
    <s v="Si"/>
    <n v="4"/>
    <m/>
    <m/>
    <s v="No"/>
    <s v="No"/>
    <s v="No"/>
    <m/>
    <s v="Si"/>
    <m/>
    <m/>
    <m/>
    <m/>
    <n v="4"/>
    <n v="5"/>
    <m/>
    <x v="3"/>
    <n v="5"/>
    <m/>
    <m/>
    <d v="2014-03-23T11:13:21"/>
  </r>
  <r>
    <s v="Facultad de Filología "/>
    <s v="FLL"/>
    <x v="0"/>
    <n v="1042"/>
    <m/>
    <m/>
    <n v="14"/>
    <m/>
    <n v="4"/>
    <n v="5"/>
    <m/>
    <n v="29"/>
    <n v="16"/>
    <n v="28"/>
    <m/>
    <m/>
    <m/>
    <n v="4"/>
    <n v="3"/>
    <n v="4"/>
    <n v="4"/>
    <n v="4"/>
    <m/>
    <m/>
    <n v="4"/>
    <n v="3"/>
    <n v="4"/>
    <n v="4"/>
    <n v="4"/>
    <n v="4"/>
    <n v="5"/>
    <m/>
    <m/>
    <n v="1"/>
    <n v="4"/>
    <n v="4"/>
    <n v="3"/>
    <n v="4"/>
    <n v="4"/>
    <n v="2"/>
    <n v="4"/>
    <m/>
    <s v="Si"/>
    <n v="3"/>
    <s v="No"/>
    <m/>
    <s v="No"/>
    <m/>
    <s v="Si"/>
    <s v="Si"/>
    <s v="Si"/>
    <n v="5"/>
    <s v="No"/>
    <m/>
    <m/>
    <m/>
    <m/>
    <n v="3"/>
    <n v="2"/>
    <m/>
    <x v="0"/>
    <n v="3"/>
    <m/>
    <m/>
    <d v="2014-03-23T10:51:23"/>
  </r>
  <r>
    <s v="Facultad de Filología "/>
    <s v="FLL"/>
    <x v="0"/>
    <n v="1040"/>
    <m/>
    <m/>
    <n v="14"/>
    <m/>
    <n v="4"/>
    <n v="4"/>
    <m/>
    <n v="29"/>
    <n v="14"/>
    <n v="4"/>
    <m/>
    <m/>
    <m/>
    <n v="5"/>
    <n v="5"/>
    <n v="5"/>
    <n v="5"/>
    <n v="5"/>
    <m/>
    <m/>
    <n v="4"/>
    <n v="5"/>
    <n v="5"/>
    <n v="5"/>
    <n v="4"/>
    <n v="5"/>
    <n v="4"/>
    <m/>
    <m/>
    <n v="5"/>
    <n v="4"/>
    <n v="5"/>
    <n v="5"/>
    <n v="5"/>
    <n v="3"/>
    <n v="3"/>
    <m/>
    <m/>
    <s v="Si"/>
    <n v="4"/>
    <s v="No"/>
    <m/>
    <s v="No"/>
    <m/>
    <s v="Si"/>
    <s v="Si"/>
    <s v="Si"/>
    <n v="4"/>
    <s v="No"/>
    <m/>
    <m/>
    <m/>
    <m/>
    <n v="4"/>
    <n v="4"/>
    <m/>
    <x v="1"/>
    <n v="4"/>
    <m/>
    <m/>
    <d v="2014-03-23T10:19:41"/>
  </r>
  <r>
    <s v="Facultad de Bellas Artes "/>
    <s v="BBA"/>
    <x v="0"/>
    <n v="1041"/>
    <m/>
    <m/>
    <n v="1"/>
    <m/>
    <n v="3"/>
    <n v="1"/>
    <m/>
    <n v="1"/>
    <m/>
    <m/>
    <m/>
    <m/>
    <m/>
    <n v="5"/>
    <n v="4"/>
    <n v="4"/>
    <n v="5"/>
    <n v="3"/>
    <m/>
    <m/>
    <n v="5"/>
    <n v="5"/>
    <n v="5"/>
    <n v="5"/>
    <n v="3"/>
    <n v="5"/>
    <n v="4"/>
    <m/>
    <m/>
    <n v="5"/>
    <n v="5"/>
    <n v="5"/>
    <n v="5"/>
    <n v="5"/>
    <n v="5"/>
    <n v="5"/>
    <n v="5"/>
    <m/>
    <s v="No"/>
    <m/>
    <s v="No"/>
    <m/>
    <s v="No"/>
    <m/>
    <s v="No"/>
    <s v="Si"/>
    <s v="Si"/>
    <n v="3"/>
    <s v="Si"/>
    <m/>
    <m/>
    <m/>
    <m/>
    <n v="5"/>
    <n v="5"/>
    <m/>
    <x v="1"/>
    <n v="5"/>
    <m/>
    <m/>
    <d v="2014-03-23T10:27:10"/>
  </r>
  <r>
    <s v="Facultad de Ciencias Químicas "/>
    <s v="QUI"/>
    <x v="3"/>
    <n v="1038"/>
    <m/>
    <m/>
    <n v="10"/>
    <m/>
    <m/>
    <n v="5"/>
    <m/>
    <n v="10"/>
    <n v="6"/>
    <m/>
    <m/>
    <m/>
    <m/>
    <n v="4"/>
    <n v="3"/>
    <n v="4"/>
    <n v="5"/>
    <n v="3"/>
    <m/>
    <m/>
    <n v="1"/>
    <n v="4"/>
    <n v="1"/>
    <n v="4"/>
    <n v="1"/>
    <n v="5"/>
    <n v="1"/>
    <m/>
    <m/>
    <n v="4"/>
    <n v="1"/>
    <n v="3"/>
    <n v="5"/>
    <n v="5"/>
    <n v="5"/>
    <n v="4"/>
    <n v="4"/>
    <m/>
    <m/>
    <n v="2"/>
    <s v="No"/>
    <m/>
    <s v="Si"/>
    <n v="4"/>
    <s v="Si"/>
    <s v="Si"/>
    <s v="Si"/>
    <n v="5"/>
    <s v="Si"/>
    <m/>
    <m/>
    <m/>
    <m/>
    <n v="5"/>
    <n v="5"/>
    <m/>
    <x v="0"/>
    <n v="3"/>
    <m/>
    <m/>
    <d v="2014-03-23T10:10:27"/>
  </r>
  <r>
    <s v="F. Trabajo Social"/>
    <s v="TRS"/>
    <x v="4"/>
    <n v="1039"/>
    <m/>
    <m/>
    <n v="26"/>
    <m/>
    <n v="2"/>
    <n v="5"/>
    <m/>
    <n v="26"/>
    <n v="9"/>
    <m/>
    <m/>
    <m/>
    <m/>
    <n v="4"/>
    <n v="4"/>
    <n v="4"/>
    <n v="4"/>
    <n v="4"/>
    <m/>
    <m/>
    <n v="4"/>
    <n v="4"/>
    <n v="5"/>
    <n v="3"/>
    <n v="3"/>
    <n v="4"/>
    <n v="4"/>
    <m/>
    <m/>
    <n v="3"/>
    <n v="5"/>
    <n v="5"/>
    <n v="4"/>
    <n v="5"/>
    <n v="5"/>
    <n v="3"/>
    <m/>
    <m/>
    <s v="No"/>
    <m/>
    <s v="No"/>
    <m/>
    <s v="No"/>
    <m/>
    <s v="No"/>
    <s v="Si"/>
    <s v="No"/>
    <m/>
    <s v="Si"/>
    <s v="Scopus"/>
    <m/>
    <m/>
    <m/>
    <n v="4"/>
    <n v="4"/>
    <m/>
    <x v="0"/>
    <n v="4"/>
    <m/>
    <m/>
    <d v="2014-03-23T10:17:14"/>
  </r>
  <r>
    <s v="Facultad de Ciencias de la Información "/>
    <s v="INF"/>
    <x v="4"/>
    <n v="1037"/>
    <m/>
    <m/>
    <n v="4"/>
    <m/>
    <n v="3"/>
    <n v="3"/>
    <m/>
    <n v="4"/>
    <n v="9"/>
    <m/>
    <m/>
    <m/>
    <m/>
    <n v="3"/>
    <n v="4"/>
    <n v="3"/>
    <n v="4"/>
    <n v="5"/>
    <m/>
    <m/>
    <n v="4"/>
    <n v="3"/>
    <n v="5"/>
    <n v="3"/>
    <n v="3"/>
    <n v="4"/>
    <n v="4"/>
    <m/>
    <m/>
    <n v="3"/>
    <n v="3"/>
    <n v="4"/>
    <n v="4"/>
    <n v="4"/>
    <n v="5"/>
    <n v="4"/>
    <m/>
    <m/>
    <s v="Si"/>
    <n v="4"/>
    <s v="Si"/>
    <n v="3"/>
    <s v="Si"/>
    <n v="5"/>
    <s v="Si"/>
    <s v="Si"/>
    <s v="No"/>
    <m/>
    <s v="No"/>
    <m/>
    <m/>
    <m/>
    <m/>
    <n v="3"/>
    <n v="3"/>
    <m/>
    <x v="0"/>
    <n v="4"/>
    <m/>
    <m/>
    <d v="2014-03-23T10:03:25"/>
  </r>
  <r>
    <s v="Facultad de Ciencias Químicas "/>
    <s v="QUI"/>
    <x v="3"/>
    <n v="1036"/>
    <m/>
    <m/>
    <n v="10"/>
    <m/>
    <n v="2"/>
    <n v="5"/>
    <m/>
    <m/>
    <m/>
    <m/>
    <m/>
    <m/>
    <m/>
    <m/>
    <m/>
    <m/>
    <m/>
    <m/>
    <m/>
    <m/>
    <m/>
    <m/>
    <m/>
    <m/>
    <m/>
    <m/>
    <m/>
    <m/>
    <m/>
    <n v="1"/>
    <n v="1"/>
    <m/>
    <n v="1"/>
    <n v="1"/>
    <n v="1"/>
    <n v="1"/>
    <m/>
    <m/>
    <s v="No"/>
    <m/>
    <m/>
    <m/>
    <s v="No"/>
    <m/>
    <s v="No"/>
    <m/>
    <s v="No"/>
    <m/>
    <m/>
    <m/>
    <m/>
    <m/>
    <m/>
    <n v="1"/>
    <n v="1"/>
    <m/>
    <x v="1"/>
    <n v="5"/>
    <m/>
    <m/>
    <d v="2014-03-23T10:02:36"/>
  </r>
  <r>
    <s v="Facultad de Educación "/>
    <s v="EDU"/>
    <x v="0"/>
    <n v="1035"/>
    <m/>
    <m/>
    <n v="12"/>
    <m/>
    <n v="3"/>
    <n v="5"/>
    <m/>
    <n v="12"/>
    <n v="12"/>
    <n v="20"/>
    <m/>
    <m/>
    <m/>
    <n v="4"/>
    <n v="4"/>
    <n v="4"/>
    <n v="4"/>
    <n v="2"/>
    <m/>
    <m/>
    <n v="4"/>
    <n v="4"/>
    <n v="5"/>
    <n v="4"/>
    <n v="4"/>
    <n v="2"/>
    <m/>
    <m/>
    <m/>
    <n v="3"/>
    <n v="5"/>
    <n v="5"/>
    <n v="3"/>
    <n v="4"/>
    <n v="5"/>
    <n v="4"/>
    <m/>
    <m/>
    <s v="No"/>
    <m/>
    <s v="No"/>
    <m/>
    <s v="No"/>
    <m/>
    <s v="Si"/>
    <s v="No"/>
    <m/>
    <m/>
    <s v="No"/>
    <m/>
    <m/>
    <m/>
    <m/>
    <n v="3"/>
    <n v="3"/>
    <m/>
    <x v="2"/>
    <n v="4"/>
    <m/>
    <m/>
    <d v="2014-03-23T08:37:15"/>
  </r>
  <r>
    <s v="F. Enfermería, Fisioterapia y Podología"/>
    <s v="ENF"/>
    <x v="2"/>
    <n v="1034"/>
    <m/>
    <m/>
    <n v="22"/>
    <m/>
    <n v="2"/>
    <n v="4"/>
    <m/>
    <n v="18"/>
    <m/>
    <m/>
    <m/>
    <m/>
    <m/>
    <n v="5"/>
    <n v="4"/>
    <n v="4"/>
    <n v="3"/>
    <n v="4"/>
    <m/>
    <m/>
    <n v="5"/>
    <n v="4"/>
    <n v="5"/>
    <n v="2"/>
    <n v="5"/>
    <n v="5"/>
    <n v="5"/>
    <m/>
    <m/>
    <n v="5"/>
    <n v="5"/>
    <n v="5"/>
    <n v="5"/>
    <n v="5"/>
    <n v="5"/>
    <n v="2"/>
    <m/>
    <m/>
    <s v="Si"/>
    <n v="4"/>
    <s v="Si"/>
    <n v="4"/>
    <s v="Si"/>
    <n v="4"/>
    <s v="Si"/>
    <s v="No"/>
    <s v="Si"/>
    <n v="4"/>
    <s v="No"/>
    <s v="Cursos cortos de manejo de gestores bibliográficos para el profesorado."/>
    <m/>
    <m/>
    <m/>
    <n v="4"/>
    <n v="4"/>
    <m/>
    <x v="0"/>
    <n v="4"/>
    <m/>
    <m/>
    <d v="2014-03-23T08:34:54"/>
  </r>
  <r>
    <s v="Facultad de Ciencias Políticas y Sociología "/>
    <s v="CPS"/>
    <x v="4"/>
    <n v="1033"/>
    <m/>
    <m/>
    <n v="9"/>
    <m/>
    <n v="2"/>
    <n v="2"/>
    <m/>
    <n v="9"/>
    <n v="26"/>
    <n v="14"/>
    <s v="Real Academia CC. Morales y Políticas"/>
    <m/>
    <m/>
    <n v="5"/>
    <n v="4"/>
    <n v="3"/>
    <n v="3"/>
    <n v="4"/>
    <m/>
    <m/>
    <n v="4"/>
    <n v="2"/>
    <n v="3"/>
    <n v="5"/>
    <n v="5"/>
    <n v="5"/>
    <n v="5"/>
    <m/>
    <m/>
    <n v="5"/>
    <n v="5"/>
    <n v="5"/>
    <n v="5"/>
    <n v="5"/>
    <n v="5"/>
    <n v="4"/>
    <m/>
    <m/>
    <s v="No"/>
    <m/>
    <s v="No"/>
    <m/>
    <s v="No"/>
    <m/>
    <s v="No"/>
    <s v="Si"/>
    <s v="No"/>
    <m/>
    <s v="Si"/>
    <m/>
    <m/>
    <m/>
    <m/>
    <n v="5"/>
    <n v="5"/>
    <m/>
    <x v="0"/>
    <n v="5"/>
    <m/>
    <m/>
    <d v="2014-03-23T08:29:03"/>
  </r>
  <r>
    <s v="Facultad de Geografía e Historia "/>
    <s v="GHI"/>
    <x v="0"/>
    <n v="1032"/>
    <m/>
    <m/>
    <n v="16"/>
    <m/>
    <n v="4"/>
    <n v="3"/>
    <m/>
    <n v="16"/>
    <n v="2"/>
    <n v="7"/>
    <s v="E.T.S.I Montes (U.P.),, ETI forestales (UP)"/>
    <m/>
    <m/>
    <n v="5"/>
    <n v="4"/>
    <n v="4"/>
    <n v="3"/>
    <n v="4"/>
    <m/>
    <m/>
    <n v="4"/>
    <n v="4"/>
    <n v="4"/>
    <n v="5"/>
    <n v="3"/>
    <n v="4"/>
    <n v="4"/>
    <m/>
    <m/>
    <n v="5"/>
    <n v="5"/>
    <n v="5"/>
    <n v="5"/>
    <n v="5"/>
    <n v="4"/>
    <n v="3"/>
    <m/>
    <m/>
    <s v="Si"/>
    <n v="4"/>
    <s v="Si"/>
    <n v="4"/>
    <s v="No"/>
    <m/>
    <s v="Si"/>
    <s v="Si"/>
    <s v="No"/>
    <m/>
    <s v="Si"/>
    <m/>
    <m/>
    <m/>
    <m/>
    <n v="5"/>
    <n v="5"/>
    <m/>
    <x v="0"/>
    <n v="5"/>
    <m/>
    <m/>
    <d v="2014-03-23T03:47:52"/>
  </r>
  <r>
    <s v="F. Enfermería, Fisioterapia y Podología"/>
    <s v="ENF"/>
    <x v="2"/>
    <n v="1031"/>
    <m/>
    <m/>
    <n v="22"/>
    <m/>
    <n v="1"/>
    <n v="5"/>
    <m/>
    <m/>
    <m/>
    <m/>
    <m/>
    <m/>
    <m/>
    <m/>
    <m/>
    <m/>
    <m/>
    <m/>
    <m/>
    <m/>
    <m/>
    <m/>
    <m/>
    <m/>
    <m/>
    <m/>
    <m/>
    <m/>
    <m/>
    <m/>
    <m/>
    <m/>
    <m/>
    <m/>
    <m/>
    <m/>
    <m/>
    <m/>
    <s v="Si"/>
    <n v="4"/>
    <s v="No"/>
    <m/>
    <s v="No"/>
    <m/>
    <s v="No"/>
    <s v="No"/>
    <s v="No"/>
    <m/>
    <s v="Si"/>
    <m/>
    <m/>
    <m/>
    <m/>
    <m/>
    <m/>
    <m/>
    <x v="3"/>
    <m/>
    <m/>
    <m/>
    <d v="2014-03-23T00:58:48"/>
  </r>
  <r>
    <s v="F. Enfermería, Fisioterapia y Podología"/>
    <s v="ENF"/>
    <x v="2"/>
    <n v="1030"/>
    <m/>
    <m/>
    <n v="22"/>
    <m/>
    <n v="4"/>
    <n v="4"/>
    <m/>
    <n v="22"/>
    <n v="18"/>
    <m/>
    <m/>
    <m/>
    <m/>
    <n v="4"/>
    <n v="5"/>
    <n v="4"/>
    <n v="4"/>
    <n v="4"/>
    <m/>
    <m/>
    <n v="4"/>
    <n v="5"/>
    <n v="5"/>
    <n v="5"/>
    <n v="5"/>
    <n v="5"/>
    <n v="5"/>
    <m/>
    <m/>
    <n v="5"/>
    <n v="5"/>
    <n v="5"/>
    <n v="5"/>
    <n v="5"/>
    <n v="5"/>
    <n v="5"/>
    <n v="5"/>
    <m/>
    <s v="Si"/>
    <n v="5"/>
    <s v="Si"/>
    <n v="4"/>
    <s v="No"/>
    <m/>
    <m/>
    <s v="No"/>
    <s v="No"/>
    <m/>
    <s v="Si"/>
    <m/>
    <m/>
    <m/>
    <m/>
    <n v="5"/>
    <n v="5"/>
    <m/>
    <x v="1"/>
    <n v="5"/>
    <m/>
    <m/>
    <d v="2014-03-23T00:20:34"/>
  </r>
  <r>
    <s v="Facultad de Derecho "/>
    <s v="DER"/>
    <x v="4"/>
    <n v="1029"/>
    <m/>
    <m/>
    <n v="11"/>
    <m/>
    <n v="4"/>
    <n v="4"/>
    <m/>
    <n v="11"/>
    <n v="29"/>
    <n v="5"/>
    <m/>
    <m/>
    <m/>
    <m/>
    <m/>
    <m/>
    <m/>
    <m/>
    <m/>
    <m/>
    <m/>
    <m/>
    <m/>
    <m/>
    <m/>
    <m/>
    <m/>
    <m/>
    <m/>
    <m/>
    <m/>
    <m/>
    <m/>
    <m/>
    <m/>
    <m/>
    <m/>
    <m/>
    <s v="Si"/>
    <n v="4"/>
    <s v="Si"/>
    <n v="3"/>
    <s v="Si"/>
    <n v="3"/>
    <s v="No"/>
    <s v="Si"/>
    <s v="No"/>
    <m/>
    <s v="Si"/>
    <m/>
    <m/>
    <m/>
    <m/>
    <n v="4"/>
    <n v="5"/>
    <m/>
    <x v="0"/>
    <n v="4"/>
    <m/>
    <m/>
    <d v="2014-03-23T00:16:57"/>
  </r>
  <r>
    <s v="Facultad de Filología "/>
    <s v="FLL"/>
    <x v="0"/>
    <n v="1028"/>
    <m/>
    <m/>
    <n v="14"/>
    <m/>
    <n v="3"/>
    <n v="4"/>
    <m/>
    <n v="29"/>
    <n v="14"/>
    <m/>
    <m/>
    <m/>
    <m/>
    <n v="4"/>
    <n v="4"/>
    <n v="5"/>
    <n v="4"/>
    <n v="3"/>
    <m/>
    <m/>
    <n v="4"/>
    <n v="3"/>
    <n v="5"/>
    <n v="5"/>
    <n v="4"/>
    <n v="5"/>
    <n v="4"/>
    <m/>
    <m/>
    <n v="5"/>
    <n v="5"/>
    <n v="5"/>
    <n v="5"/>
    <n v="5"/>
    <n v="5"/>
    <n v="5"/>
    <n v="4"/>
    <m/>
    <s v="Si"/>
    <n v="4"/>
    <s v="Si"/>
    <n v="3"/>
    <s v="No"/>
    <m/>
    <s v="No"/>
    <s v="Si"/>
    <s v="Si"/>
    <n v="4"/>
    <s v="Si"/>
    <m/>
    <m/>
    <m/>
    <m/>
    <n v="5"/>
    <n v="5"/>
    <m/>
    <x v="0"/>
    <n v="4"/>
    <s v="1. La wifi falla mucho en la Zambrano.&lt;br&gt;2. Petición anticipada de depósito. Se podría dar a elegir día y franja horaria. A veces quiero encargar directamente para el día siguiente y tengo que esperar hasta cerca de la hora de cierre para solicitarlo, en"/>
    <m/>
    <d v="2014-03-22T23:49:28"/>
  </r>
  <r>
    <s v="Facultad de Geografía e Historia "/>
    <s v="GHI"/>
    <x v="0"/>
    <n v="1027"/>
    <m/>
    <m/>
    <n v="16"/>
    <m/>
    <n v="5"/>
    <n v="3"/>
    <m/>
    <n v="16"/>
    <n v="9"/>
    <n v="28"/>
    <s v="BNE, AHN"/>
    <m/>
    <m/>
    <n v="4"/>
    <n v="4"/>
    <n v="4"/>
    <n v="3"/>
    <n v="3"/>
    <m/>
    <m/>
    <n v="3"/>
    <n v="4"/>
    <n v="4"/>
    <n v="4"/>
    <n v="4"/>
    <n v="2"/>
    <n v="3"/>
    <m/>
    <m/>
    <n v="3"/>
    <n v="4"/>
    <n v="4"/>
    <n v="3"/>
    <n v="4"/>
    <n v="4"/>
    <n v="2"/>
    <n v="2"/>
    <m/>
    <s v="Si"/>
    <n v="3"/>
    <s v="No"/>
    <m/>
    <s v="No"/>
    <m/>
    <s v="Si"/>
    <s v="Si"/>
    <s v="Si"/>
    <n v="4"/>
    <s v="Si"/>
    <m/>
    <m/>
    <m/>
    <m/>
    <n v="4"/>
    <n v="4"/>
    <m/>
    <x v="0"/>
    <n v="4"/>
    <m/>
    <m/>
    <d v="2014-03-22T23:20:28"/>
  </r>
  <r>
    <s v="Facultad de Ciencias Biológicas "/>
    <s v="BIO"/>
    <x v="3"/>
    <n v="1026"/>
    <m/>
    <m/>
    <n v="2"/>
    <m/>
    <n v="2"/>
    <n v="2"/>
    <m/>
    <n v="2"/>
    <m/>
    <m/>
    <m/>
    <m/>
    <m/>
    <n v="5"/>
    <n v="5"/>
    <n v="5"/>
    <n v="5"/>
    <n v="5"/>
    <m/>
    <m/>
    <n v="5"/>
    <n v="5"/>
    <n v="5"/>
    <n v="5"/>
    <n v="5"/>
    <n v="5"/>
    <n v="5"/>
    <m/>
    <m/>
    <n v="5"/>
    <n v="5"/>
    <n v="5"/>
    <n v="5"/>
    <n v="5"/>
    <n v="5"/>
    <n v="5"/>
    <n v="5"/>
    <m/>
    <s v="Si"/>
    <n v="5"/>
    <s v="Si"/>
    <n v="5"/>
    <s v="No"/>
    <m/>
    <s v="No"/>
    <s v="Si"/>
    <s v="No"/>
    <m/>
    <s v="No"/>
    <m/>
    <m/>
    <m/>
    <m/>
    <n v="5"/>
    <n v="5"/>
    <m/>
    <x v="1"/>
    <n v="5"/>
    <m/>
    <m/>
    <d v="2014-03-22T22:58:26"/>
  </r>
  <r>
    <s v="Facultad de Filología "/>
    <s v="FLL"/>
    <x v="0"/>
    <n v="1025"/>
    <m/>
    <m/>
    <n v="14"/>
    <m/>
    <n v="4"/>
    <n v="3"/>
    <m/>
    <n v="29"/>
    <n v="15"/>
    <n v="14"/>
    <m/>
    <m/>
    <m/>
    <n v="5"/>
    <n v="5"/>
    <n v="4"/>
    <n v="4"/>
    <n v="5"/>
    <m/>
    <m/>
    <n v="5"/>
    <n v="4"/>
    <n v="5"/>
    <n v="5"/>
    <n v="4"/>
    <n v="4"/>
    <n v="5"/>
    <m/>
    <m/>
    <n v="5"/>
    <n v="5"/>
    <n v="5"/>
    <n v="5"/>
    <n v="5"/>
    <n v="5"/>
    <n v="4"/>
    <n v="5"/>
    <m/>
    <s v="Si"/>
    <n v="5"/>
    <s v="No"/>
    <m/>
    <s v="Si"/>
    <n v="4"/>
    <s v="No"/>
    <s v="Si"/>
    <s v="No"/>
    <m/>
    <s v="Si"/>
    <m/>
    <m/>
    <m/>
    <m/>
    <n v="5"/>
    <n v="5"/>
    <m/>
    <x v="1"/>
    <n v="4"/>
    <m/>
    <m/>
    <d v="2014-03-22T22:42:35"/>
  </r>
  <r>
    <s v="Facultad de Filosofía "/>
    <s v="FLS"/>
    <x v="0"/>
    <n v="1024"/>
    <m/>
    <m/>
    <n v="15"/>
    <m/>
    <n v="4"/>
    <n v="5"/>
    <m/>
    <n v="15"/>
    <n v="16"/>
    <n v="14"/>
    <s v="UNED, Biblioteca Nacional de España, Bibliotecas italianas"/>
    <m/>
    <m/>
    <n v="3"/>
    <n v="3"/>
    <n v="2"/>
    <n v="3"/>
    <n v="2"/>
    <m/>
    <m/>
    <n v="4"/>
    <n v="4"/>
    <n v="5"/>
    <n v="5"/>
    <n v="5"/>
    <n v="5"/>
    <n v="4"/>
    <m/>
    <m/>
    <n v="5"/>
    <n v="5"/>
    <n v="5"/>
    <n v="5"/>
    <n v="5"/>
    <n v="5"/>
    <n v="5"/>
    <n v="5"/>
    <m/>
    <s v="Si"/>
    <n v="3"/>
    <s v="Si"/>
    <n v="3"/>
    <s v="Si"/>
    <n v="3"/>
    <s v="Si"/>
    <s v="Si"/>
    <s v="No"/>
    <m/>
    <s v="Si"/>
    <m/>
    <m/>
    <m/>
    <m/>
    <n v="5"/>
    <n v="5"/>
    <m/>
    <x v="1"/>
    <n v="4"/>
    <m/>
    <m/>
    <d v="2014-03-22T21:21:34"/>
  </r>
  <r>
    <s v="Facultad de Geografía e Historia "/>
    <s v="GHI"/>
    <x v="0"/>
    <n v="1022"/>
    <m/>
    <m/>
    <n v="16"/>
    <m/>
    <n v="5"/>
    <n v="5"/>
    <m/>
    <n v="16"/>
    <n v="11"/>
    <n v="4"/>
    <s v="Biblioteca Nacional"/>
    <m/>
    <m/>
    <n v="5"/>
    <n v="5"/>
    <n v="5"/>
    <n v="5"/>
    <n v="5"/>
    <m/>
    <m/>
    <n v="4"/>
    <n v="5"/>
    <n v="5"/>
    <n v="5"/>
    <n v="5"/>
    <n v="5"/>
    <n v="5"/>
    <m/>
    <m/>
    <n v="5"/>
    <n v="5"/>
    <n v="5"/>
    <n v="5"/>
    <n v="5"/>
    <n v="5"/>
    <n v="5"/>
    <n v="5"/>
    <m/>
    <s v="Si"/>
    <n v="4"/>
    <s v="No"/>
    <m/>
    <s v="No"/>
    <m/>
    <s v="No"/>
    <s v="Si"/>
    <s v="No"/>
    <m/>
    <s v="Si"/>
    <m/>
    <m/>
    <m/>
    <m/>
    <n v="5"/>
    <n v="5"/>
    <m/>
    <x v="1"/>
    <n v="4"/>
    <m/>
    <m/>
    <d v="2014-03-22T20:15:13"/>
  </r>
  <r>
    <s v="Facultad de Psicología "/>
    <s v="PSI"/>
    <x v="2"/>
    <n v="1023"/>
    <m/>
    <m/>
    <n v="20"/>
    <m/>
    <n v="3"/>
    <n v="4"/>
    <m/>
    <n v="20"/>
    <m/>
    <m/>
    <m/>
    <m/>
    <m/>
    <n v="5"/>
    <n v="5"/>
    <n v="4"/>
    <n v="4"/>
    <n v="4"/>
    <m/>
    <m/>
    <n v="3"/>
    <n v="4"/>
    <n v="4"/>
    <n v="5"/>
    <n v="4"/>
    <n v="3"/>
    <n v="5"/>
    <m/>
    <m/>
    <n v="5"/>
    <n v="4"/>
    <n v="5"/>
    <n v="4"/>
    <n v="4"/>
    <n v="4"/>
    <n v="4"/>
    <m/>
    <m/>
    <s v="No"/>
    <m/>
    <s v="Si"/>
    <n v="4"/>
    <s v="Si"/>
    <n v="4"/>
    <s v="No"/>
    <s v="Si"/>
    <s v="Si"/>
    <n v="5"/>
    <s v="Si"/>
    <m/>
    <m/>
    <m/>
    <m/>
    <n v="5"/>
    <n v="5"/>
    <m/>
    <x v="0"/>
    <n v="4"/>
    <m/>
    <m/>
    <d v="2014-03-22T20:26:01"/>
  </r>
  <r>
    <s v="Facultad de Derecho "/>
    <s v="DER"/>
    <x v="4"/>
    <n v="1021"/>
    <m/>
    <m/>
    <n v="11"/>
    <m/>
    <n v="3"/>
    <n v="3"/>
    <m/>
    <n v="11"/>
    <n v="9"/>
    <m/>
    <m/>
    <m/>
    <m/>
    <n v="3"/>
    <n v="4"/>
    <n v="3"/>
    <n v="3"/>
    <n v="3"/>
    <m/>
    <m/>
    <n v="3"/>
    <n v="2"/>
    <n v="1"/>
    <n v="2"/>
    <n v="4"/>
    <n v="1"/>
    <n v="4"/>
    <m/>
    <m/>
    <n v="1"/>
    <n v="1"/>
    <n v="1"/>
    <n v="1"/>
    <n v="1"/>
    <n v="4"/>
    <n v="1"/>
    <n v="1"/>
    <m/>
    <s v="Si"/>
    <m/>
    <s v="No"/>
    <m/>
    <s v="No"/>
    <m/>
    <s v="No"/>
    <s v="No"/>
    <s v="No"/>
    <m/>
    <s v="No"/>
    <s v="El servicio es muy insatisfactorio. Tardanza en poner a disposición nuevas adquisiciones financiadas por proyectos de investigación durante meses! En múltiples ocasiones, se ha tenido que acudir directamente a buscar lo adquirido, pedir que se catalogue t"/>
    <m/>
    <m/>
    <m/>
    <n v="1"/>
    <n v="2"/>
    <m/>
    <x v="5"/>
    <n v="1"/>
    <s v="La gestión en las adquisiciones de proyectos de investigación es desastrosa, acumula muchos retrasos y suelen mezclarse con las novedades adquiridas por el departamento.&lt;br&gt;Hay un tardanza excesiva en la puesta a disposición de lo adquirido a los investig"/>
    <m/>
    <d v="2014-03-22T19:24:02"/>
  </r>
  <r>
    <s v="Facultad de Ciencias Económicas y Empresariales "/>
    <s v="CEE"/>
    <x v="4"/>
    <n v="1020"/>
    <m/>
    <m/>
    <n v="5"/>
    <m/>
    <n v="3"/>
    <n v="4"/>
    <m/>
    <n v="11"/>
    <n v="5"/>
    <n v="5"/>
    <m/>
    <m/>
    <m/>
    <n v="5"/>
    <n v="5"/>
    <n v="4"/>
    <n v="4"/>
    <n v="4"/>
    <m/>
    <m/>
    <n v="2"/>
    <n v="4"/>
    <n v="2"/>
    <n v="4"/>
    <n v="4"/>
    <n v="4"/>
    <n v="4"/>
    <m/>
    <m/>
    <n v="4"/>
    <n v="4"/>
    <n v="4"/>
    <n v="5"/>
    <n v="5"/>
    <n v="5"/>
    <n v="5"/>
    <n v="4"/>
    <m/>
    <s v="Si"/>
    <n v="4"/>
    <s v="Si"/>
    <n v="4"/>
    <s v="Si"/>
    <n v="4"/>
    <s v="Si"/>
    <s v="Si"/>
    <s v="Si"/>
    <n v="5"/>
    <s v="Si"/>
    <m/>
    <m/>
    <m/>
    <m/>
    <n v="5"/>
    <n v="5"/>
    <m/>
    <x v="1"/>
    <n v="5"/>
    <s v="En general estoy muy satisfecho con los servicios que prestan las diferentes bibliotecas de la Universidad Complutense. &lt;br&gt;También  les rogaría que me informaran - mediante mi dirección de correo - de los cursos formación del profesorado que vayan realiz"/>
    <m/>
    <d v="2014-03-22T18:41:46"/>
  </r>
  <r>
    <s v="Facultad de Geografía e Historia "/>
    <s v="GHI"/>
    <x v="0"/>
    <n v="1019"/>
    <m/>
    <m/>
    <n v="16"/>
    <m/>
    <n v="3"/>
    <n v="3"/>
    <m/>
    <n v="16"/>
    <n v="14"/>
    <m/>
    <m/>
    <m/>
    <m/>
    <n v="5"/>
    <n v="5"/>
    <n v="5"/>
    <n v="5"/>
    <n v="4"/>
    <m/>
    <m/>
    <n v="5"/>
    <n v="5"/>
    <n v="5"/>
    <n v="5"/>
    <n v="5"/>
    <n v="5"/>
    <n v="5"/>
    <m/>
    <m/>
    <n v="5"/>
    <n v="5"/>
    <n v="5"/>
    <n v="5"/>
    <n v="5"/>
    <n v="5"/>
    <n v="5"/>
    <n v="5"/>
    <m/>
    <s v="Si"/>
    <n v="5"/>
    <s v="No"/>
    <m/>
    <s v="No"/>
    <m/>
    <s v="No"/>
    <s v="Si"/>
    <s v="No"/>
    <m/>
    <s v="No"/>
    <m/>
    <m/>
    <m/>
    <m/>
    <n v="5"/>
    <n v="5"/>
    <m/>
    <x v="1"/>
    <n v="4"/>
    <m/>
    <m/>
    <d v="2014-03-22T18:14:33"/>
  </r>
  <r>
    <s v="Facultad de Informática "/>
    <s v="FDI"/>
    <x v="3"/>
    <n v="1018"/>
    <m/>
    <m/>
    <n v="17"/>
    <m/>
    <n v="4"/>
    <n v="4"/>
    <m/>
    <n v="17"/>
    <n v="29"/>
    <m/>
    <m/>
    <m/>
    <m/>
    <n v="5"/>
    <n v="4"/>
    <n v="3"/>
    <n v="4"/>
    <n v="3"/>
    <m/>
    <m/>
    <n v="3"/>
    <n v="3"/>
    <n v="3"/>
    <n v="3"/>
    <n v="2"/>
    <n v="4"/>
    <n v="3"/>
    <m/>
    <m/>
    <n v="5"/>
    <n v="3"/>
    <n v="3"/>
    <n v="4"/>
    <n v="4"/>
    <n v="3"/>
    <n v="3"/>
    <n v="5"/>
    <m/>
    <s v="Si"/>
    <n v="4"/>
    <s v="Si"/>
    <n v="4"/>
    <s v="No"/>
    <m/>
    <s v="No"/>
    <s v="No"/>
    <s v="No"/>
    <m/>
    <s v="No"/>
    <m/>
    <m/>
    <m/>
    <m/>
    <n v="5"/>
    <n v="5"/>
    <m/>
    <x v="1"/>
    <n v="5"/>
    <m/>
    <m/>
    <d v="2014-03-22T18:00:51"/>
  </r>
  <r>
    <s v=""/>
    <s v=""/>
    <x v="1"/>
    <n v="1013"/>
    <m/>
    <m/>
    <m/>
    <m/>
    <n v="3"/>
    <n v="3"/>
    <m/>
    <n v="9"/>
    <n v="5"/>
    <n v="16"/>
    <m/>
    <m/>
    <m/>
    <n v="5"/>
    <n v="4"/>
    <n v="4"/>
    <n v="2"/>
    <n v="4"/>
    <m/>
    <m/>
    <n v="4"/>
    <m/>
    <n v="4"/>
    <n v="4"/>
    <m/>
    <n v="4"/>
    <n v="4"/>
    <m/>
    <m/>
    <n v="4"/>
    <n v="4"/>
    <n v="4"/>
    <n v="4"/>
    <n v="4"/>
    <m/>
    <n v="5"/>
    <n v="4"/>
    <m/>
    <s v="No"/>
    <m/>
    <s v="No"/>
    <m/>
    <s v="No"/>
    <m/>
    <s v="No"/>
    <s v="Si"/>
    <s v="No"/>
    <m/>
    <s v="No"/>
    <m/>
    <m/>
    <m/>
    <m/>
    <n v="4"/>
    <n v="4"/>
    <m/>
    <x v="0"/>
    <n v="4"/>
    <m/>
    <m/>
    <d v="2014-03-22T17:06:24"/>
  </r>
  <r>
    <s v="Facultad de Ciencias Políticas y Sociología "/>
    <s v="CPS"/>
    <x v="4"/>
    <n v="1014"/>
    <m/>
    <m/>
    <n v="9"/>
    <m/>
    <n v="4"/>
    <n v="5"/>
    <m/>
    <n v="9"/>
    <n v="26"/>
    <n v="4"/>
    <s v="Biblioteca nacional"/>
    <m/>
    <m/>
    <n v="4"/>
    <n v="4"/>
    <n v="3"/>
    <n v="2"/>
    <n v="4"/>
    <m/>
    <m/>
    <n v="4"/>
    <n v="4"/>
    <n v="4"/>
    <n v="5"/>
    <n v="4"/>
    <n v="4"/>
    <n v="4"/>
    <m/>
    <m/>
    <n v="5"/>
    <n v="5"/>
    <n v="5"/>
    <n v="5"/>
    <n v="5"/>
    <n v="5"/>
    <n v="5"/>
    <n v="2"/>
    <m/>
    <s v="No"/>
    <m/>
    <m/>
    <m/>
    <s v="No"/>
    <m/>
    <s v="No"/>
    <s v="Si"/>
    <s v="No"/>
    <m/>
    <s v="No"/>
    <m/>
    <m/>
    <m/>
    <m/>
    <n v="5"/>
    <n v="5"/>
    <m/>
    <x v="1"/>
    <n v="4"/>
    <s v="Destacar la eficacia del servicio de prestamo interbibliotecario de mi Facultad"/>
    <m/>
    <d v="2014-03-22T17:06:51"/>
  </r>
  <r>
    <s v="Facultad de Ciencias Políticas y Sociología "/>
    <s v="CPS"/>
    <x v="4"/>
    <n v="1015"/>
    <m/>
    <m/>
    <n v="9"/>
    <m/>
    <n v="4"/>
    <n v="5"/>
    <m/>
    <n v="9"/>
    <n v="26"/>
    <n v="4"/>
    <s v="Biblioteca nacional"/>
    <m/>
    <m/>
    <n v="4"/>
    <n v="4"/>
    <n v="3"/>
    <n v="2"/>
    <n v="4"/>
    <m/>
    <m/>
    <n v="4"/>
    <n v="4"/>
    <n v="4"/>
    <n v="5"/>
    <n v="4"/>
    <n v="4"/>
    <n v="4"/>
    <m/>
    <m/>
    <n v="5"/>
    <n v="5"/>
    <n v="5"/>
    <n v="5"/>
    <n v="5"/>
    <n v="5"/>
    <n v="5"/>
    <n v="2"/>
    <m/>
    <s v="No"/>
    <m/>
    <m/>
    <m/>
    <s v="No"/>
    <m/>
    <s v="No"/>
    <s v="Si"/>
    <s v="No"/>
    <m/>
    <s v="No"/>
    <m/>
    <m/>
    <m/>
    <m/>
    <n v="5"/>
    <n v="5"/>
    <m/>
    <x v="1"/>
    <n v="4"/>
    <s v="Destacar la eficacia del servicio de prestamo interbibliotecario de mi Facultad"/>
    <m/>
    <d v="2014-03-22T17:06:51"/>
  </r>
  <r>
    <s v="Facultad de Geografía e Historia "/>
    <s v="GHI"/>
    <x v="0"/>
    <n v="1016"/>
    <m/>
    <m/>
    <n v="16"/>
    <m/>
    <n v="3"/>
    <n v="3"/>
    <m/>
    <n v="16"/>
    <n v="7"/>
    <m/>
    <m/>
    <m/>
    <m/>
    <n v="4"/>
    <n v="5"/>
    <n v="5"/>
    <n v="5"/>
    <n v="4"/>
    <m/>
    <m/>
    <n v="4"/>
    <n v="4"/>
    <n v="3"/>
    <n v="5"/>
    <n v="4"/>
    <n v="4"/>
    <n v="4"/>
    <m/>
    <m/>
    <n v="5"/>
    <n v="5"/>
    <n v="5"/>
    <n v="4"/>
    <n v="5"/>
    <n v="5"/>
    <n v="5"/>
    <m/>
    <m/>
    <s v="No"/>
    <m/>
    <s v="No"/>
    <m/>
    <s v="No"/>
    <m/>
    <s v="No"/>
    <s v="No"/>
    <s v="No"/>
    <m/>
    <s v="No"/>
    <m/>
    <m/>
    <m/>
    <m/>
    <n v="5"/>
    <n v="5"/>
    <m/>
    <x v="0"/>
    <n v="3"/>
    <m/>
    <m/>
    <d v="2014-03-22T17:39:12"/>
  </r>
  <r>
    <s v="Facultad de Informática "/>
    <s v="FDI"/>
    <x v="3"/>
    <n v="1017"/>
    <m/>
    <m/>
    <n v="17"/>
    <m/>
    <n v="3"/>
    <n v="4"/>
    <m/>
    <n v="17"/>
    <n v="8"/>
    <m/>
    <m/>
    <m/>
    <m/>
    <n v="4"/>
    <n v="3"/>
    <n v="3"/>
    <n v="3"/>
    <n v="3"/>
    <m/>
    <m/>
    <n v="4"/>
    <n v="4"/>
    <n v="4"/>
    <n v="4"/>
    <n v="4"/>
    <n v="3"/>
    <n v="3"/>
    <m/>
    <m/>
    <n v="3"/>
    <n v="4"/>
    <n v="4"/>
    <n v="4"/>
    <n v="4"/>
    <n v="4"/>
    <n v="4"/>
    <m/>
    <m/>
    <s v="Si"/>
    <n v="3"/>
    <s v="Si"/>
    <n v="3"/>
    <s v="No"/>
    <m/>
    <s v="No"/>
    <s v="Si"/>
    <s v="Si"/>
    <n v="4"/>
    <s v="No"/>
    <m/>
    <m/>
    <m/>
    <m/>
    <n v="3"/>
    <n v="2"/>
    <m/>
    <x v="0"/>
    <n v="2"/>
    <s v="Como docente, las facilidades que me ofrece la biblioteca me parecen perfectas. Sin embargo la forma de realizar reservas on-line es poco eficaz para mis necesidades, ya que se realiza por ejemplar concreto y no por título. Si quiero leer un libro X y la "/>
    <m/>
    <d v="2014-03-22T17:57:11"/>
  </r>
  <r>
    <s v="Facultad de Ciencias Políticas y Sociología "/>
    <s v="CPS"/>
    <x v="4"/>
    <n v="1012"/>
    <m/>
    <m/>
    <n v="9"/>
    <m/>
    <n v="4"/>
    <n v="5"/>
    <m/>
    <n v="9"/>
    <n v="26"/>
    <n v="4"/>
    <s v="Biblioteca nacional"/>
    <m/>
    <m/>
    <n v="4"/>
    <n v="4"/>
    <n v="3"/>
    <n v="2"/>
    <n v="4"/>
    <m/>
    <m/>
    <n v="4"/>
    <n v="4"/>
    <n v="4"/>
    <n v="5"/>
    <n v="4"/>
    <n v="4"/>
    <n v="4"/>
    <m/>
    <m/>
    <n v="5"/>
    <n v="5"/>
    <n v="5"/>
    <n v="5"/>
    <n v="5"/>
    <n v="5"/>
    <n v="5"/>
    <n v="2"/>
    <m/>
    <s v="No"/>
    <m/>
    <m/>
    <m/>
    <s v="No"/>
    <m/>
    <s v="No"/>
    <s v="Si"/>
    <s v="No"/>
    <m/>
    <s v="No"/>
    <m/>
    <m/>
    <m/>
    <m/>
    <n v="5"/>
    <n v="5"/>
    <m/>
    <x v="1"/>
    <n v="4"/>
    <m/>
    <m/>
    <d v="2014-03-22T17:05:29"/>
  </r>
  <r>
    <s v="Facultad de Ciencias Políticas y Sociología "/>
    <s v="CPS"/>
    <x v="4"/>
    <n v="1011"/>
    <m/>
    <m/>
    <n v="9"/>
    <m/>
    <n v="4"/>
    <n v="5"/>
    <m/>
    <n v="9"/>
    <n v="26"/>
    <n v="4"/>
    <s v="Biblioteca nacional"/>
    <m/>
    <m/>
    <n v="4"/>
    <n v="4"/>
    <n v="3"/>
    <n v="2"/>
    <n v="4"/>
    <m/>
    <m/>
    <n v="4"/>
    <n v="4"/>
    <n v="4"/>
    <n v="5"/>
    <n v="4"/>
    <n v="4"/>
    <n v="4"/>
    <m/>
    <m/>
    <n v="5"/>
    <n v="5"/>
    <n v="5"/>
    <n v="5"/>
    <n v="5"/>
    <n v="5"/>
    <n v="5"/>
    <n v="2"/>
    <m/>
    <s v="No"/>
    <m/>
    <m/>
    <m/>
    <s v="No"/>
    <m/>
    <s v="No"/>
    <s v="Si"/>
    <s v="No"/>
    <m/>
    <s v="No"/>
    <m/>
    <m/>
    <m/>
    <m/>
    <n v="5"/>
    <n v="5"/>
    <m/>
    <x v="1"/>
    <n v="4"/>
    <m/>
    <m/>
    <d v="2014-03-22T17:05:29"/>
  </r>
  <r>
    <s v="Facultad de Psicología "/>
    <s v="PSI"/>
    <x v="2"/>
    <n v="1010"/>
    <m/>
    <m/>
    <n v="20"/>
    <m/>
    <n v="3"/>
    <n v="3"/>
    <m/>
    <n v="9"/>
    <n v="20"/>
    <n v="26"/>
    <s v="Biblioteca Central de la UNED"/>
    <m/>
    <m/>
    <n v="5"/>
    <n v="4"/>
    <n v="4"/>
    <n v="3"/>
    <n v="4"/>
    <m/>
    <m/>
    <n v="5"/>
    <n v="5"/>
    <n v="5"/>
    <n v="5"/>
    <n v="5"/>
    <n v="3"/>
    <n v="5"/>
    <m/>
    <m/>
    <n v="5"/>
    <n v="5"/>
    <n v="5"/>
    <m/>
    <n v="5"/>
    <n v="5"/>
    <n v="5"/>
    <m/>
    <m/>
    <s v="Si"/>
    <n v="5"/>
    <m/>
    <n v="5"/>
    <s v="Si"/>
    <n v="5"/>
    <s v="No"/>
    <s v="No"/>
    <s v="No"/>
    <m/>
    <s v="Si"/>
    <m/>
    <m/>
    <m/>
    <m/>
    <n v="5"/>
    <n v="5"/>
    <m/>
    <x v="1"/>
    <n v="5"/>
    <m/>
    <m/>
    <d v="2014-03-22T16:48:04"/>
  </r>
  <r>
    <s v="Facultad de Odontología "/>
    <s v="ODO"/>
    <x v="2"/>
    <n v="1009"/>
    <m/>
    <m/>
    <n v="19"/>
    <m/>
    <n v="2"/>
    <n v="2"/>
    <m/>
    <n v="19"/>
    <m/>
    <m/>
    <m/>
    <m/>
    <m/>
    <n v="5"/>
    <n v="5"/>
    <m/>
    <n v="5"/>
    <n v="5"/>
    <m/>
    <m/>
    <n v="4"/>
    <n v="4"/>
    <n v="4"/>
    <m/>
    <n v="4"/>
    <n v="4"/>
    <n v="4"/>
    <m/>
    <m/>
    <n v="4"/>
    <n v="4"/>
    <n v="4"/>
    <n v="4"/>
    <n v="4"/>
    <n v="4"/>
    <n v="4"/>
    <m/>
    <m/>
    <s v="Si"/>
    <n v="4"/>
    <s v="No"/>
    <m/>
    <s v="No"/>
    <m/>
    <s v="No"/>
    <s v="Si"/>
    <s v="No"/>
    <m/>
    <s v="No"/>
    <m/>
    <m/>
    <m/>
    <m/>
    <n v="4"/>
    <n v="4"/>
    <m/>
    <x v="0"/>
    <n v="4"/>
    <m/>
    <m/>
    <d v="2014-03-22T16:43:19"/>
  </r>
  <r>
    <s v="Facultad de Ciencias Químicas "/>
    <s v="QUI"/>
    <x v="3"/>
    <n v="1005"/>
    <m/>
    <m/>
    <n v="10"/>
    <m/>
    <n v="3"/>
    <n v="5"/>
    <m/>
    <n v="10"/>
    <n v="25"/>
    <m/>
    <m/>
    <m/>
    <m/>
    <n v="5"/>
    <n v="4"/>
    <n v="5"/>
    <m/>
    <n v="4"/>
    <m/>
    <m/>
    <n v="4"/>
    <n v="4"/>
    <n v="4"/>
    <n v="5"/>
    <n v="4"/>
    <n v="3"/>
    <n v="4"/>
    <m/>
    <m/>
    <n v="5"/>
    <n v="5"/>
    <n v="5"/>
    <n v="5"/>
    <n v="5"/>
    <n v="5"/>
    <n v="5"/>
    <n v="5"/>
    <m/>
    <s v="No"/>
    <m/>
    <s v="No"/>
    <m/>
    <s v="No"/>
    <m/>
    <s v="Si"/>
    <s v="Si"/>
    <s v="No"/>
    <m/>
    <s v="Si"/>
    <m/>
    <m/>
    <m/>
    <m/>
    <n v="4"/>
    <n v="5"/>
    <m/>
    <x v="1"/>
    <n v="4"/>
    <m/>
    <m/>
    <d v="2014-03-22T14:30:47"/>
  </r>
  <r>
    <s v="Facultad de Veterinaria "/>
    <s v="VET"/>
    <x v="2"/>
    <n v="1006"/>
    <m/>
    <m/>
    <n v="21"/>
    <m/>
    <n v="4"/>
    <n v="4"/>
    <m/>
    <n v="21"/>
    <m/>
    <m/>
    <m/>
    <m/>
    <m/>
    <n v="5"/>
    <n v="4"/>
    <n v="5"/>
    <n v="5"/>
    <n v="5"/>
    <m/>
    <m/>
    <n v="4"/>
    <n v="2"/>
    <n v="5"/>
    <n v="5"/>
    <n v="5"/>
    <n v="5"/>
    <n v="5"/>
    <m/>
    <m/>
    <n v="5"/>
    <n v="5"/>
    <n v="5"/>
    <n v="5"/>
    <n v="5"/>
    <n v="5"/>
    <n v="5"/>
    <m/>
    <m/>
    <s v="No"/>
    <m/>
    <s v="No"/>
    <m/>
    <s v="No"/>
    <m/>
    <s v="No"/>
    <s v="Si"/>
    <s v="Si"/>
    <n v="4"/>
    <s v="No"/>
    <m/>
    <m/>
    <m/>
    <m/>
    <n v="5"/>
    <n v="5"/>
    <m/>
    <x v="0"/>
    <n v="4"/>
    <m/>
    <m/>
    <d v="2014-03-22T15:20:53"/>
  </r>
  <r>
    <s v="Facultad de Bellas Artes "/>
    <s v="BBA"/>
    <x v="0"/>
    <n v="1007"/>
    <m/>
    <m/>
    <n v="1"/>
    <m/>
    <n v="5"/>
    <n v="3"/>
    <m/>
    <n v="1"/>
    <n v="16"/>
    <n v="12"/>
    <m/>
    <m/>
    <m/>
    <n v="4"/>
    <n v="4"/>
    <n v="5"/>
    <n v="5"/>
    <n v="4"/>
    <m/>
    <m/>
    <n v="4"/>
    <n v="4"/>
    <n v="4"/>
    <n v="5"/>
    <n v="4"/>
    <n v="5"/>
    <n v="4"/>
    <m/>
    <m/>
    <n v="5"/>
    <n v="4"/>
    <n v="3"/>
    <n v="4"/>
    <n v="3"/>
    <n v="4"/>
    <n v="3"/>
    <n v="3"/>
    <m/>
    <s v="Si"/>
    <n v="5"/>
    <s v="No"/>
    <m/>
    <s v="Si"/>
    <n v="3"/>
    <s v="No"/>
    <s v="Si"/>
    <s v="No"/>
    <m/>
    <s v="Si"/>
    <m/>
    <m/>
    <m/>
    <m/>
    <n v="5"/>
    <n v="5"/>
    <m/>
    <x v="1"/>
    <n v="3"/>
    <m/>
    <m/>
    <d v="2014-03-22T15:24:48"/>
  </r>
  <r>
    <s v="Facultad de Geografía e Historia "/>
    <s v="GHI"/>
    <x v="0"/>
    <n v="1008"/>
    <m/>
    <m/>
    <n v="16"/>
    <m/>
    <n v="4"/>
    <n v="5"/>
    <m/>
    <n v="16"/>
    <n v="29"/>
    <n v="9"/>
    <s v="Departamentales de Filología y Derecho"/>
    <m/>
    <m/>
    <n v="5"/>
    <n v="5"/>
    <n v="5"/>
    <n v="5"/>
    <n v="4"/>
    <m/>
    <m/>
    <n v="4"/>
    <n v="4"/>
    <n v="5"/>
    <n v="5"/>
    <n v="5"/>
    <n v="5"/>
    <n v="5"/>
    <m/>
    <m/>
    <n v="5"/>
    <n v="5"/>
    <n v="5"/>
    <n v="5"/>
    <n v="4"/>
    <n v="5"/>
    <n v="5"/>
    <n v="5"/>
    <m/>
    <s v="Si"/>
    <n v="4"/>
    <s v="Si"/>
    <n v="4"/>
    <s v="No"/>
    <m/>
    <s v="Si"/>
    <s v="No"/>
    <s v="No"/>
    <m/>
    <s v="Si"/>
    <m/>
    <m/>
    <m/>
    <m/>
    <n v="5"/>
    <n v="5"/>
    <m/>
    <x v="1"/>
    <n v="4"/>
    <s v="Mejorado solo porque ya el nivel era muy alto."/>
    <m/>
    <d v="2014-03-22T15:37:41"/>
  </r>
  <r>
    <s v="Facultad de Educación "/>
    <s v="EDU"/>
    <x v="0"/>
    <n v="1004"/>
    <m/>
    <m/>
    <n v="12"/>
    <m/>
    <n v="3"/>
    <n v="2"/>
    <m/>
    <n v="10"/>
    <n v="6"/>
    <n v="12"/>
    <m/>
    <m/>
    <m/>
    <n v="4"/>
    <n v="4"/>
    <m/>
    <n v="4"/>
    <n v="4"/>
    <m/>
    <m/>
    <n v="4"/>
    <n v="5"/>
    <n v="4"/>
    <n v="4"/>
    <n v="4"/>
    <n v="4"/>
    <n v="4"/>
    <m/>
    <m/>
    <n v="5"/>
    <n v="5"/>
    <n v="5"/>
    <n v="5"/>
    <n v="5"/>
    <n v="4"/>
    <n v="4"/>
    <n v="5"/>
    <m/>
    <s v="Si"/>
    <n v="4"/>
    <s v="Si"/>
    <n v="3"/>
    <s v="No"/>
    <m/>
    <s v="No"/>
    <s v="No"/>
    <s v="No"/>
    <m/>
    <s v="No"/>
    <m/>
    <m/>
    <m/>
    <m/>
    <n v="4"/>
    <n v="4"/>
    <m/>
    <x v="0"/>
    <n v="5"/>
    <m/>
    <m/>
    <d v="2014-03-22T14:25:34"/>
  </r>
  <r>
    <s v="Facultad de Bellas Artes "/>
    <s v="BBA"/>
    <x v="0"/>
    <n v="1003"/>
    <m/>
    <m/>
    <n v="1"/>
    <m/>
    <n v="4"/>
    <n v="3"/>
    <m/>
    <n v="1"/>
    <n v="4"/>
    <n v="16"/>
    <s v="facultad de arquitectura"/>
    <m/>
    <m/>
    <n v="4"/>
    <n v="4"/>
    <n v="4"/>
    <n v="4"/>
    <n v="4"/>
    <m/>
    <m/>
    <n v="4"/>
    <n v="4"/>
    <n v="4"/>
    <n v="4"/>
    <n v="4"/>
    <n v="4"/>
    <n v="4"/>
    <m/>
    <m/>
    <n v="3"/>
    <n v="4"/>
    <n v="4"/>
    <n v="4"/>
    <n v="4"/>
    <n v="4"/>
    <n v="3"/>
    <n v="1"/>
    <m/>
    <s v="No"/>
    <m/>
    <s v="No"/>
    <m/>
    <s v="No"/>
    <m/>
    <s v="No"/>
    <s v="Si"/>
    <s v="No"/>
    <m/>
    <s v="No"/>
    <m/>
    <m/>
    <m/>
    <m/>
    <n v="4"/>
    <n v="4"/>
    <m/>
    <x v="0"/>
    <n v="4"/>
    <m/>
    <m/>
    <d v="2014-03-22T13:45:36"/>
  </r>
  <r>
    <s v="Facultad de Ciencias Geológicas "/>
    <s v="GEO"/>
    <x v="3"/>
    <n v="1000"/>
    <m/>
    <m/>
    <n v="7"/>
    <m/>
    <n v="4"/>
    <n v="5"/>
    <m/>
    <n v="7"/>
    <n v="2"/>
    <m/>
    <m/>
    <m/>
    <m/>
    <n v="5"/>
    <n v="5"/>
    <n v="5"/>
    <n v="5"/>
    <n v="4"/>
    <m/>
    <m/>
    <n v="5"/>
    <n v="4"/>
    <n v="3"/>
    <n v="5"/>
    <n v="4"/>
    <n v="5"/>
    <n v="4"/>
    <m/>
    <m/>
    <n v="5"/>
    <n v="5"/>
    <n v="5"/>
    <n v="5"/>
    <n v="5"/>
    <n v="5"/>
    <n v="4"/>
    <m/>
    <m/>
    <s v="Si"/>
    <n v="5"/>
    <s v="Si"/>
    <n v="4"/>
    <s v="Si"/>
    <n v="5"/>
    <s v="Si"/>
    <s v="Si"/>
    <s v="No"/>
    <m/>
    <s v="No"/>
    <m/>
    <m/>
    <m/>
    <m/>
    <n v="5"/>
    <n v="5"/>
    <m/>
    <x v="1"/>
    <n v="5"/>
    <m/>
    <m/>
    <d v="2014-03-22T12:41:07"/>
  </r>
  <r>
    <s v="Facultad de Ciencias Políticas y Sociología "/>
    <s v="CPS"/>
    <x v="4"/>
    <n v="1001"/>
    <m/>
    <m/>
    <n v="9"/>
    <m/>
    <n v="3"/>
    <n v="4"/>
    <m/>
    <n v="9"/>
    <m/>
    <m/>
    <m/>
    <m/>
    <m/>
    <n v="5"/>
    <n v="5"/>
    <n v="4"/>
    <n v="4"/>
    <n v="4"/>
    <m/>
    <m/>
    <n v="5"/>
    <n v="4"/>
    <n v="3"/>
    <n v="4"/>
    <n v="2"/>
    <n v="5"/>
    <n v="4"/>
    <m/>
    <m/>
    <n v="5"/>
    <n v="5"/>
    <n v="5"/>
    <n v="5"/>
    <n v="5"/>
    <n v="5"/>
    <n v="5"/>
    <n v="5"/>
    <m/>
    <s v="No"/>
    <m/>
    <s v="Si"/>
    <n v="4"/>
    <s v="No"/>
    <m/>
    <s v="Si"/>
    <s v="No"/>
    <s v="Si"/>
    <n v="5"/>
    <s v="Si"/>
    <m/>
    <m/>
    <m/>
    <m/>
    <n v="4"/>
    <n v="5"/>
    <m/>
    <x v="1"/>
    <n v="5"/>
    <m/>
    <m/>
    <d v="2014-03-22T12:45:25"/>
  </r>
  <r>
    <s v="Facultad de Medicina "/>
    <s v="MED"/>
    <x v="2"/>
    <n v="1002"/>
    <m/>
    <m/>
    <n v="18"/>
    <m/>
    <n v="4"/>
    <n v="4"/>
    <m/>
    <n v="18"/>
    <m/>
    <m/>
    <m/>
    <m/>
    <m/>
    <n v="4"/>
    <n v="4"/>
    <n v="4"/>
    <n v="4"/>
    <n v="3"/>
    <m/>
    <m/>
    <n v="4"/>
    <n v="4"/>
    <n v="4"/>
    <n v="5"/>
    <n v="3"/>
    <n v="3"/>
    <n v="4"/>
    <m/>
    <m/>
    <n v="5"/>
    <n v="5"/>
    <n v="4"/>
    <n v="3"/>
    <n v="3"/>
    <n v="3"/>
    <n v="3"/>
    <n v="3"/>
    <m/>
    <s v="Si"/>
    <n v="4"/>
    <s v="Si"/>
    <n v="4"/>
    <s v="Si"/>
    <n v="4"/>
    <s v="Si"/>
    <s v="Si"/>
    <s v="No"/>
    <m/>
    <s v="No"/>
    <m/>
    <m/>
    <m/>
    <m/>
    <n v="5"/>
    <n v="5"/>
    <m/>
    <x v="0"/>
    <n v="4"/>
    <m/>
    <m/>
    <d v="2014-03-22T13:37:36"/>
  </r>
  <r>
    <s v="Facultad de Geografía e Historia "/>
    <s v="GHI"/>
    <x v="0"/>
    <n v="999"/>
    <m/>
    <m/>
    <n v="16"/>
    <m/>
    <n v="4"/>
    <n v="3"/>
    <m/>
    <n v="16"/>
    <m/>
    <m/>
    <s v="CSIC y Nacional"/>
    <m/>
    <m/>
    <n v="5"/>
    <n v="5"/>
    <n v="5"/>
    <n v="5"/>
    <n v="5"/>
    <m/>
    <m/>
    <n v="3"/>
    <n v="5"/>
    <n v="5"/>
    <n v="5"/>
    <n v="5"/>
    <n v="5"/>
    <n v="4"/>
    <m/>
    <m/>
    <n v="5"/>
    <n v="5"/>
    <n v="5"/>
    <n v="5"/>
    <n v="5"/>
    <n v="5"/>
    <n v="5"/>
    <n v="5"/>
    <m/>
    <s v="No"/>
    <m/>
    <s v="No"/>
    <m/>
    <s v="No"/>
    <m/>
    <s v="No"/>
    <s v="Si"/>
    <s v="No"/>
    <m/>
    <m/>
    <s v="No se me ocurre ninguno más"/>
    <m/>
    <m/>
    <m/>
    <n v="5"/>
    <n v="5"/>
    <m/>
    <x v="1"/>
    <n v="4"/>
    <m/>
    <m/>
    <d v="2014-03-22T12:32:54"/>
  </r>
  <r>
    <s v=""/>
    <s v=""/>
    <x v="1"/>
    <n v="997"/>
    <m/>
    <m/>
    <m/>
    <m/>
    <n v="4"/>
    <n v="4"/>
    <m/>
    <n v="15"/>
    <n v="11"/>
    <n v="14"/>
    <m/>
    <m/>
    <m/>
    <n v="3"/>
    <n v="3"/>
    <n v="3"/>
    <n v="4"/>
    <n v="3"/>
    <m/>
    <m/>
    <n v="3"/>
    <n v="3"/>
    <n v="2"/>
    <n v="4"/>
    <n v="3"/>
    <n v="4"/>
    <n v="3"/>
    <m/>
    <m/>
    <n v="5"/>
    <n v="4"/>
    <n v="3"/>
    <n v="3"/>
    <n v="3"/>
    <n v="2"/>
    <n v="4"/>
    <n v="3"/>
    <m/>
    <s v="Si"/>
    <n v="3"/>
    <s v="Si"/>
    <n v="3"/>
    <s v="No"/>
    <m/>
    <s v="No"/>
    <s v="No"/>
    <s v="No"/>
    <m/>
    <s v="No"/>
    <m/>
    <m/>
    <m/>
    <m/>
    <n v="5"/>
    <n v="5"/>
    <m/>
    <x v="0"/>
    <n v="4"/>
    <m/>
    <m/>
    <d v="2014-03-22T12:26:07"/>
  </r>
  <r>
    <s v="F. Estudios Estadísticos"/>
    <s v="EST"/>
    <x v="3"/>
    <n v="998"/>
    <m/>
    <m/>
    <n v="23"/>
    <m/>
    <n v="4"/>
    <n v="4"/>
    <m/>
    <n v="23"/>
    <n v="8"/>
    <m/>
    <m/>
    <m/>
    <m/>
    <n v="4"/>
    <n v="4"/>
    <n v="4"/>
    <n v="4"/>
    <n v="3"/>
    <m/>
    <m/>
    <n v="5"/>
    <n v="5"/>
    <n v="5"/>
    <n v="5"/>
    <n v="4"/>
    <n v="4"/>
    <n v="4"/>
    <m/>
    <m/>
    <n v="5"/>
    <n v="5"/>
    <n v="5"/>
    <n v="5"/>
    <n v="5"/>
    <n v="5"/>
    <n v="5"/>
    <m/>
    <m/>
    <s v="Si"/>
    <n v="5"/>
    <s v="Si"/>
    <n v="4"/>
    <s v="No"/>
    <m/>
    <s v="Si"/>
    <s v="Si"/>
    <s v="No"/>
    <m/>
    <s v="No"/>
    <m/>
    <m/>
    <m/>
    <m/>
    <n v="5"/>
    <n v="5"/>
    <m/>
    <x v="1"/>
    <n v="4"/>
    <m/>
    <m/>
    <d v="2014-03-22T12:28:06"/>
  </r>
  <r>
    <s v="Facultad de Ciencias Matemáticas "/>
    <s v="MAT"/>
    <x v="3"/>
    <n v="996"/>
    <m/>
    <m/>
    <n v="8"/>
    <m/>
    <n v="4"/>
    <n v="4"/>
    <m/>
    <n v="8"/>
    <m/>
    <m/>
    <m/>
    <m/>
    <m/>
    <n v="5"/>
    <n v="4"/>
    <n v="3"/>
    <n v="3"/>
    <n v="4"/>
    <m/>
    <m/>
    <n v="4"/>
    <n v="3"/>
    <n v="4"/>
    <n v="4"/>
    <n v="5"/>
    <n v="5"/>
    <m/>
    <m/>
    <m/>
    <n v="4"/>
    <n v="5"/>
    <n v="5"/>
    <n v="5"/>
    <n v="5"/>
    <n v="5"/>
    <n v="5"/>
    <m/>
    <m/>
    <s v="Si"/>
    <n v="4"/>
    <s v="Si"/>
    <n v="3"/>
    <s v="No"/>
    <m/>
    <s v="Si"/>
    <s v="Si"/>
    <s v="No"/>
    <m/>
    <s v="No"/>
    <m/>
    <m/>
    <m/>
    <m/>
    <n v="5"/>
    <n v="3"/>
    <m/>
    <x v="0"/>
    <n v="3"/>
    <s v="En la biblioteca de investigacion, el uso preferente (o exclusivo) deberia ser para investigacion. Pero a la zona, acuden alumnos a estudiar sus apuntes o a leer literatura, entorpeciendo, a veces, el acceso de los profesores a las revistas cientificas re"/>
    <m/>
    <d v="2014-03-22T12:22:31"/>
  </r>
  <r>
    <s v="Facultad de Farmacia "/>
    <s v="FAR"/>
    <x v="2"/>
    <n v="995"/>
    <m/>
    <m/>
    <n v="13"/>
    <m/>
    <n v="2"/>
    <n v="3"/>
    <m/>
    <n v="13"/>
    <m/>
    <m/>
    <m/>
    <m/>
    <m/>
    <n v="5"/>
    <n v="5"/>
    <n v="4"/>
    <n v="5"/>
    <n v="4"/>
    <m/>
    <m/>
    <n v="5"/>
    <m/>
    <n v="5"/>
    <n v="5"/>
    <n v="5"/>
    <n v="5"/>
    <n v="5"/>
    <m/>
    <m/>
    <n v="5"/>
    <n v="5"/>
    <n v="5"/>
    <n v="5"/>
    <n v="5"/>
    <n v="5"/>
    <n v="5"/>
    <m/>
    <m/>
    <s v="Si"/>
    <n v="5"/>
    <s v="Si"/>
    <n v="5"/>
    <s v="Si"/>
    <n v="5"/>
    <s v="Si"/>
    <s v="Si"/>
    <s v="No"/>
    <m/>
    <s v="Si"/>
    <m/>
    <m/>
    <m/>
    <m/>
    <n v="5"/>
    <n v="4"/>
    <m/>
    <x v="1"/>
    <n v="5"/>
    <m/>
    <m/>
    <d v="2014-03-22T12:22:28"/>
  </r>
  <r>
    <s v="Facultad de Ciencias Políticas y Sociología "/>
    <s v="CPS"/>
    <x v="4"/>
    <n v="994"/>
    <m/>
    <m/>
    <n v="9"/>
    <m/>
    <n v="3"/>
    <n v="3"/>
    <m/>
    <n v="9"/>
    <n v="32"/>
    <n v="26"/>
    <m/>
    <m/>
    <m/>
    <n v="4"/>
    <n v="4"/>
    <n v="4"/>
    <n v="4"/>
    <n v="4"/>
    <m/>
    <m/>
    <n v="4"/>
    <n v="4"/>
    <n v="4"/>
    <n v="5"/>
    <n v="4"/>
    <n v="5"/>
    <n v="4"/>
    <m/>
    <m/>
    <n v="4"/>
    <n v="3"/>
    <n v="4"/>
    <n v="5"/>
    <n v="5"/>
    <n v="5"/>
    <n v="5"/>
    <n v="5"/>
    <m/>
    <s v="No"/>
    <m/>
    <s v="No"/>
    <m/>
    <s v="No"/>
    <m/>
    <s v="Si"/>
    <s v="Si"/>
    <s v="Si"/>
    <n v="4"/>
    <s v="Si"/>
    <m/>
    <m/>
    <m/>
    <m/>
    <n v="5"/>
    <n v="5"/>
    <m/>
    <x v="1"/>
    <n v="5"/>
    <m/>
    <m/>
    <d v="2014-03-22T11:58:07"/>
  </r>
  <r>
    <s v="F. Enfermería, Fisioterapia y Podología"/>
    <s v="ENF"/>
    <x v="2"/>
    <n v="993"/>
    <m/>
    <m/>
    <n v="22"/>
    <m/>
    <n v="2"/>
    <n v="3"/>
    <m/>
    <n v="22"/>
    <m/>
    <m/>
    <m/>
    <m/>
    <m/>
    <n v="5"/>
    <n v="4"/>
    <n v="4"/>
    <m/>
    <n v="3"/>
    <m/>
    <m/>
    <n v="4"/>
    <m/>
    <n v="4"/>
    <n v="4"/>
    <n v="4"/>
    <n v="4"/>
    <n v="4"/>
    <m/>
    <m/>
    <n v="4"/>
    <n v="4"/>
    <n v="4"/>
    <n v="4"/>
    <n v="4"/>
    <n v="4"/>
    <n v="4"/>
    <n v="4"/>
    <m/>
    <s v="Si"/>
    <n v="5"/>
    <s v="No"/>
    <m/>
    <s v="No"/>
    <m/>
    <s v="No"/>
    <s v="No"/>
    <s v="No"/>
    <m/>
    <s v="No"/>
    <m/>
    <m/>
    <m/>
    <m/>
    <n v="4"/>
    <n v="4"/>
    <m/>
    <x v="0"/>
    <n v="4"/>
    <m/>
    <m/>
    <d v="2014-03-22T11:53:55"/>
  </r>
  <r>
    <s v="Facultad de Ciencias Políticas y Sociología "/>
    <s v="CPS"/>
    <x v="4"/>
    <n v="992"/>
    <m/>
    <m/>
    <n v="9"/>
    <m/>
    <n v="4"/>
    <n v="3"/>
    <m/>
    <n v="9"/>
    <n v="16"/>
    <n v="5"/>
    <s v="Carlos III"/>
    <m/>
    <m/>
    <n v="4"/>
    <n v="4"/>
    <n v="3"/>
    <n v="3"/>
    <n v="3"/>
    <m/>
    <m/>
    <n v="4"/>
    <n v="4"/>
    <n v="2"/>
    <n v="5"/>
    <n v="4"/>
    <n v="3"/>
    <n v="3"/>
    <m/>
    <m/>
    <n v="5"/>
    <n v="4"/>
    <n v="4"/>
    <n v="4"/>
    <n v="4"/>
    <n v="4"/>
    <n v="3"/>
    <n v="3"/>
    <m/>
    <s v="No"/>
    <m/>
    <s v="Si"/>
    <n v="3"/>
    <s v="Si"/>
    <n v="3"/>
    <s v="No"/>
    <s v="Si"/>
    <s v="Si"/>
    <n v="3"/>
    <s v="Si"/>
    <s v="Posibilidad amplia de descargas desde la red"/>
    <m/>
    <m/>
    <m/>
    <n v="4"/>
    <n v="4"/>
    <m/>
    <x v="0"/>
    <n v="4"/>
    <m/>
    <m/>
    <d v="2014-03-22T11:51:32"/>
  </r>
  <r>
    <s v=""/>
    <s v=""/>
    <x v="1"/>
    <n v="990"/>
    <m/>
    <m/>
    <m/>
    <m/>
    <n v="4"/>
    <n v="5"/>
    <m/>
    <n v="29"/>
    <m/>
    <m/>
    <m/>
    <m/>
    <m/>
    <n v="5"/>
    <n v="5"/>
    <n v="2"/>
    <n v="2"/>
    <n v="1"/>
    <m/>
    <m/>
    <n v="5"/>
    <n v="2"/>
    <n v="3"/>
    <n v="5"/>
    <m/>
    <n v="4"/>
    <n v="3"/>
    <m/>
    <m/>
    <n v="4"/>
    <n v="4"/>
    <n v="4"/>
    <n v="4"/>
    <n v="5"/>
    <m/>
    <n v="2"/>
    <n v="5"/>
    <m/>
    <s v="Si"/>
    <n v="3"/>
    <s v="No"/>
    <m/>
    <m/>
    <m/>
    <s v="Si"/>
    <s v="Si"/>
    <s v="No"/>
    <m/>
    <s v="No"/>
    <m/>
    <m/>
    <m/>
    <m/>
    <n v="5"/>
    <n v="5"/>
    <m/>
    <x v="0"/>
    <n v="1"/>
    <s v="Desde que los fondos se trasladaron a la María Zambrano, el servicio deja de mucho que desear y no por culpa de los trabajadores. Los fondos de sala no son fáciles de localizar, el tiempo para que te sirvan un libro se ha dilatado, las consultas de revist"/>
    <m/>
    <d v="2014-03-22T11:49:09"/>
  </r>
  <r>
    <s v="Facultad de Veterinaria "/>
    <s v="VET"/>
    <x v="2"/>
    <n v="989"/>
    <m/>
    <m/>
    <n v="21"/>
    <m/>
    <n v="4"/>
    <n v="5"/>
    <m/>
    <n v="21"/>
    <n v="10"/>
    <m/>
    <m/>
    <m/>
    <m/>
    <n v="5"/>
    <n v="3"/>
    <n v="4"/>
    <n v="5"/>
    <n v="3"/>
    <m/>
    <m/>
    <n v="4"/>
    <n v="5"/>
    <n v="4"/>
    <n v="5"/>
    <n v="5"/>
    <n v="4"/>
    <n v="5"/>
    <m/>
    <m/>
    <n v="5"/>
    <n v="5"/>
    <n v="5"/>
    <n v="5"/>
    <n v="5"/>
    <n v="5"/>
    <n v="3"/>
    <m/>
    <m/>
    <s v="Si"/>
    <n v="4"/>
    <s v="No"/>
    <m/>
    <s v="No"/>
    <m/>
    <s v="Si"/>
    <s v="Si"/>
    <s v="No"/>
    <m/>
    <s v="No"/>
    <m/>
    <m/>
    <m/>
    <m/>
    <n v="5"/>
    <n v="5"/>
    <m/>
    <x v="1"/>
    <n v="4"/>
    <m/>
    <m/>
    <d v="2014-03-22T11:47:30"/>
  </r>
  <r>
    <s v=""/>
    <s v=""/>
    <x v="1"/>
    <n v="988"/>
    <m/>
    <m/>
    <m/>
    <m/>
    <n v="4"/>
    <n v="4"/>
    <m/>
    <n v="19"/>
    <m/>
    <m/>
    <m/>
    <m/>
    <m/>
    <n v="5"/>
    <n v="5"/>
    <n v="5"/>
    <n v="5"/>
    <n v="4"/>
    <m/>
    <m/>
    <n v="4"/>
    <n v="5"/>
    <n v="5"/>
    <n v="5"/>
    <n v="5"/>
    <n v="5"/>
    <n v="5"/>
    <m/>
    <m/>
    <n v="5"/>
    <n v="5"/>
    <n v="5"/>
    <n v="5"/>
    <n v="5"/>
    <n v="5"/>
    <n v="5"/>
    <m/>
    <m/>
    <s v="Si"/>
    <n v="4"/>
    <s v="No"/>
    <m/>
    <s v="No"/>
    <m/>
    <s v="Si"/>
    <s v="Si"/>
    <s v="Si"/>
    <n v="5"/>
    <s v="Si"/>
    <m/>
    <m/>
    <m/>
    <m/>
    <n v="5"/>
    <n v="5"/>
    <m/>
    <x v="1"/>
    <n v="5"/>
    <m/>
    <m/>
    <d v="2014-03-22T11:38:43"/>
  </r>
  <r>
    <s v="Facultad de Filología "/>
    <s v="FLL"/>
    <x v="0"/>
    <n v="987"/>
    <m/>
    <m/>
    <n v="14"/>
    <m/>
    <n v="4"/>
    <n v="4"/>
    <m/>
    <n v="14"/>
    <n v="15"/>
    <n v="16"/>
    <s v="Biblioteca Nacional de España"/>
    <m/>
    <m/>
    <n v="5"/>
    <n v="4"/>
    <n v="4"/>
    <n v="4"/>
    <n v="4"/>
    <m/>
    <m/>
    <n v="4"/>
    <n v="3"/>
    <n v="4"/>
    <n v="5"/>
    <n v="5"/>
    <n v="3"/>
    <n v="5"/>
    <m/>
    <m/>
    <n v="5"/>
    <n v="4"/>
    <n v="4"/>
    <n v="4"/>
    <n v="4"/>
    <n v="5"/>
    <n v="3"/>
    <n v="4"/>
    <m/>
    <s v="Si"/>
    <n v="4"/>
    <s v="Si"/>
    <n v="4"/>
    <s v="Si"/>
    <n v="4"/>
    <s v="Si"/>
    <s v="Si"/>
    <s v="No"/>
    <m/>
    <s v="No"/>
    <m/>
    <m/>
    <m/>
    <m/>
    <n v="5"/>
    <n v="5"/>
    <m/>
    <x v="0"/>
    <n v="4"/>
    <m/>
    <m/>
    <d v="2014-03-22T11:38:27"/>
  </r>
  <r>
    <s v="Facultad de Ciencias de la Información "/>
    <s v="INF"/>
    <x v="4"/>
    <n v="982"/>
    <m/>
    <m/>
    <n v="4"/>
    <m/>
    <n v="4"/>
    <n v="5"/>
    <m/>
    <n v="4"/>
    <n v="29"/>
    <n v="14"/>
    <m/>
    <m/>
    <m/>
    <n v="5"/>
    <n v="5"/>
    <n v="5"/>
    <n v="5"/>
    <n v="5"/>
    <m/>
    <m/>
    <n v="3"/>
    <n v="3"/>
    <n v="4"/>
    <n v="5"/>
    <n v="4"/>
    <n v="4"/>
    <n v="4"/>
    <m/>
    <m/>
    <n v="4"/>
    <n v="4"/>
    <n v="4"/>
    <n v="4"/>
    <n v="4"/>
    <n v="5"/>
    <n v="3"/>
    <n v="3"/>
    <m/>
    <s v="No"/>
    <m/>
    <s v="No"/>
    <m/>
    <s v="No"/>
    <m/>
    <s v="Si"/>
    <s v="Si"/>
    <s v="Si"/>
    <n v="4"/>
    <s v="Si"/>
    <m/>
    <m/>
    <m/>
    <m/>
    <n v="5"/>
    <n v="5"/>
    <m/>
    <x v="1"/>
    <n v="5"/>
    <m/>
    <m/>
    <d v="2014-03-22T11:11:28"/>
  </r>
  <r>
    <s v="F. Comercio y Turismo"/>
    <s v="EMP"/>
    <x v="4"/>
    <n v="983"/>
    <m/>
    <m/>
    <n v="24"/>
    <m/>
    <n v="4"/>
    <n v="3"/>
    <m/>
    <n v="24"/>
    <m/>
    <m/>
    <m/>
    <m/>
    <m/>
    <n v="5"/>
    <n v="5"/>
    <n v="4"/>
    <n v="3"/>
    <n v="5"/>
    <m/>
    <m/>
    <n v="4"/>
    <n v="4"/>
    <n v="3"/>
    <n v="5"/>
    <n v="4"/>
    <n v="5"/>
    <n v="4"/>
    <m/>
    <m/>
    <n v="5"/>
    <n v="3"/>
    <n v="4"/>
    <n v="4"/>
    <n v="5"/>
    <n v="4"/>
    <n v="3"/>
    <m/>
    <m/>
    <s v="No"/>
    <m/>
    <s v="No"/>
    <m/>
    <s v="No"/>
    <m/>
    <s v="No"/>
    <s v="No"/>
    <s v="No"/>
    <m/>
    <m/>
    <m/>
    <m/>
    <m/>
    <m/>
    <n v="5"/>
    <n v="5"/>
    <m/>
    <x v="2"/>
    <n v="4"/>
    <m/>
    <m/>
    <d v="2014-03-22T11:12:28"/>
  </r>
  <r>
    <s v="Facultad de Filosofía "/>
    <s v="FLS"/>
    <x v="0"/>
    <n v="984"/>
    <m/>
    <m/>
    <n v="15"/>
    <m/>
    <n v="5"/>
    <n v="4"/>
    <m/>
    <n v="15"/>
    <n v="14"/>
    <n v="11"/>
    <m/>
    <m/>
    <m/>
    <n v="4"/>
    <n v="4"/>
    <n v="5"/>
    <n v="5"/>
    <n v="5"/>
    <m/>
    <m/>
    <n v="5"/>
    <n v="5"/>
    <n v="5"/>
    <n v="5"/>
    <n v="5"/>
    <n v="5"/>
    <n v="5"/>
    <m/>
    <m/>
    <n v="5"/>
    <n v="5"/>
    <n v="5"/>
    <n v="5"/>
    <n v="5"/>
    <n v="5"/>
    <n v="5"/>
    <n v="5"/>
    <m/>
    <s v="Si"/>
    <n v="5"/>
    <s v="Si"/>
    <n v="5"/>
    <s v="No"/>
    <m/>
    <s v="No"/>
    <s v="Si"/>
    <s v="No"/>
    <m/>
    <s v="Si"/>
    <m/>
    <m/>
    <m/>
    <m/>
    <n v="5"/>
    <n v="5"/>
    <m/>
    <x v="1"/>
    <n v="5"/>
    <m/>
    <m/>
    <d v="2014-03-22T11:15:01"/>
  </r>
  <r>
    <s v=""/>
    <s v=""/>
    <x v="1"/>
    <n v="985"/>
    <m/>
    <m/>
    <m/>
    <m/>
    <n v="3"/>
    <n v="2"/>
    <m/>
    <n v="12"/>
    <n v="20"/>
    <n v="9"/>
    <m/>
    <m/>
    <m/>
    <n v="5"/>
    <n v="4"/>
    <n v="4"/>
    <n v="4"/>
    <n v="4"/>
    <m/>
    <m/>
    <n v="4"/>
    <n v="4"/>
    <n v="4"/>
    <n v="5"/>
    <n v="4"/>
    <n v="5"/>
    <n v="4"/>
    <m/>
    <m/>
    <n v="5"/>
    <n v="5"/>
    <n v="4"/>
    <n v="4"/>
    <n v="5"/>
    <n v="5"/>
    <n v="4"/>
    <n v="4"/>
    <m/>
    <s v="No"/>
    <m/>
    <s v="Si"/>
    <n v="4"/>
    <s v="Si"/>
    <n v="3"/>
    <s v="No"/>
    <s v="Si"/>
    <m/>
    <m/>
    <s v="No"/>
    <m/>
    <m/>
    <m/>
    <m/>
    <n v="5"/>
    <n v="5"/>
    <m/>
    <x v="1"/>
    <n v="5"/>
    <m/>
    <m/>
    <d v="2014-03-22T11:27:11"/>
  </r>
  <r>
    <s v="Facultad de Geografía e Historia "/>
    <s v="GHI"/>
    <x v="0"/>
    <n v="986"/>
    <m/>
    <m/>
    <n v="16"/>
    <m/>
    <n v="5"/>
    <n v="5"/>
    <m/>
    <n v="16"/>
    <n v="15"/>
    <n v="29"/>
    <m/>
    <m/>
    <m/>
    <n v="4"/>
    <n v="4"/>
    <n v="4"/>
    <n v="5"/>
    <n v="3"/>
    <m/>
    <m/>
    <n v="4"/>
    <n v="4"/>
    <n v="5"/>
    <n v="5"/>
    <n v="4"/>
    <n v="3"/>
    <n v="3"/>
    <m/>
    <m/>
    <n v="5"/>
    <n v="5"/>
    <n v="5"/>
    <n v="5"/>
    <n v="5"/>
    <n v="5"/>
    <n v="4"/>
    <n v="3"/>
    <m/>
    <s v="Si"/>
    <n v="4"/>
    <s v="No"/>
    <m/>
    <s v="No"/>
    <m/>
    <s v="No"/>
    <s v="Si"/>
    <s v="No"/>
    <m/>
    <s v="No"/>
    <m/>
    <m/>
    <m/>
    <m/>
    <n v="5"/>
    <n v="4"/>
    <m/>
    <x v="0"/>
    <n v="5"/>
    <m/>
    <m/>
    <d v="2014-03-22T11:38:09"/>
  </r>
  <r>
    <s v=""/>
    <s v=""/>
    <x v="1"/>
    <n v="981"/>
    <m/>
    <m/>
    <m/>
    <m/>
    <n v="2"/>
    <n v="4"/>
    <m/>
    <n v="12"/>
    <n v="4"/>
    <m/>
    <m/>
    <m/>
    <m/>
    <n v="4"/>
    <n v="4"/>
    <n v="5"/>
    <n v="5"/>
    <n v="5"/>
    <m/>
    <m/>
    <n v="4"/>
    <n v="4"/>
    <n v="5"/>
    <n v="4"/>
    <n v="4"/>
    <n v="5"/>
    <n v="5"/>
    <m/>
    <m/>
    <n v="5"/>
    <n v="5"/>
    <n v="5"/>
    <n v="5"/>
    <n v="5"/>
    <n v="5"/>
    <n v="5"/>
    <n v="4"/>
    <m/>
    <s v="Si"/>
    <n v="1"/>
    <s v="Si"/>
    <n v="1"/>
    <s v="No"/>
    <m/>
    <s v="No"/>
    <s v="Si"/>
    <s v="Si"/>
    <n v="4"/>
    <s v="No"/>
    <m/>
    <m/>
    <m/>
    <m/>
    <n v="5"/>
    <n v="5"/>
    <m/>
    <x v="1"/>
    <n v="5"/>
    <m/>
    <m/>
    <d v="2014-03-22T11:05:43"/>
  </r>
  <r>
    <s v=""/>
    <s v=""/>
    <x v="1"/>
    <n v="980"/>
    <m/>
    <m/>
    <m/>
    <m/>
    <n v="3"/>
    <n v="4"/>
    <m/>
    <n v="7"/>
    <m/>
    <m/>
    <m/>
    <m/>
    <m/>
    <n v="4"/>
    <n v="5"/>
    <n v="4"/>
    <n v="4"/>
    <n v="4"/>
    <m/>
    <m/>
    <n v="5"/>
    <n v="5"/>
    <n v="5"/>
    <n v="5"/>
    <n v="5"/>
    <n v="5"/>
    <n v="5"/>
    <m/>
    <m/>
    <n v="5"/>
    <n v="2"/>
    <n v="4"/>
    <n v="4"/>
    <n v="3"/>
    <n v="3"/>
    <n v="4"/>
    <m/>
    <m/>
    <s v="Si"/>
    <n v="4"/>
    <s v="No"/>
    <m/>
    <s v="No"/>
    <m/>
    <s v="Si"/>
    <s v="Si"/>
    <s v="No"/>
    <m/>
    <s v="No"/>
    <m/>
    <m/>
    <m/>
    <m/>
    <n v="5"/>
    <n v="5"/>
    <m/>
    <x v="1"/>
    <n v="5"/>
    <m/>
    <m/>
    <d v="2014-03-22T11:02:48"/>
  </r>
  <r>
    <s v="Facultad de Ciencias de la Documentación "/>
    <s v="BYD"/>
    <x v="4"/>
    <n v="979"/>
    <m/>
    <m/>
    <n v="3"/>
    <m/>
    <n v="5"/>
    <n v="5"/>
    <m/>
    <n v="3"/>
    <n v="28"/>
    <n v="29"/>
    <m/>
    <m/>
    <m/>
    <n v="5"/>
    <n v="4"/>
    <n v="4"/>
    <n v="5"/>
    <n v="4"/>
    <m/>
    <m/>
    <n v="5"/>
    <n v="4"/>
    <n v="5"/>
    <n v="4"/>
    <n v="5"/>
    <n v="5"/>
    <n v="5"/>
    <m/>
    <m/>
    <n v="5"/>
    <n v="5"/>
    <n v="4"/>
    <n v="5"/>
    <n v="5"/>
    <n v="4"/>
    <n v="4"/>
    <n v="5"/>
    <m/>
    <s v="Si"/>
    <n v="5"/>
    <s v="Si"/>
    <n v="4"/>
    <s v="Si"/>
    <n v="4"/>
    <s v="No"/>
    <s v="Si"/>
    <s v="Si"/>
    <n v="4"/>
    <s v="Si"/>
    <m/>
    <m/>
    <m/>
    <m/>
    <n v="4"/>
    <n v="5"/>
    <m/>
    <x v="1"/>
    <n v="5"/>
    <m/>
    <m/>
    <d v="2014-03-22T11:02:28"/>
  </r>
  <r>
    <s v="Facultad de Ciencias de la Información "/>
    <s v="INF"/>
    <x v="4"/>
    <n v="978"/>
    <m/>
    <m/>
    <n v="4"/>
    <m/>
    <n v="3"/>
    <n v="5"/>
    <m/>
    <n v="4"/>
    <m/>
    <m/>
    <m/>
    <m/>
    <m/>
    <n v="5"/>
    <n v="4"/>
    <n v="4"/>
    <n v="4"/>
    <n v="4"/>
    <m/>
    <m/>
    <n v="5"/>
    <n v="4"/>
    <n v="5"/>
    <n v="5"/>
    <n v="5"/>
    <n v="5"/>
    <n v="5"/>
    <m/>
    <m/>
    <n v="5"/>
    <n v="5"/>
    <n v="5"/>
    <n v="5"/>
    <n v="5"/>
    <n v="5"/>
    <n v="5"/>
    <m/>
    <m/>
    <s v="Si"/>
    <n v="5"/>
    <s v="Si"/>
    <n v="5"/>
    <s v="Si"/>
    <n v="5"/>
    <s v="Si"/>
    <s v="Si"/>
    <s v="Si"/>
    <n v="5"/>
    <s v="Si"/>
    <m/>
    <m/>
    <m/>
    <m/>
    <n v="5"/>
    <n v="5"/>
    <m/>
    <x v="1"/>
    <n v="4"/>
    <m/>
    <m/>
    <d v="2014-03-22T10:56:24"/>
  </r>
  <r>
    <s v="Facultad de Educación "/>
    <s v="EDU"/>
    <x v="0"/>
    <n v="977"/>
    <m/>
    <m/>
    <n v="12"/>
    <m/>
    <n v="3"/>
    <n v="4"/>
    <m/>
    <n v="12"/>
    <n v="20"/>
    <m/>
    <s v="UPM Facultad de Ciencias de la Actividad Física y el Deporte - INEF MAdrid"/>
    <m/>
    <m/>
    <n v="4"/>
    <n v="3"/>
    <n v="4"/>
    <n v="4"/>
    <n v="5"/>
    <m/>
    <m/>
    <n v="4"/>
    <n v="4"/>
    <n v="3"/>
    <n v="4"/>
    <n v="3"/>
    <n v="4"/>
    <n v="4"/>
    <m/>
    <m/>
    <n v="4"/>
    <n v="3"/>
    <n v="3"/>
    <n v="4"/>
    <n v="5"/>
    <n v="4"/>
    <n v="4"/>
    <m/>
    <m/>
    <s v="Si"/>
    <n v="4"/>
    <s v="Si"/>
    <n v="4"/>
    <s v="Si"/>
    <n v="4"/>
    <s v="No"/>
    <s v="No"/>
    <s v="No"/>
    <m/>
    <s v="Si"/>
    <m/>
    <m/>
    <m/>
    <m/>
    <n v="4"/>
    <n v="4"/>
    <m/>
    <x v="1"/>
    <n v="4"/>
    <m/>
    <m/>
    <d v="2014-03-22T10:52:52"/>
  </r>
  <r>
    <s v="Facultad de Farmacia "/>
    <s v="FAR"/>
    <x v="2"/>
    <n v="976"/>
    <m/>
    <m/>
    <n v="13"/>
    <m/>
    <n v="3"/>
    <n v="3"/>
    <m/>
    <n v="13"/>
    <n v="28"/>
    <n v="13"/>
    <m/>
    <m/>
    <m/>
    <n v="4"/>
    <n v="4"/>
    <n v="4"/>
    <n v="4"/>
    <n v="4"/>
    <m/>
    <m/>
    <n v="4"/>
    <n v="5"/>
    <n v="3"/>
    <n v="3"/>
    <n v="3"/>
    <n v="4"/>
    <n v="4"/>
    <m/>
    <m/>
    <n v="4"/>
    <n v="4"/>
    <m/>
    <n v="4"/>
    <n v="4"/>
    <n v="4"/>
    <n v="4"/>
    <n v="4"/>
    <m/>
    <s v="Si"/>
    <n v="4"/>
    <s v="Si"/>
    <n v="4"/>
    <m/>
    <m/>
    <m/>
    <s v="No"/>
    <s v="No"/>
    <m/>
    <m/>
    <m/>
    <m/>
    <m/>
    <m/>
    <n v="5"/>
    <n v="5"/>
    <m/>
    <x v="0"/>
    <n v="4"/>
    <m/>
    <m/>
    <d v="2014-03-22T10:51:48"/>
  </r>
  <r>
    <s v="Facultad de Geografía e Historia "/>
    <s v="GHI"/>
    <x v="0"/>
    <n v="975"/>
    <m/>
    <m/>
    <n v="16"/>
    <m/>
    <n v="4"/>
    <n v="4"/>
    <m/>
    <n v="16"/>
    <m/>
    <m/>
    <s v="Biblioteca Nacional de España.&lt;br&gt;Biblioteca Tomás Navarro Tomás (CSIC)."/>
    <m/>
    <m/>
    <n v="4"/>
    <n v="5"/>
    <n v="4"/>
    <n v="4"/>
    <n v="4"/>
    <m/>
    <m/>
    <n v="4"/>
    <n v="5"/>
    <n v="4"/>
    <m/>
    <n v="5"/>
    <n v="4"/>
    <n v="5"/>
    <m/>
    <m/>
    <n v="5"/>
    <n v="5"/>
    <n v="5"/>
    <n v="5"/>
    <n v="5"/>
    <n v="5"/>
    <n v="4"/>
    <n v="5"/>
    <m/>
    <s v="Si"/>
    <n v="4"/>
    <s v="No"/>
    <m/>
    <s v="No"/>
    <m/>
    <s v="No"/>
    <s v="Si"/>
    <s v="No"/>
    <m/>
    <s v="Si"/>
    <m/>
    <m/>
    <m/>
    <m/>
    <n v="4"/>
    <n v="4"/>
    <m/>
    <x v="1"/>
    <n v="5"/>
    <m/>
    <m/>
    <d v="2014-03-22T10:39:52"/>
  </r>
  <r>
    <s v="Facultad de Ciencias Físicas "/>
    <s v="FIS"/>
    <x v="3"/>
    <n v="974"/>
    <m/>
    <m/>
    <n v="6"/>
    <m/>
    <n v="3"/>
    <n v="3"/>
    <m/>
    <n v="6"/>
    <n v="10"/>
    <m/>
    <m/>
    <m/>
    <m/>
    <n v="5"/>
    <n v="5"/>
    <n v="5"/>
    <n v="4"/>
    <n v="3"/>
    <m/>
    <m/>
    <n v="3"/>
    <n v="5"/>
    <n v="5"/>
    <n v="5"/>
    <n v="5"/>
    <n v="5"/>
    <n v="4"/>
    <m/>
    <m/>
    <n v="5"/>
    <n v="3"/>
    <n v="5"/>
    <n v="5"/>
    <n v="5"/>
    <n v="5"/>
    <n v="5"/>
    <m/>
    <m/>
    <s v="Si"/>
    <n v="3"/>
    <s v="No"/>
    <m/>
    <s v="No"/>
    <m/>
    <s v="Si"/>
    <s v="Si"/>
    <s v="No"/>
    <m/>
    <s v="No"/>
    <m/>
    <m/>
    <m/>
    <m/>
    <n v="5"/>
    <n v="5"/>
    <m/>
    <x v="1"/>
    <n v="4"/>
    <m/>
    <m/>
    <d v="2014-03-22T10:22:35"/>
  </r>
  <r>
    <s v="Facultad de Ciencias Geológicas "/>
    <s v="GEO"/>
    <x v="3"/>
    <n v="971"/>
    <m/>
    <m/>
    <n v="7"/>
    <m/>
    <n v="4"/>
    <n v="4"/>
    <m/>
    <n v="7"/>
    <n v="2"/>
    <m/>
    <m/>
    <m/>
    <m/>
    <n v="4"/>
    <n v="5"/>
    <n v="4"/>
    <n v="4"/>
    <n v="3"/>
    <m/>
    <m/>
    <n v="5"/>
    <n v="4"/>
    <n v="4"/>
    <n v="5"/>
    <n v="3"/>
    <n v="5"/>
    <n v="3"/>
    <m/>
    <m/>
    <n v="5"/>
    <n v="5"/>
    <n v="5"/>
    <n v="5"/>
    <n v="4"/>
    <n v="4"/>
    <n v="4"/>
    <m/>
    <m/>
    <s v="No"/>
    <m/>
    <s v="No"/>
    <m/>
    <s v="No"/>
    <m/>
    <s v="No"/>
    <s v="Si"/>
    <s v="No"/>
    <m/>
    <s v="No"/>
    <m/>
    <m/>
    <m/>
    <m/>
    <n v="5"/>
    <n v="5"/>
    <m/>
    <x v="1"/>
    <n v="3"/>
    <m/>
    <m/>
    <d v="2014-03-22T09:38:02"/>
  </r>
  <r>
    <s v="Facultad de Ciencias de la Información "/>
    <s v="INF"/>
    <x v="4"/>
    <n v="972"/>
    <m/>
    <m/>
    <n v="4"/>
    <m/>
    <n v="4"/>
    <n v="4"/>
    <m/>
    <n v="4"/>
    <m/>
    <m/>
    <m/>
    <m/>
    <m/>
    <n v="4"/>
    <n v="4"/>
    <n v="4"/>
    <n v="4"/>
    <n v="4"/>
    <m/>
    <m/>
    <n v="4"/>
    <n v="4"/>
    <n v="3"/>
    <n v="5"/>
    <n v="3"/>
    <n v="4"/>
    <n v="3"/>
    <m/>
    <m/>
    <n v="5"/>
    <n v="5"/>
    <n v="5"/>
    <n v="5"/>
    <n v="5"/>
    <n v="5"/>
    <n v="5"/>
    <n v="4"/>
    <m/>
    <s v="Si"/>
    <n v="3"/>
    <m/>
    <n v="3"/>
    <s v="No"/>
    <m/>
    <s v="Si"/>
    <s v="Si"/>
    <s v="Si"/>
    <n v="3"/>
    <s v="No"/>
    <m/>
    <m/>
    <m/>
    <m/>
    <n v="4"/>
    <n v="5"/>
    <m/>
    <x v="0"/>
    <m/>
    <m/>
    <m/>
    <d v="2014-03-22T10:02:35"/>
  </r>
  <r>
    <s v="F. Trabajo Social"/>
    <s v="TRS"/>
    <x v="4"/>
    <n v="973"/>
    <m/>
    <m/>
    <n v="26"/>
    <m/>
    <n v="4"/>
    <n v="4"/>
    <m/>
    <n v="26"/>
    <n v="9"/>
    <m/>
    <s v="Biblioteca AECID, Hemeroteca Conde Duque"/>
    <m/>
    <m/>
    <n v="5"/>
    <n v="5"/>
    <n v="4"/>
    <n v="5"/>
    <n v="5"/>
    <m/>
    <m/>
    <n v="4"/>
    <n v="3"/>
    <n v="4"/>
    <n v="5"/>
    <n v="5"/>
    <n v="5"/>
    <n v="4"/>
    <m/>
    <m/>
    <n v="5"/>
    <n v="5"/>
    <n v="5"/>
    <n v="5"/>
    <n v="5"/>
    <n v="5"/>
    <n v="5"/>
    <m/>
    <m/>
    <s v="No"/>
    <m/>
    <s v="No"/>
    <m/>
    <s v="No"/>
    <m/>
    <s v="No"/>
    <s v="Si"/>
    <s v="No"/>
    <m/>
    <s v="Si"/>
    <m/>
    <m/>
    <m/>
    <m/>
    <n v="5"/>
    <n v="5"/>
    <m/>
    <x v="0"/>
    <n v="3"/>
    <m/>
    <m/>
    <d v="2014-03-22T10:12:22"/>
  </r>
  <r>
    <s v="Facultad de Educación "/>
    <s v="EDU"/>
    <x v="0"/>
    <n v="969"/>
    <m/>
    <m/>
    <n v="12"/>
    <m/>
    <n v="3"/>
    <n v="3"/>
    <m/>
    <n v="12"/>
    <m/>
    <m/>
    <m/>
    <m/>
    <m/>
    <n v="4"/>
    <n v="3"/>
    <n v="3"/>
    <n v="4"/>
    <n v="3"/>
    <m/>
    <m/>
    <n v="4"/>
    <n v="4"/>
    <n v="4"/>
    <m/>
    <n v="5"/>
    <n v="5"/>
    <n v="4"/>
    <m/>
    <m/>
    <n v="4"/>
    <n v="4"/>
    <n v="4"/>
    <n v="4"/>
    <n v="4"/>
    <n v="4"/>
    <n v="4"/>
    <n v="4"/>
    <m/>
    <s v="Si"/>
    <n v="3"/>
    <s v="No"/>
    <m/>
    <s v="Si"/>
    <n v="3"/>
    <s v="Si"/>
    <s v="No"/>
    <s v="No"/>
    <m/>
    <s v="Si"/>
    <m/>
    <m/>
    <m/>
    <m/>
    <n v="4"/>
    <n v="4"/>
    <m/>
    <x v="0"/>
    <n v="5"/>
    <m/>
    <m/>
    <d v="2014-03-22T09:30:08"/>
  </r>
  <r>
    <s v="Facultad de Ciencias Biológicas "/>
    <s v="BIO"/>
    <x v="3"/>
    <n v="970"/>
    <m/>
    <m/>
    <n v="2"/>
    <m/>
    <n v="3"/>
    <n v="5"/>
    <m/>
    <n v="2"/>
    <m/>
    <m/>
    <m/>
    <m/>
    <m/>
    <n v="5"/>
    <n v="5"/>
    <n v="5"/>
    <n v="5"/>
    <n v="4"/>
    <m/>
    <m/>
    <n v="5"/>
    <n v="5"/>
    <n v="5"/>
    <n v="5"/>
    <n v="4"/>
    <n v="5"/>
    <n v="5"/>
    <m/>
    <m/>
    <n v="5"/>
    <n v="5"/>
    <n v="5"/>
    <n v="5"/>
    <n v="5"/>
    <n v="5"/>
    <n v="5"/>
    <m/>
    <m/>
    <s v="Si"/>
    <n v="5"/>
    <s v="Si"/>
    <n v="4"/>
    <s v="Si"/>
    <n v="5"/>
    <s v="Si"/>
    <s v="Si"/>
    <s v="No"/>
    <m/>
    <s v="Si"/>
    <m/>
    <m/>
    <m/>
    <m/>
    <n v="5"/>
    <n v="5"/>
    <m/>
    <x v="1"/>
    <n v="5"/>
    <s v="MUCHAS GRACIAS. LA BIBLIOTECA ES, EN MI OPINIÓN, UN LUGAR EXCELENTE, UN SERVICIO EXCELENTE Y UN PERSONAL EXCELENTE."/>
    <m/>
    <d v="2014-03-22T09:32:25"/>
  </r>
  <r>
    <s v="Facultad de Geografía e Historia "/>
    <s v="GHI"/>
    <x v="0"/>
    <n v="968"/>
    <m/>
    <m/>
    <n v="16"/>
    <m/>
    <n v="3"/>
    <n v="5"/>
    <m/>
    <n v="16"/>
    <m/>
    <m/>
    <m/>
    <m/>
    <m/>
    <n v="4"/>
    <n v="4"/>
    <n v="4"/>
    <n v="3"/>
    <n v="3"/>
    <m/>
    <m/>
    <n v="2"/>
    <n v="4"/>
    <n v="4"/>
    <n v="5"/>
    <n v="5"/>
    <n v="5"/>
    <n v="4"/>
    <m/>
    <m/>
    <n v="5"/>
    <n v="5"/>
    <n v="5"/>
    <n v="5"/>
    <n v="5"/>
    <n v="5"/>
    <n v="5"/>
    <n v="5"/>
    <m/>
    <s v="Si"/>
    <n v="3"/>
    <s v="No"/>
    <m/>
    <s v="No"/>
    <m/>
    <s v="No"/>
    <s v="No"/>
    <s v="No"/>
    <m/>
    <s v="No"/>
    <m/>
    <m/>
    <m/>
    <m/>
    <n v="5"/>
    <n v="5"/>
    <m/>
    <x v="0"/>
    <n v="3"/>
    <m/>
    <m/>
    <d v="2014-03-22T09:09:16"/>
  </r>
  <r>
    <s v="Facultad de Geografía e Historia "/>
    <s v="GHI"/>
    <x v="0"/>
    <n v="967"/>
    <m/>
    <m/>
    <n v="16"/>
    <m/>
    <n v="4"/>
    <n v="5"/>
    <m/>
    <n v="16"/>
    <m/>
    <m/>
    <m/>
    <m/>
    <m/>
    <n v="5"/>
    <n v="4"/>
    <n v="4"/>
    <n v="3"/>
    <n v="3"/>
    <m/>
    <m/>
    <n v="4"/>
    <n v="4"/>
    <n v="4"/>
    <n v="5"/>
    <n v="5"/>
    <n v="5"/>
    <n v="4"/>
    <m/>
    <m/>
    <n v="5"/>
    <n v="5"/>
    <n v="5"/>
    <n v="4"/>
    <n v="5"/>
    <n v="5"/>
    <n v="4"/>
    <n v="5"/>
    <m/>
    <s v="No"/>
    <m/>
    <s v="No"/>
    <m/>
    <s v="No"/>
    <m/>
    <s v="No"/>
    <s v="No"/>
    <s v="No"/>
    <m/>
    <s v="Si"/>
    <m/>
    <m/>
    <m/>
    <m/>
    <n v="5"/>
    <n v="5"/>
    <m/>
    <x v="1"/>
    <n v="4"/>
    <m/>
    <m/>
    <d v="2014-03-22T09:04:31"/>
  </r>
  <r>
    <s v="Facultad de Ciencias Matemáticas "/>
    <s v="MAT"/>
    <x v="3"/>
    <n v="965"/>
    <m/>
    <m/>
    <n v="8"/>
    <m/>
    <n v="4"/>
    <n v="4"/>
    <m/>
    <n v="8"/>
    <m/>
    <m/>
    <m/>
    <m/>
    <m/>
    <n v="5"/>
    <n v="3"/>
    <n v="3"/>
    <n v="3"/>
    <n v="3"/>
    <m/>
    <m/>
    <n v="4"/>
    <n v="5"/>
    <n v="5"/>
    <n v="5"/>
    <n v="5"/>
    <n v="5"/>
    <n v="4"/>
    <m/>
    <m/>
    <n v="5"/>
    <n v="5"/>
    <n v="5"/>
    <n v="5"/>
    <n v="5"/>
    <n v="5"/>
    <n v="5"/>
    <n v="5"/>
    <m/>
    <s v="No"/>
    <m/>
    <s v="No"/>
    <m/>
    <s v="No"/>
    <m/>
    <s v="No"/>
    <s v="No"/>
    <s v="No"/>
    <m/>
    <s v="Si"/>
    <m/>
    <m/>
    <m/>
    <m/>
    <n v="5"/>
    <n v="5"/>
    <m/>
    <x v="1"/>
    <n v="5"/>
    <s v="Informen por email de los puntos del apartado 5"/>
    <m/>
    <d v="2014-03-22T09:01:18"/>
  </r>
  <r>
    <s v="Facultad de Ciencias Químicas "/>
    <s v="QUI"/>
    <x v="3"/>
    <n v="966"/>
    <m/>
    <m/>
    <n v="10"/>
    <m/>
    <n v="3"/>
    <n v="4"/>
    <m/>
    <n v="10"/>
    <m/>
    <m/>
    <m/>
    <m/>
    <m/>
    <n v="5"/>
    <n v="4"/>
    <n v="5"/>
    <n v="4"/>
    <n v="4"/>
    <m/>
    <m/>
    <n v="5"/>
    <n v="5"/>
    <n v="5"/>
    <n v="5"/>
    <n v="5"/>
    <n v="5"/>
    <n v="5"/>
    <m/>
    <m/>
    <n v="5"/>
    <n v="5"/>
    <n v="5"/>
    <n v="5"/>
    <n v="5"/>
    <n v="5"/>
    <n v="5"/>
    <m/>
    <m/>
    <s v="No"/>
    <m/>
    <s v="No"/>
    <m/>
    <s v="No"/>
    <m/>
    <s v="Si"/>
    <s v="Si"/>
    <s v="Si"/>
    <n v="5"/>
    <s v="Si"/>
    <m/>
    <m/>
    <m/>
    <m/>
    <n v="5"/>
    <n v="5"/>
    <m/>
    <x v="1"/>
    <n v="5"/>
    <m/>
    <m/>
    <d v="2014-03-22T09:01:30"/>
  </r>
  <r>
    <s v="Facultad de Derecho "/>
    <s v="DER"/>
    <x v="4"/>
    <n v="964"/>
    <m/>
    <m/>
    <n v="11"/>
    <m/>
    <n v="3"/>
    <n v="5"/>
    <m/>
    <n v="11"/>
    <n v="31"/>
    <m/>
    <m/>
    <m/>
    <m/>
    <n v="4"/>
    <n v="4"/>
    <n v="4"/>
    <n v="4"/>
    <n v="3"/>
    <m/>
    <m/>
    <n v="3"/>
    <n v="4"/>
    <n v="4"/>
    <n v="5"/>
    <n v="4"/>
    <n v="5"/>
    <n v="3"/>
    <m/>
    <m/>
    <n v="5"/>
    <n v="3"/>
    <n v="4"/>
    <n v="4"/>
    <n v="4"/>
    <n v="5"/>
    <n v="3"/>
    <n v="3"/>
    <m/>
    <s v="Si"/>
    <n v="4"/>
    <s v="Si"/>
    <n v="3"/>
    <s v="No"/>
    <m/>
    <s v="Si"/>
    <s v="Si"/>
    <s v="Si"/>
    <n v="4"/>
    <s v="No"/>
    <m/>
    <m/>
    <m/>
    <m/>
    <n v="5"/>
    <n v="5"/>
    <m/>
    <x v="0"/>
    <n v="5"/>
    <m/>
    <m/>
    <d v="2014-03-22T08:59:09"/>
  </r>
  <r>
    <s v="Facultad de Filología "/>
    <s v="FLL"/>
    <x v="0"/>
    <n v="963"/>
    <m/>
    <m/>
    <n v="14"/>
    <m/>
    <n v="5"/>
    <n v="5"/>
    <m/>
    <n v="29"/>
    <n v="14"/>
    <n v="15"/>
    <m/>
    <m/>
    <m/>
    <n v="5"/>
    <n v="5"/>
    <n v="5"/>
    <n v="5"/>
    <n v="3"/>
    <m/>
    <m/>
    <n v="2"/>
    <n v="4"/>
    <n v="5"/>
    <n v="5"/>
    <n v="5"/>
    <n v="4"/>
    <n v="4"/>
    <m/>
    <m/>
    <n v="4"/>
    <n v="3"/>
    <n v="4"/>
    <n v="5"/>
    <n v="3"/>
    <n v="2"/>
    <n v="1"/>
    <n v="3"/>
    <m/>
    <s v="Si"/>
    <n v="5"/>
    <s v="Si"/>
    <n v="2"/>
    <s v="Si"/>
    <n v="4"/>
    <s v="Si"/>
    <s v="Si"/>
    <s v="Si"/>
    <n v="5"/>
    <s v="Si"/>
    <m/>
    <m/>
    <m/>
    <m/>
    <n v="5"/>
    <n v="5"/>
    <m/>
    <x v="0"/>
    <n v="2"/>
    <s v="Los problemas de la BUCM tienen que ver con la falta de financiación que nos lleva a una  carencia de personal  que ya ha colapsado los servicios en diferentes ocasio. El personal es excelente tanto por su formación como por su voluntad de servicio, pero "/>
    <m/>
    <d v="2014-03-22T08:50:22"/>
  </r>
  <r>
    <s v="Facultad de Ciencias Económicas y Empresariales "/>
    <s v="CEE"/>
    <x v="4"/>
    <n v="962"/>
    <m/>
    <m/>
    <n v="5"/>
    <m/>
    <n v="2"/>
    <n v="2"/>
    <m/>
    <n v="5"/>
    <n v="24"/>
    <m/>
    <m/>
    <m/>
    <m/>
    <n v="3"/>
    <n v="3"/>
    <n v="2"/>
    <n v="3"/>
    <n v="3"/>
    <m/>
    <m/>
    <n v="2"/>
    <m/>
    <m/>
    <m/>
    <m/>
    <m/>
    <m/>
    <m/>
    <m/>
    <n v="2"/>
    <m/>
    <m/>
    <m/>
    <m/>
    <m/>
    <n v="2"/>
    <m/>
    <m/>
    <m/>
    <m/>
    <m/>
    <m/>
    <m/>
    <m/>
    <m/>
    <m/>
    <m/>
    <m/>
    <m/>
    <m/>
    <m/>
    <m/>
    <m/>
    <n v="2"/>
    <n v="2"/>
    <m/>
    <x v="0"/>
    <n v="4"/>
    <m/>
    <m/>
    <d v="2014-03-22T08:46:32"/>
  </r>
  <r>
    <s v="Facultad de Geografía e Historia "/>
    <s v="GHI"/>
    <x v="0"/>
    <n v="961"/>
    <m/>
    <m/>
    <n v="16"/>
    <m/>
    <n v="3"/>
    <n v="5"/>
    <m/>
    <n v="16"/>
    <n v="12"/>
    <m/>
    <m/>
    <m/>
    <m/>
    <n v="5"/>
    <n v="5"/>
    <n v="5"/>
    <n v="5"/>
    <n v="5"/>
    <m/>
    <m/>
    <n v="4"/>
    <n v="5"/>
    <n v="5"/>
    <n v="5"/>
    <n v="5"/>
    <n v="5"/>
    <n v="5"/>
    <m/>
    <m/>
    <n v="5"/>
    <n v="5"/>
    <n v="5"/>
    <n v="5"/>
    <n v="5"/>
    <n v="5"/>
    <n v="5"/>
    <n v="5"/>
    <m/>
    <s v="Si"/>
    <n v="5"/>
    <s v="No"/>
    <m/>
    <s v="No"/>
    <m/>
    <s v="Si"/>
    <s v="Si"/>
    <s v="Si"/>
    <n v="5"/>
    <s v="Si"/>
    <s v="Acceso a texto completo a mas revistas"/>
    <m/>
    <m/>
    <m/>
    <n v="5"/>
    <n v="5"/>
    <m/>
    <x v="1"/>
    <n v="5"/>
    <s v="Mas revistas a texto completo"/>
    <m/>
    <d v="2014-03-22T08:42:23"/>
  </r>
  <r>
    <s v="Facultad de Psicología "/>
    <s v="PSI"/>
    <x v="2"/>
    <n v="960"/>
    <m/>
    <m/>
    <n v="20"/>
    <m/>
    <n v="4"/>
    <n v="5"/>
    <m/>
    <n v="20"/>
    <n v="18"/>
    <n v="14"/>
    <m/>
    <m/>
    <m/>
    <n v="5"/>
    <n v="5"/>
    <n v="5"/>
    <n v="5"/>
    <n v="5"/>
    <m/>
    <m/>
    <n v="3"/>
    <n v="5"/>
    <n v="5"/>
    <n v="5"/>
    <n v="5"/>
    <n v="5"/>
    <n v="5"/>
    <m/>
    <m/>
    <n v="5"/>
    <n v="5"/>
    <n v="5"/>
    <n v="5"/>
    <n v="5"/>
    <n v="5"/>
    <n v="5"/>
    <n v="5"/>
    <m/>
    <s v="Si"/>
    <n v="4"/>
    <s v="Si"/>
    <n v="5"/>
    <s v="No"/>
    <m/>
    <s v="No"/>
    <s v="Si"/>
    <s v="Si"/>
    <n v="5"/>
    <s v="Si"/>
    <s v="Mas diversidad de horarios en los cursos que se ofertan para profesores. Soy prof. asociado y me es complejo compaginar mis horarios de clases, trabajo fuera y ofertas de la biblioteca."/>
    <m/>
    <m/>
    <m/>
    <n v="5"/>
    <n v="5"/>
    <m/>
    <x v="1"/>
    <n v="5"/>
    <s v="Estoy encantada con este servicio publico. Me permite mejorar mi formación y la de mis alumnos. Sin él no me sería posible con mis recursos. Muchas Gracias."/>
    <m/>
    <d v="2014-03-22T08:40:19"/>
  </r>
  <r>
    <s v="Facultad de Ciencias de la Información "/>
    <s v="INF"/>
    <x v="4"/>
    <n v="959"/>
    <m/>
    <m/>
    <n v="4"/>
    <m/>
    <n v="3"/>
    <n v="4"/>
    <m/>
    <n v="4"/>
    <n v="16"/>
    <n v="9"/>
    <m/>
    <m/>
    <m/>
    <n v="5"/>
    <n v="5"/>
    <n v="4"/>
    <n v="4"/>
    <n v="5"/>
    <m/>
    <m/>
    <n v="5"/>
    <n v="5"/>
    <n v="5"/>
    <n v="5"/>
    <n v="5"/>
    <n v="5"/>
    <n v="5"/>
    <m/>
    <m/>
    <n v="5"/>
    <n v="5"/>
    <n v="5"/>
    <n v="5"/>
    <n v="5"/>
    <n v="5"/>
    <n v="4"/>
    <n v="5"/>
    <m/>
    <s v="Si"/>
    <n v="5"/>
    <s v="Si"/>
    <n v="4"/>
    <s v="Si"/>
    <n v="4"/>
    <s v="Si"/>
    <s v="Si"/>
    <s v="Si"/>
    <n v="5"/>
    <s v="No"/>
    <m/>
    <m/>
    <m/>
    <m/>
    <n v="5"/>
    <n v="5"/>
    <m/>
    <x v="1"/>
    <n v="5"/>
    <m/>
    <m/>
    <d v="2014-03-22T08:11:51"/>
  </r>
  <r>
    <s v="F. Comercio y Turismo"/>
    <s v="EMP"/>
    <x v="4"/>
    <n v="958"/>
    <m/>
    <m/>
    <n v="24"/>
    <m/>
    <n v="2"/>
    <n v="2"/>
    <m/>
    <n v="24"/>
    <n v="5"/>
    <n v="11"/>
    <m/>
    <m/>
    <m/>
    <n v="4"/>
    <n v="4"/>
    <n v="4"/>
    <n v="4"/>
    <n v="3"/>
    <m/>
    <m/>
    <n v="4"/>
    <n v="4"/>
    <n v="4"/>
    <n v="4"/>
    <n v="4"/>
    <n v="4"/>
    <n v="4"/>
    <m/>
    <m/>
    <n v="4"/>
    <n v="4"/>
    <n v="4"/>
    <n v="4"/>
    <n v="4"/>
    <n v="4"/>
    <n v="3"/>
    <m/>
    <m/>
    <s v="Si"/>
    <n v="3"/>
    <s v="No"/>
    <m/>
    <s v="No"/>
    <m/>
    <s v="Si"/>
    <s v="Si"/>
    <s v="No"/>
    <m/>
    <s v="No"/>
    <m/>
    <m/>
    <m/>
    <m/>
    <n v="4"/>
    <n v="4"/>
    <m/>
    <x v="0"/>
    <n v="3"/>
    <m/>
    <m/>
    <d v="2014-03-22T08:03:33"/>
  </r>
  <r>
    <s v="Facultad de Psicología "/>
    <s v="PSI"/>
    <x v="2"/>
    <n v="957"/>
    <m/>
    <m/>
    <n v="20"/>
    <m/>
    <n v="3"/>
    <n v="3"/>
    <m/>
    <n v="20"/>
    <m/>
    <m/>
    <s v="Biblioteca Nacional"/>
    <m/>
    <m/>
    <n v="5"/>
    <n v="5"/>
    <n v="5"/>
    <n v="5"/>
    <n v="4"/>
    <m/>
    <m/>
    <n v="2"/>
    <n v="5"/>
    <n v="4"/>
    <n v="5"/>
    <n v="5"/>
    <n v="5"/>
    <n v="5"/>
    <m/>
    <m/>
    <n v="5"/>
    <n v="5"/>
    <n v="4"/>
    <n v="5"/>
    <n v="5"/>
    <n v="4"/>
    <m/>
    <n v="4"/>
    <m/>
    <s v="Si"/>
    <n v="4"/>
    <s v="Si"/>
    <n v="4"/>
    <s v="Si"/>
    <n v="4"/>
    <s v="Si"/>
    <s v="Si"/>
    <s v="Si"/>
    <n v="4"/>
    <s v="Si"/>
    <m/>
    <m/>
    <m/>
    <m/>
    <n v="5"/>
    <n v="5"/>
    <m/>
    <x v="1"/>
    <n v="4"/>
    <s v="Hay poca bibliografía sobre las distintas discapacidades  y trastornos del desarrollo "/>
    <m/>
    <d v="2014-03-22T07:45:04"/>
  </r>
  <r>
    <s v="Facultad de Filología "/>
    <s v="FLL"/>
    <x v="0"/>
    <n v="955"/>
    <m/>
    <m/>
    <n v="14"/>
    <m/>
    <n v="3"/>
    <n v="3"/>
    <m/>
    <n v="14"/>
    <n v="12"/>
    <n v="16"/>
    <m/>
    <m/>
    <m/>
    <n v="5"/>
    <n v="5"/>
    <n v="4"/>
    <n v="4"/>
    <n v="4"/>
    <m/>
    <m/>
    <n v="4"/>
    <n v="4"/>
    <n v="4"/>
    <n v="5"/>
    <n v="4"/>
    <n v="4"/>
    <n v="4"/>
    <m/>
    <m/>
    <n v="5"/>
    <n v="5"/>
    <n v="5"/>
    <n v="5"/>
    <n v="5"/>
    <n v="5"/>
    <n v="4"/>
    <n v="4"/>
    <m/>
    <s v="No"/>
    <m/>
    <s v="No"/>
    <m/>
    <s v="Si"/>
    <n v="4"/>
    <s v="No"/>
    <s v="Si"/>
    <s v="No"/>
    <m/>
    <s v="Si"/>
    <m/>
    <m/>
    <m/>
    <m/>
    <n v="5"/>
    <n v="5"/>
    <m/>
    <x v="0"/>
    <n v="4"/>
    <m/>
    <m/>
    <d v="2014-03-22T06:47:15"/>
  </r>
  <r>
    <s v="Facultad de Filología "/>
    <s v="FLL"/>
    <x v="0"/>
    <n v="956"/>
    <m/>
    <m/>
    <n v="14"/>
    <m/>
    <n v="2"/>
    <n v="2"/>
    <m/>
    <n v="14"/>
    <n v="15"/>
    <n v="4"/>
    <m/>
    <m/>
    <m/>
    <n v="5"/>
    <n v="5"/>
    <n v="4"/>
    <n v="3"/>
    <n v="5"/>
    <m/>
    <m/>
    <n v="4"/>
    <n v="2"/>
    <n v="3"/>
    <n v="5"/>
    <n v="4"/>
    <n v="4"/>
    <n v="4"/>
    <m/>
    <m/>
    <n v="5"/>
    <n v="5"/>
    <n v="4"/>
    <n v="4"/>
    <n v="4"/>
    <n v="4"/>
    <n v="4"/>
    <n v="5"/>
    <m/>
    <s v="Si"/>
    <n v="5"/>
    <s v="No"/>
    <m/>
    <s v="No"/>
    <m/>
    <s v="Si"/>
    <s v="Si"/>
    <s v="No"/>
    <m/>
    <s v="No"/>
    <m/>
    <m/>
    <m/>
    <m/>
    <n v="5"/>
    <n v="5"/>
    <m/>
    <x v="1"/>
    <n v="5"/>
    <m/>
    <m/>
    <d v="2014-03-22T07:04:56"/>
  </r>
  <r>
    <s v=""/>
    <s v=""/>
    <x v="1"/>
    <n v="954"/>
    <m/>
    <m/>
    <m/>
    <m/>
    <n v="5"/>
    <n v="5"/>
    <m/>
    <n v="16"/>
    <n v="9"/>
    <m/>
    <m/>
    <m/>
    <m/>
    <n v="4"/>
    <n v="5"/>
    <n v="5"/>
    <n v="5"/>
    <n v="3"/>
    <m/>
    <m/>
    <n v="4"/>
    <n v="5"/>
    <n v="4"/>
    <n v="5"/>
    <n v="5"/>
    <n v="5"/>
    <n v="5"/>
    <m/>
    <m/>
    <n v="5"/>
    <n v="5"/>
    <n v="5"/>
    <n v="5"/>
    <n v="5"/>
    <n v="5"/>
    <n v="5"/>
    <n v="5"/>
    <m/>
    <s v="Si"/>
    <n v="4"/>
    <s v="Si"/>
    <n v="4"/>
    <s v="No"/>
    <m/>
    <s v="No"/>
    <s v="Si"/>
    <s v="No"/>
    <m/>
    <m/>
    <m/>
    <m/>
    <m/>
    <m/>
    <n v="5"/>
    <n v="5"/>
    <m/>
    <x v="0"/>
    <n v="4"/>
    <m/>
    <m/>
    <d v="2014-03-22T06:26:18"/>
  </r>
  <r>
    <s v="Facultad de Ciencias Políticas y Sociología "/>
    <s v="CPS"/>
    <x v="4"/>
    <n v="953"/>
    <m/>
    <m/>
    <n v="9"/>
    <m/>
    <n v="3"/>
    <n v="2"/>
    <m/>
    <n v="9"/>
    <n v="5"/>
    <n v="15"/>
    <s v="CSIC"/>
    <m/>
    <m/>
    <n v="3"/>
    <n v="3"/>
    <n v="3"/>
    <n v="4"/>
    <n v="4"/>
    <m/>
    <m/>
    <n v="3"/>
    <n v="3"/>
    <n v="3"/>
    <n v="4"/>
    <n v="3"/>
    <n v="5"/>
    <n v="3"/>
    <m/>
    <m/>
    <n v="5"/>
    <n v="4"/>
    <n v="4"/>
    <n v="3"/>
    <n v="4"/>
    <n v="3"/>
    <n v="3"/>
    <m/>
    <m/>
    <s v="Si"/>
    <n v="3"/>
    <s v="No"/>
    <m/>
    <s v="No"/>
    <m/>
    <s v="Si"/>
    <s v="Si"/>
    <s v="No"/>
    <m/>
    <s v="No"/>
    <m/>
    <m/>
    <m/>
    <m/>
    <n v="5"/>
    <n v="5"/>
    <m/>
    <x v="0"/>
    <n v="4"/>
    <m/>
    <m/>
    <d v="2014-03-22T04:50:18"/>
  </r>
  <r>
    <s v="Facultad de Ciencias Económicas y Empresariales "/>
    <s v="CEE"/>
    <x v="4"/>
    <n v="952"/>
    <m/>
    <m/>
    <n v="5"/>
    <m/>
    <n v="4"/>
    <n v="4"/>
    <m/>
    <n v="5"/>
    <n v="18"/>
    <n v="11"/>
    <s v="Biblioteca Nacional; Biblioteca Hispánica"/>
    <m/>
    <m/>
    <n v="2"/>
    <n v="3"/>
    <n v="3"/>
    <n v="4"/>
    <n v="2"/>
    <m/>
    <m/>
    <n v="2"/>
    <n v="4"/>
    <n v="4"/>
    <n v="4"/>
    <n v="4"/>
    <n v="4"/>
    <n v="4"/>
    <m/>
    <m/>
    <n v="4"/>
    <n v="4"/>
    <n v="4"/>
    <n v="4"/>
    <n v="4"/>
    <n v="4"/>
    <n v="2"/>
    <n v="3"/>
    <m/>
    <s v="Si"/>
    <n v="3"/>
    <m/>
    <n v="3"/>
    <s v="Si"/>
    <n v="3"/>
    <s v="Si"/>
    <s v="Si"/>
    <s v="Si"/>
    <n v="4"/>
    <s v="Si"/>
    <m/>
    <m/>
    <m/>
    <m/>
    <n v="4"/>
    <n v="4"/>
    <m/>
    <x v="0"/>
    <n v="2"/>
    <m/>
    <m/>
    <d v="2014-03-22T02:14:39"/>
  </r>
  <r>
    <s v=""/>
    <s v=""/>
    <x v="1"/>
    <n v="951"/>
    <m/>
    <m/>
    <m/>
    <m/>
    <n v="3"/>
    <n v="4"/>
    <m/>
    <n v="14"/>
    <n v="14"/>
    <n v="16"/>
    <s v="Biblioteca Nacional, Biblioteca de la RAE, Biblioteca de Palacio."/>
    <m/>
    <m/>
    <n v="4"/>
    <n v="4"/>
    <n v="3"/>
    <n v="3"/>
    <n v="3"/>
    <m/>
    <m/>
    <n v="3"/>
    <n v="3"/>
    <n v="3"/>
    <n v="4"/>
    <n v="4"/>
    <n v="3"/>
    <n v="3"/>
    <m/>
    <m/>
    <n v="4"/>
    <n v="5"/>
    <n v="5"/>
    <n v="4"/>
    <n v="5"/>
    <n v="4"/>
    <n v="4"/>
    <n v="4"/>
    <m/>
    <s v="Si"/>
    <n v="2"/>
    <m/>
    <m/>
    <m/>
    <m/>
    <s v="No"/>
    <m/>
    <s v="No"/>
    <m/>
    <s v="No"/>
    <m/>
    <m/>
    <m/>
    <m/>
    <n v="4"/>
    <n v="5"/>
    <m/>
    <x v="0"/>
    <n v="3"/>
    <m/>
    <m/>
    <d v="2014-03-22T01:52:51"/>
  </r>
  <r>
    <s v="Facultad de Ciencias Geológicas "/>
    <s v="GEO"/>
    <x v="3"/>
    <n v="950"/>
    <m/>
    <m/>
    <n v="7"/>
    <m/>
    <n v="3"/>
    <n v="3"/>
    <m/>
    <n v="7"/>
    <m/>
    <m/>
    <m/>
    <m/>
    <m/>
    <n v="5"/>
    <n v="5"/>
    <n v="5"/>
    <n v="5"/>
    <n v="5"/>
    <m/>
    <m/>
    <n v="5"/>
    <n v="5"/>
    <n v="5"/>
    <n v="5"/>
    <n v="5"/>
    <n v="5"/>
    <n v="5"/>
    <m/>
    <m/>
    <n v="5"/>
    <n v="5"/>
    <n v="5"/>
    <n v="5"/>
    <n v="5"/>
    <n v="4"/>
    <n v="5"/>
    <m/>
    <m/>
    <s v="Si"/>
    <n v="4"/>
    <s v="No"/>
    <m/>
    <s v="No"/>
    <m/>
    <s v="Si"/>
    <s v="Si"/>
    <s v="No"/>
    <m/>
    <s v="No"/>
    <m/>
    <m/>
    <m/>
    <m/>
    <n v="5"/>
    <n v="5"/>
    <m/>
    <x v="1"/>
    <n v="4"/>
    <m/>
    <m/>
    <d v="2014-03-22T01:21:23"/>
  </r>
  <r>
    <s v=""/>
    <s v=""/>
    <x v="1"/>
    <n v="949"/>
    <m/>
    <m/>
    <m/>
    <m/>
    <n v="2"/>
    <n v="3"/>
    <m/>
    <n v="13"/>
    <m/>
    <m/>
    <m/>
    <m/>
    <m/>
    <n v="4"/>
    <m/>
    <m/>
    <m/>
    <m/>
    <m/>
    <m/>
    <n v="2"/>
    <n v="3"/>
    <n v="2"/>
    <n v="4"/>
    <n v="1"/>
    <n v="2"/>
    <n v="2"/>
    <m/>
    <m/>
    <n v="4"/>
    <n v="3"/>
    <n v="3"/>
    <n v="4"/>
    <n v="3"/>
    <n v="2"/>
    <m/>
    <m/>
    <m/>
    <s v="No"/>
    <m/>
    <s v="No"/>
    <m/>
    <s v="No"/>
    <m/>
    <s v="No"/>
    <s v="No"/>
    <s v="No"/>
    <m/>
    <s v="No"/>
    <s v="Cursos o seminarios para conocer todos estos servicios que ofrece la Biblioteca y no son conocidos"/>
    <m/>
    <m/>
    <m/>
    <n v="4"/>
    <n v="4"/>
    <m/>
    <x v="0"/>
    <n v="4"/>
    <s v="No conozco muchos de los servicios indicados. Me gustaría informarme sobre ellos."/>
    <m/>
    <d v="2014-03-22T01:00:24"/>
  </r>
  <r>
    <s v=""/>
    <s v=""/>
    <x v="1"/>
    <n v="948"/>
    <m/>
    <m/>
    <m/>
    <m/>
    <n v="1"/>
    <n v="5"/>
    <m/>
    <n v="7"/>
    <n v="2"/>
    <m/>
    <m/>
    <m/>
    <m/>
    <n v="5"/>
    <n v="3"/>
    <n v="3"/>
    <n v="3"/>
    <n v="4"/>
    <m/>
    <m/>
    <n v="4"/>
    <n v="5"/>
    <n v="5"/>
    <n v="5"/>
    <n v="5"/>
    <n v="5"/>
    <n v="5"/>
    <m/>
    <m/>
    <n v="5"/>
    <n v="5"/>
    <n v="3"/>
    <n v="5"/>
    <n v="5"/>
    <n v="5"/>
    <n v="5"/>
    <m/>
    <m/>
    <s v="Si"/>
    <n v="5"/>
    <s v="No"/>
    <m/>
    <s v="No"/>
    <m/>
    <s v="No"/>
    <s v="Si"/>
    <s v="Si"/>
    <n v="4"/>
    <s v="Si"/>
    <s v="Más revistas científicas."/>
    <m/>
    <m/>
    <m/>
    <n v="5"/>
    <n v="5"/>
    <m/>
    <x v="1"/>
    <m/>
    <m/>
    <m/>
    <d v="2014-03-22T00:16:17"/>
  </r>
  <r>
    <s v="Facultad de Informática "/>
    <s v="FDI"/>
    <x v="3"/>
    <n v="947"/>
    <m/>
    <m/>
    <n v="17"/>
    <m/>
    <n v="3"/>
    <n v="3"/>
    <m/>
    <n v="17"/>
    <n v="15"/>
    <n v="4"/>
    <m/>
    <m/>
    <m/>
    <n v="5"/>
    <n v="5"/>
    <n v="5"/>
    <n v="5"/>
    <n v="5"/>
    <m/>
    <m/>
    <n v="5"/>
    <n v="5"/>
    <n v="5"/>
    <n v="5"/>
    <n v="5"/>
    <n v="5"/>
    <n v="5"/>
    <m/>
    <m/>
    <n v="5"/>
    <n v="5"/>
    <n v="5"/>
    <n v="5"/>
    <n v="5"/>
    <n v="5"/>
    <n v="5"/>
    <n v="5"/>
    <m/>
    <s v="Si"/>
    <n v="5"/>
    <s v="Si"/>
    <n v="4"/>
    <s v="Si"/>
    <n v="5"/>
    <s v="Si"/>
    <s v="Si"/>
    <s v="No"/>
    <m/>
    <s v="No"/>
    <m/>
    <m/>
    <m/>
    <m/>
    <n v="5"/>
    <n v="5"/>
    <m/>
    <x v="1"/>
    <n v="3"/>
    <m/>
    <m/>
    <d v="2014-03-22T00:10:09"/>
  </r>
  <r>
    <s v="F. Comercio y Turismo"/>
    <s v="EMP"/>
    <x v="4"/>
    <n v="946"/>
    <m/>
    <m/>
    <n v="24"/>
    <m/>
    <n v="2"/>
    <n v="1"/>
    <m/>
    <n v="24"/>
    <m/>
    <m/>
    <m/>
    <m/>
    <m/>
    <n v="2"/>
    <n v="2"/>
    <n v="2"/>
    <n v="2"/>
    <n v="1"/>
    <m/>
    <m/>
    <n v="2"/>
    <n v="2"/>
    <n v="2"/>
    <n v="1"/>
    <n v="2"/>
    <n v="1"/>
    <n v="2"/>
    <m/>
    <m/>
    <n v="1"/>
    <n v="1"/>
    <n v="2"/>
    <n v="1"/>
    <n v="1"/>
    <n v="1"/>
    <n v="2"/>
    <m/>
    <m/>
    <s v="No"/>
    <m/>
    <s v="No"/>
    <m/>
    <s v="No"/>
    <m/>
    <s v="No"/>
    <s v="No"/>
    <s v="No"/>
    <m/>
    <s v="No"/>
    <m/>
    <m/>
    <m/>
    <m/>
    <n v="1"/>
    <n v="1"/>
    <m/>
    <x v="1"/>
    <n v="4"/>
    <m/>
    <m/>
    <d v="2014-03-21T23:42:50"/>
  </r>
  <r>
    <s v="Facultad de Derecho "/>
    <s v="DER"/>
    <x v="4"/>
    <n v="945"/>
    <m/>
    <m/>
    <n v="11"/>
    <m/>
    <n v="4"/>
    <n v="4"/>
    <m/>
    <n v="11"/>
    <n v="29"/>
    <m/>
    <m/>
    <m/>
    <m/>
    <n v="2"/>
    <m/>
    <n v="1"/>
    <n v="2"/>
    <n v="2"/>
    <m/>
    <m/>
    <n v="3"/>
    <n v="1"/>
    <n v="1"/>
    <n v="4"/>
    <n v="2"/>
    <n v="2"/>
    <n v="2"/>
    <m/>
    <m/>
    <n v="1"/>
    <n v="5"/>
    <n v="5"/>
    <n v="1"/>
    <n v="3"/>
    <n v="1"/>
    <n v="1"/>
    <m/>
    <m/>
    <s v="Si"/>
    <n v="3"/>
    <s v="No"/>
    <m/>
    <s v="Si"/>
    <m/>
    <s v="No"/>
    <s v="No"/>
    <m/>
    <m/>
    <s v="No"/>
    <s v="Creo que debería aumentar las revistas que están informatizadas para facilitar su consulta. El régimen de la biblioteca de derecho es inaceptable. Debería, de una vez, unificarse todas las bibliotecas en un sólo lugar, como ocurre en todas las bibliotecas"/>
    <m/>
    <m/>
    <m/>
    <n v="5"/>
    <n v="5"/>
    <m/>
    <x v="4"/>
    <n v="2"/>
    <s v="Insisto en el hecho de que el estado de la biblioteca de la Facultad de Derecho es inaceptable desde todo punto de vista. La mera existencia de bibliotecas departamentales es un atraso, resulta ineficiente en el gasto e ineficaz en el servicio. El nuevo m"/>
    <m/>
    <d v="2014-03-21T23:32:43"/>
  </r>
  <r>
    <s v="Facultad de Farmacia "/>
    <s v="FAR"/>
    <x v="2"/>
    <n v="943"/>
    <m/>
    <m/>
    <n v="13"/>
    <m/>
    <n v="2"/>
    <n v="3"/>
    <m/>
    <m/>
    <n v="13"/>
    <m/>
    <m/>
    <m/>
    <m/>
    <n v="5"/>
    <n v="5"/>
    <n v="4"/>
    <n v="4"/>
    <n v="5"/>
    <m/>
    <m/>
    <n v="1"/>
    <n v="5"/>
    <n v="1"/>
    <n v="5"/>
    <n v="4"/>
    <n v="4"/>
    <n v="4"/>
    <m/>
    <m/>
    <n v="5"/>
    <n v="5"/>
    <n v="2"/>
    <n v="3"/>
    <n v="4"/>
    <n v="3"/>
    <n v="4"/>
    <n v="4"/>
    <m/>
    <s v="Si"/>
    <n v="4"/>
    <s v="No"/>
    <m/>
    <s v="No"/>
    <m/>
    <s v="Si"/>
    <s v="No"/>
    <s v="No"/>
    <m/>
    <s v="No"/>
    <s v="Roe añudar e incrementar las subscripciones de mi especialidad:microbiología, parasitologia"/>
    <m/>
    <m/>
    <m/>
    <n v="5"/>
    <n v="5"/>
    <m/>
    <x v="0"/>
    <n v="4"/>
    <m/>
    <m/>
    <d v="2014-03-21T22:56:38"/>
  </r>
  <r>
    <s v=""/>
    <s v=""/>
    <x v="1"/>
    <n v="944"/>
    <m/>
    <m/>
    <m/>
    <m/>
    <n v="3"/>
    <n v="3"/>
    <m/>
    <n v="14"/>
    <n v="16"/>
    <n v="11"/>
    <s v="CSIC"/>
    <m/>
    <m/>
    <n v="4"/>
    <n v="4"/>
    <n v="3"/>
    <n v="4"/>
    <n v="4"/>
    <m/>
    <m/>
    <n v="4"/>
    <n v="4"/>
    <n v="3"/>
    <n v="5"/>
    <n v="4"/>
    <n v="3"/>
    <n v="4"/>
    <m/>
    <m/>
    <n v="5"/>
    <n v="4"/>
    <n v="5"/>
    <n v="5"/>
    <n v="3"/>
    <n v="4"/>
    <n v="4"/>
    <n v="5"/>
    <m/>
    <s v="No"/>
    <m/>
    <s v="No"/>
    <m/>
    <s v="No"/>
    <m/>
    <s v="No"/>
    <s v="Si"/>
    <s v="No"/>
    <m/>
    <s v="No"/>
    <m/>
    <m/>
    <m/>
    <m/>
    <n v="5"/>
    <n v="5"/>
    <m/>
    <x v="0"/>
    <n v="4"/>
    <m/>
    <m/>
    <d v="2014-03-21T23:04:17"/>
  </r>
  <r>
    <s v="Facultad de Farmacia "/>
    <s v="FAR"/>
    <x v="2"/>
    <n v="942"/>
    <m/>
    <m/>
    <n v="13"/>
    <m/>
    <n v="2"/>
    <n v="3"/>
    <m/>
    <m/>
    <n v="13"/>
    <m/>
    <m/>
    <m/>
    <m/>
    <n v="5"/>
    <n v="5"/>
    <n v="4"/>
    <n v="4"/>
    <n v="5"/>
    <m/>
    <m/>
    <n v="1"/>
    <n v="5"/>
    <n v="1"/>
    <n v="5"/>
    <n v="4"/>
    <n v="4"/>
    <n v="4"/>
    <m/>
    <m/>
    <n v="5"/>
    <n v="5"/>
    <n v="2"/>
    <n v="3"/>
    <n v="4"/>
    <n v="3"/>
    <n v="4"/>
    <n v="4"/>
    <m/>
    <s v="Si"/>
    <n v="4"/>
    <s v="No"/>
    <m/>
    <s v="No"/>
    <m/>
    <s v="Si"/>
    <s v="No"/>
    <s v="No"/>
    <m/>
    <s v="No"/>
    <s v="Roe añudar e incrementar las subscripciones de mi especialidad:microbiología, parasitologia"/>
    <m/>
    <m/>
    <m/>
    <n v="5"/>
    <n v="5"/>
    <m/>
    <x v="0"/>
    <n v="4"/>
    <m/>
    <m/>
    <d v="2014-03-21T22:56:15"/>
  </r>
  <r>
    <s v="Facultad de Psicología "/>
    <s v="PSI"/>
    <x v="2"/>
    <n v="941"/>
    <m/>
    <m/>
    <n v="20"/>
    <m/>
    <n v="3"/>
    <n v="4"/>
    <m/>
    <n v="20"/>
    <m/>
    <m/>
    <m/>
    <m/>
    <m/>
    <n v="5"/>
    <n v="4"/>
    <n v="4"/>
    <n v="5"/>
    <n v="4"/>
    <m/>
    <m/>
    <n v="3"/>
    <n v="4"/>
    <n v="3"/>
    <n v="5"/>
    <n v="4"/>
    <n v="5"/>
    <n v="4"/>
    <m/>
    <m/>
    <n v="5"/>
    <n v="5"/>
    <n v="5"/>
    <n v="5"/>
    <n v="5"/>
    <n v="5"/>
    <n v="5"/>
    <n v="5"/>
    <m/>
    <s v="Si"/>
    <n v="4"/>
    <s v="Si"/>
    <n v="4"/>
    <s v="No"/>
    <m/>
    <s v="No"/>
    <s v="Si"/>
    <s v="Si"/>
    <n v="4"/>
    <s v="Si"/>
    <m/>
    <m/>
    <m/>
    <m/>
    <n v="5"/>
    <n v="5"/>
    <m/>
    <x v="1"/>
    <n v="5"/>
    <m/>
    <m/>
    <d v="2014-03-21T22:54:39"/>
  </r>
  <r>
    <s v=""/>
    <s v=""/>
    <x v="1"/>
    <n v="940"/>
    <m/>
    <m/>
    <m/>
    <m/>
    <n v="5"/>
    <n v="4"/>
    <m/>
    <n v="16"/>
    <n v="14"/>
    <n v="15"/>
    <m/>
    <m/>
    <m/>
    <n v="4"/>
    <n v="4"/>
    <n v="4"/>
    <n v="3"/>
    <n v="4"/>
    <m/>
    <m/>
    <n v="4"/>
    <n v="4"/>
    <n v="5"/>
    <n v="4"/>
    <n v="5"/>
    <n v="4"/>
    <n v="4"/>
    <m/>
    <m/>
    <n v="4"/>
    <n v="5"/>
    <n v="5"/>
    <n v="3"/>
    <n v="5"/>
    <n v="5"/>
    <n v="3"/>
    <m/>
    <m/>
    <s v="No"/>
    <m/>
    <s v="No"/>
    <m/>
    <s v="No"/>
    <m/>
    <s v="Si"/>
    <s v="Si"/>
    <s v="No"/>
    <m/>
    <s v="No"/>
    <m/>
    <m/>
    <m/>
    <m/>
    <n v="5"/>
    <n v="4"/>
    <m/>
    <x v="0"/>
    <n v="3"/>
    <m/>
    <m/>
    <d v="2014-03-21T22:38:48"/>
  </r>
  <r>
    <s v="Facultad de Filología "/>
    <s v="FLL"/>
    <x v="0"/>
    <n v="939"/>
    <m/>
    <m/>
    <n v="14"/>
    <m/>
    <n v="4"/>
    <n v="3"/>
    <m/>
    <n v="29"/>
    <n v="14"/>
    <n v="18"/>
    <m/>
    <m/>
    <m/>
    <n v="4"/>
    <n v="4"/>
    <n v="4"/>
    <n v="4"/>
    <n v="4"/>
    <m/>
    <m/>
    <n v="4"/>
    <n v="4"/>
    <n v="4"/>
    <n v="5"/>
    <n v="4"/>
    <n v="4"/>
    <n v="4"/>
    <m/>
    <m/>
    <n v="5"/>
    <n v="5"/>
    <n v="5"/>
    <n v="5"/>
    <n v="5"/>
    <n v="4"/>
    <n v="5"/>
    <n v="5"/>
    <m/>
    <s v="Si"/>
    <n v="4"/>
    <s v="No"/>
    <m/>
    <s v="Si"/>
    <n v="4"/>
    <s v="Si"/>
    <s v="Si"/>
    <s v="No"/>
    <m/>
    <s v="No"/>
    <m/>
    <m/>
    <m/>
    <m/>
    <n v="5"/>
    <n v="5"/>
    <m/>
    <x v="1"/>
    <n v="4"/>
    <m/>
    <m/>
    <d v="2014-03-21T22:37:20"/>
  </r>
  <r>
    <s v="Facultad de Bellas Artes "/>
    <s v="BBA"/>
    <x v="0"/>
    <n v="937"/>
    <m/>
    <m/>
    <n v="1"/>
    <m/>
    <n v="3"/>
    <n v="4"/>
    <m/>
    <n v="1"/>
    <m/>
    <m/>
    <m/>
    <m/>
    <m/>
    <n v="5"/>
    <n v="4"/>
    <n v="4"/>
    <n v="4"/>
    <n v="2"/>
    <m/>
    <m/>
    <n v="4"/>
    <n v="4"/>
    <n v="4"/>
    <n v="5"/>
    <n v="4"/>
    <n v="5"/>
    <n v="4"/>
    <m/>
    <m/>
    <n v="5"/>
    <n v="5"/>
    <n v="5"/>
    <n v="4"/>
    <n v="4"/>
    <n v="4"/>
    <n v="3"/>
    <m/>
    <m/>
    <s v="Si"/>
    <n v="4"/>
    <s v="Si"/>
    <n v="4"/>
    <s v="Si"/>
    <n v="4"/>
    <s v="No"/>
    <s v="No"/>
    <s v="No"/>
    <m/>
    <s v="Si"/>
    <m/>
    <m/>
    <m/>
    <m/>
    <n v="5"/>
    <n v="5"/>
    <m/>
    <x v="1"/>
    <n v="4"/>
    <m/>
    <m/>
    <d v="2014-03-21T22:29:18"/>
  </r>
  <r>
    <s v="Facultad de Educación "/>
    <s v="EDU"/>
    <x v="0"/>
    <n v="938"/>
    <m/>
    <m/>
    <n v="12"/>
    <m/>
    <n v="3"/>
    <n v="4"/>
    <m/>
    <n v="12"/>
    <m/>
    <m/>
    <m/>
    <m/>
    <m/>
    <n v="5"/>
    <n v="5"/>
    <n v="5"/>
    <n v="5"/>
    <n v="5"/>
    <m/>
    <m/>
    <n v="5"/>
    <n v="5"/>
    <n v="5"/>
    <n v="5"/>
    <n v="5"/>
    <n v="4"/>
    <n v="4"/>
    <m/>
    <m/>
    <n v="5"/>
    <n v="5"/>
    <n v="5"/>
    <n v="5"/>
    <n v="5"/>
    <n v="5"/>
    <n v="5"/>
    <n v="5"/>
    <m/>
    <s v="Si"/>
    <n v="4"/>
    <s v="No"/>
    <m/>
    <s v="Si"/>
    <n v="4"/>
    <s v="Si"/>
    <s v="Si"/>
    <s v="Si"/>
    <n v="4"/>
    <s v="Si"/>
    <m/>
    <m/>
    <m/>
    <m/>
    <n v="5"/>
    <n v="5"/>
    <m/>
    <x v="0"/>
    <n v="4"/>
    <m/>
    <m/>
    <d v="2014-03-21T22:32:48"/>
  </r>
  <r>
    <s v="Facultad de Psicología "/>
    <s v="PSI"/>
    <x v="2"/>
    <n v="936"/>
    <m/>
    <m/>
    <n v="20"/>
    <m/>
    <n v="3"/>
    <n v="4"/>
    <m/>
    <n v="20"/>
    <m/>
    <m/>
    <m/>
    <m/>
    <m/>
    <n v="2"/>
    <n v="3"/>
    <n v="1"/>
    <n v="4"/>
    <n v="2"/>
    <m/>
    <m/>
    <n v="4"/>
    <n v="4"/>
    <n v="3"/>
    <n v="3"/>
    <n v="2"/>
    <m/>
    <n v="2"/>
    <m/>
    <m/>
    <n v="2"/>
    <n v="3"/>
    <n v="4"/>
    <n v="4"/>
    <n v="4"/>
    <n v="4"/>
    <n v="2"/>
    <m/>
    <m/>
    <s v="No"/>
    <m/>
    <s v="No"/>
    <m/>
    <s v="No"/>
    <m/>
    <s v="No"/>
    <s v="No"/>
    <s v="No"/>
    <m/>
    <s v="No"/>
    <m/>
    <m/>
    <m/>
    <m/>
    <n v="3"/>
    <n v="3"/>
    <m/>
    <x v="2"/>
    <n v="4"/>
    <m/>
    <m/>
    <d v="2014-03-21T22:26:15"/>
  </r>
  <r>
    <s v="Facultad de Ciencias de la Información "/>
    <s v="INF"/>
    <x v="4"/>
    <n v="935"/>
    <m/>
    <m/>
    <n v="4"/>
    <m/>
    <n v="4"/>
    <n v="3"/>
    <m/>
    <n v="29"/>
    <n v="9"/>
    <n v="4"/>
    <m/>
    <m/>
    <m/>
    <n v="5"/>
    <n v="5"/>
    <n v="4"/>
    <n v="3"/>
    <n v="4"/>
    <m/>
    <m/>
    <n v="3"/>
    <n v="5"/>
    <n v="4"/>
    <n v="4"/>
    <n v="4"/>
    <n v="4"/>
    <n v="3"/>
    <m/>
    <m/>
    <n v="4"/>
    <n v="3"/>
    <n v="4"/>
    <n v="3"/>
    <n v="3"/>
    <n v="3"/>
    <n v="3"/>
    <n v="3"/>
    <m/>
    <s v="No"/>
    <m/>
    <s v="No"/>
    <m/>
    <s v="No"/>
    <m/>
    <s v="No"/>
    <s v="Si"/>
    <s v="No"/>
    <m/>
    <s v="No"/>
    <m/>
    <m/>
    <m/>
    <m/>
    <n v="3"/>
    <n v="3"/>
    <m/>
    <x v="0"/>
    <n v="4"/>
    <m/>
    <m/>
    <d v="2014-03-21T22:23:17"/>
  </r>
  <r>
    <s v="Facultad de Psicología "/>
    <s v="PSI"/>
    <x v="2"/>
    <n v="934"/>
    <m/>
    <m/>
    <n v="20"/>
    <m/>
    <n v="3"/>
    <n v="5"/>
    <m/>
    <n v="20"/>
    <m/>
    <m/>
    <m/>
    <m/>
    <m/>
    <n v="4"/>
    <m/>
    <n v="3"/>
    <n v="3"/>
    <n v="2"/>
    <m/>
    <m/>
    <n v="4"/>
    <n v="3"/>
    <n v="4"/>
    <n v="4"/>
    <n v="4"/>
    <n v="4"/>
    <n v="3"/>
    <m/>
    <m/>
    <n v="4"/>
    <n v="4"/>
    <n v="4"/>
    <n v="4"/>
    <n v="4"/>
    <n v="4"/>
    <n v="3"/>
    <n v="4"/>
    <m/>
    <s v="Si"/>
    <m/>
    <s v="Si"/>
    <n v="4"/>
    <s v="No"/>
    <m/>
    <s v="Si"/>
    <s v="Si"/>
    <s v="Si"/>
    <n v="4"/>
    <s v="Si"/>
    <s v="al igual q en bibliotecas de universades estadounidenses, un motor de búsqueda que incorporara la búsqueda simultánea en todas las bases de datos contratadas por la universidad -- para no tener q acceder a través de cada base de datos individualmente"/>
    <m/>
    <m/>
    <m/>
    <n v="4"/>
    <n v="4"/>
    <m/>
    <x v="0"/>
    <n v="3"/>
    <m/>
    <m/>
    <d v="2014-03-21T22:06:33"/>
  </r>
  <r>
    <s v="Facultad de Geografía e Historia "/>
    <s v="GHI"/>
    <x v="0"/>
    <n v="933"/>
    <m/>
    <m/>
    <n v="16"/>
    <m/>
    <n v="3"/>
    <n v="5"/>
    <m/>
    <n v="16"/>
    <m/>
    <m/>
    <m/>
    <m/>
    <m/>
    <n v="5"/>
    <n v="5"/>
    <n v="5"/>
    <n v="5"/>
    <n v="5"/>
    <m/>
    <m/>
    <n v="5"/>
    <n v="5"/>
    <n v="5"/>
    <n v="5"/>
    <n v="5"/>
    <n v="5"/>
    <n v="5"/>
    <m/>
    <m/>
    <n v="5"/>
    <n v="5"/>
    <n v="5"/>
    <n v="4"/>
    <n v="5"/>
    <m/>
    <n v="5"/>
    <n v="5"/>
    <m/>
    <s v="No"/>
    <m/>
    <s v="Si"/>
    <n v="5"/>
    <s v="No"/>
    <m/>
    <m/>
    <s v="No"/>
    <s v="No"/>
    <m/>
    <s v="No"/>
    <m/>
    <m/>
    <m/>
    <m/>
    <n v="5"/>
    <n v="5"/>
    <m/>
    <x v="1"/>
    <n v="4"/>
    <m/>
    <m/>
    <d v="2014-03-21T21:59:03"/>
  </r>
  <r>
    <s v="Facultad de Psicología "/>
    <s v="PSI"/>
    <x v="2"/>
    <n v="932"/>
    <m/>
    <m/>
    <n v="20"/>
    <m/>
    <n v="2"/>
    <n v="2"/>
    <m/>
    <n v="20"/>
    <n v="1"/>
    <m/>
    <m/>
    <m/>
    <m/>
    <n v="5"/>
    <n v="5"/>
    <n v="5"/>
    <n v="5"/>
    <n v="5"/>
    <m/>
    <m/>
    <n v="5"/>
    <n v="4"/>
    <n v="5"/>
    <m/>
    <n v="2"/>
    <n v="5"/>
    <n v="5"/>
    <m/>
    <m/>
    <n v="4"/>
    <n v="5"/>
    <m/>
    <m/>
    <m/>
    <m/>
    <m/>
    <m/>
    <m/>
    <s v="Si"/>
    <n v="3"/>
    <s v="No"/>
    <m/>
    <s v="No"/>
    <m/>
    <m/>
    <s v="No"/>
    <s v="No"/>
    <m/>
    <s v="Si"/>
    <m/>
    <m/>
    <m/>
    <m/>
    <n v="5"/>
    <n v="5"/>
    <m/>
    <x v="1"/>
    <n v="4"/>
    <m/>
    <m/>
    <d v="2014-03-21T21:56:46"/>
  </r>
  <r>
    <s v="Facultad de Geografía e Historia "/>
    <s v="GHI"/>
    <x v="0"/>
    <n v="927"/>
    <m/>
    <m/>
    <n v="16"/>
    <m/>
    <n v="4"/>
    <n v="3"/>
    <m/>
    <n v="16"/>
    <m/>
    <m/>
    <s v="Biblioteca Nacional&lt;br&gt;Archivos particulares&lt;br&gt;"/>
    <m/>
    <m/>
    <n v="5"/>
    <n v="4"/>
    <n v="5"/>
    <n v="5"/>
    <n v="5"/>
    <m/>
    <m/>
    <n v="5"/>
    <n v="5"/>
    <n v="4"/>
    <n v="5"/>
    <n v="5"/>
    <n v="5"/>
    <n v="5"/>
    <m/>
    <m/>
    <n v="5"/>
    <n v="5"/>
    <n v="4"/>
    <n v="5"/>
    <n v="5"/>
    <n v="5"/>
    <n v="4"/>
    <m/>
    <m/>
    <s v="Si"/>
    <n v="4"/>
    <s v="Si"/>
    <n v="4"/>
    <s v="No"/>
    <m/>
    <s v="Si"/>
    <s v="Si"/>
    <s v="No"/>
    <m/>
    <s v="Si"/>
    <m/>
    <m/>
    <m/>
    <m/>
    <n v="5"/>
    <n v="5"/>
    <m/>
    <x v="1"/>
    <n v="4"/>
    <m/>
    <m/>
    <d v="2014-03-21T21:10:09"/>
  </r>
  <r>
    <s v=""/>
    <s v=""/>
    <x v="1"/>
    <n v="928"/>
    <m/>
    <m/>
    <m/>
    <m/>
    <n v="5"/>
    <n v="3"/>
    <m/>
    <n v="26"/>
    <n v="20"/>
    <n v="12"/>
    <m/>
    <m/>
    <m/>
    <n v="5"/>
    <n v="3"/>
    <n v="3"/>
    <n v="4"/>
    <n v="3"/>
    <m/>
    <m/>
    <n v="4"/>
    <n v="4"/>
    <n v="4"/>
    <n v="5"/>
    <n v="4"/>
    <n v="5"/>
    <n v="5"/>
    <m/>
    <m/>
    <n v="5"/>
    <n v="5"/>
    <n v="5"/>
    <n v="5"/>
    <n v="5"/>
    <n v="5"/>
    <n v="5"/>
    <n v="5"/>
    <m/>
    <s v="No"/>
    <m/>
    <s v="No"/>
    <m/>
    <s v="No"/>
    <m/>
    <s v="No"/>
    <s v="Si"/>
    <s v="No"/>
    <m/>
    <s v="Si"/>
    <m/>
    <m/>
    <m/>
    <m/>
    <n v="5"/>
    <n v="5"/>
    <m/>
    <x v="0"/>
    <n v="5"/>
    <m/>
    <m/>
    <d v="2014-03-21T21:14:18"/>
  </r>
  <r>
    <s v="Facultad de Ciencias Económicas y Empresariales "/>
    <s v="CEE"/>
    <x v="4"/>
    <n v="929"/>
    <m/>
    <m/>
    <n v="5"/>
    <m/>
    <n v="2"/>
    <n v="5"/>
    <m/>
    <n v="5"/>
    <m/>
    <m/>
    <m/>
    <m/>
    <m/>
    <n v="5"/>
    <n v="4"/>
    <n v="4"/>
    <n v="4"/>
    <n v="4"/>
    <m/>
    <m/>
    <n v="4"/>
    <n v="4"/>
    <n v="4"/>
    <m/>
    <m/>
    <m/>
    <m/>
    <m/>
    <m/>
    <m/>
    <m/>
    <m/>
    <m/>
    <m/>
    <m/>
    <m/>
    <m/>
    <m/>
    <m/>
    <m/>
    <m/>
    <m/>
    <m/>
    <m/>
    <m/>
    <m/>
    <m/>
    <m/>
    <m/>
    <m/>
    <m/>
    <m/>
    <m/>
    <m/>
    <m/>
    <m/>
    <x v="0"/>
    <n v="4"/>
    <m/>
    <m/>
    <d v="2014-03-21T21:16:06"/>
  </r>
  <r>
    <s v="Facultad de Medicina "/>
    <s v="MED"/>
    <x v="2"/>
    <n v="930"/>
    <m/>
    <m/>
    <n v="18"/>
    <m/>
    <n v="1"/>
    <n v="2"/>
    <m/>
    <m/>
    <m/>
    <m/>
    <m/>
    <m/>
    <m/>
    <m/>
    <m/>
    <m/>
    <m/>
    <m/>
    <m/>
    <m/>
    <n v="1"/>
    <n v="2"/>
    <n v="2"/>
    <m/>
    <n v="2"/>
    <m/>
    <n v="2"/>
    <m/>
    <m/>
    <m/>
    <m/>
    <m/>
    <m/>
    <m/>
    <m/>
    <m/>
    <m/>
    <m/>
    <s v="No"/>
    <m/>
    <s v="No"/>
    <m/>
    <s v="Si"/>
    <n v="4"/>
    <s v="Si"/>
    <s v="No"/>
    <s v="No"/>
    <m/>
    <s v="No"/>
    <m/>
    <m/>
    <m/>
    <m/>
    <n v="5"/>
    <n v="5"/>
    <m/>
    <x v="4"/>
    <n v="4"/>
    <m/>
    <m/>
    <d v="2014-03-21T21:24:58"/>
  </r>
  <r>
    <s v="F. Trabajo Social"/>
    <s v="TRS"/>
    <x v="4"/>
    <n v="931"/>
    <m/>
    <m/>
    <n v="26"/>
    <m/>
    <n v="3"/>
    <n v="2"/>
    <m/>
    <n v="26"/>
    <m/>
    <m/>
    <s v="Bibliotecas públicas del Ayuntamiento de Madrid y de la Comunidad de Madrid"/>
    <m/>
    <m/>
    <n v="5"/>
    <n v="5"/>
    <n v="4"/>
    <n v="5"/>
    <n v="4"/>
    <m/>
    <m/>
    <n v="5"/>
    <n v="4"/>
    <n v="4"/>
    <n v="5"/>
    <n v="4"/>
    <n v="5"/>
    <n v="4"/>
    <m/>
    <m/>
    <n v="5"/>
    <n v="5"/>
    <n v="4"/>
    <n v="5"/>
    <n v="5"/>
    <n v="4"/>
    <n v="4"/>
    <n v="4"/>
    <m/>
    <s v="Si"/>
    <n v="4"/>
    <s v="Si"/>
    <n v="5"/>
    <s v="No"/>
    <m/>
    <s v="No"/>
    <s v="Si"/>
    <s v="No"/>
    <m/>
    <s v="Si"/>
    <m/>
    <m/>
    <m/>
    <m/>
    <n v="5"/>
    <n v="5"/>
    <m/>
    <x v="1"/>
    <n v="5"/>
    <m/>
    <m/>
    <d v="2014-03-21T21:31:02"/>
  </r>
  <r>
    <s v="Facultad de Ciencias de la Información "/>
    <s v="INF"/>
    <x v="4"/>
    <n v="926"/>
    <m/>
    <m/>
    <n v="4"/>
    <m/>
    <n v="4"/>
    <m/>
    <m/>
    <n v="4"/>
    <n v="9"/>
    <m/>
    <s v="Según el tema: Biblioteca del Centro Reina Sofía, Biblioteca Nacional, otras específicas..."/>
    <m/>
    <m/>
    <n v="2"/>
    <n v="5"/>
    <n v="4"/>
    <n v="5"/>
    <n v="4"/>
    <m/>
    <m/>
    <n v="4"/>
    <n v="3"/>
    <n v="2"/>
    <n v="5"/>
    <n v="3"/>
    <n v="5"/>
    <n v="4"/>
    <m/>
    <m/>
    <n v="4"/>
    <n v="5"/>
    <n v="4"/>
    <n v="5"/>
    <n v="5"/>
    <n v="5"/>
    <n v="3"/>
    <n v="4"/>
    <m/>
    <s v="Si"/>
    <n v="5"/>
    <s v="No"/>
    <m/>
    <s v="Si"/>
    <n v="3"/>
    <s v="No"/>
    <s v="Si"/>
    <s v="Si"/>
    <n v="4"/>
    <s v="Si"/>
    <m/>
    <m/>
    <m/>
    <m/>
    <n v="5"/>
    <n v="4"/>
    <m/>
    <x v="1"/>
    <n v="4"/>
    <m/>
    <m/>
    <d v="2014-03-21T21:02:42"/>
  </r>
  <r>
    <s v="Facultad de Filología "/>
    <s v="FLL"/>
    <x v="0"/>
    <n v="925"/>
    <m/>
    <m/>
    <n v="14"/>
    <m/>
    <n v="3"/>
    <n v="3"/>
    <m/>
    <n v="14"/>
    <n v="29"/>
    <n v="9"/>
    <m/>
    <m/>
    <m/>
    <n v="5"/>
    <n v="5"/>
    <n v="3"/>
    <n v="4"/>
    <n v="4"/>
    <m/>
    <m/>
    <n v="3"/>
    <n v="4"/>
    <n v="5"/>
    <n v="5"/>
    <n v="5"/>
    <n v="4"/>
    <n v="4"/>
    <m/>
    <m/>
    <n v="5"/>
    <n v="5"/>
    <n v="5"/>
    <n v="5"/>
    <n v="5"/>
    <n v="5"/>
    <n v="3"/>
    <n v="4"/>
    <m/>
    <s v="Si"/>
    <n v="4"/>
    <s v="No"/>
    <m/>
    <s v="No"/>
    <m/>
    <s v="Si"/>
    <s v="Si"/>
    <s v="Si"/>
    <n v="5"/>
    <s v="Si"/>
    <s v="Mayor dotación de volúmenes en formato e-book. Se que las licencias son más caras que un libro en papel, pero se agiliza enormemente la investigación, y probablemente las licencias se amorticen al ampliar el acceso a un mayor número de usuarios."/>
    <m/>
    <m/>
    <m/>
    <n v="5"/>
    <n v="5"/>
    <m/>
    <x v="1"/>
    <n v="4"/>
    <s v="En cuanto a los servicios que no conozco como el de bibliografías recomendadas o de bibliografías adyacentes en campus virtual, no se si se habrán impartido cursos que me haya perdido, pero sería la mejor forma de difundirlos, en mi opinión"/>
    <m/>
    <d v="2014-03-21T21:02:36"/>
  </r>
  <r>
    <s v="Facultad de Ciencias de la Documentación "/>
    <s v="BYD"/>
    <x v="4"/>
    <n v="924"/>
    <m/>
    <m/>
    <n v="3"/>
    <m/>
    <n v="4"/>
    <n v="5"/>
    <m/>
    <n v="3"/>
    <n v="16"/>
    <n v="28"/>
    <m/>
    <m/>
    <m/>
    <n v="4"/>
    <n v="4"/>
    <n v="4"/>
    <n v="5"/>
    <n v="5"/>
    <m/>
    <m/>
    <n v="5"/>
    <n v="5"/>
    <n v="5"/>
    <n v="5"/>
    <n v="5"/>
    <n v="5"/>
    <n v="4"/>
    <m/>
    <m/>
    <n v="5"/>
    <n v="5"/>
    <n v="5"/>
    <n v="5"/>
    <n v="5"/>
    <n v="5"/>
    <n v="5"/>
    <m/>
    <m/>
    <s v="Si"/>
    <n v="4"/>
    <s v="Si"/>
    <n v="4"/>
    <s v="No"/>
    <m/>
    <s v="No"/>
    <s v="Si"/>
    <s v="No"/>
    <m/>
    <s v="Si"/>
    <m/>
    <m/>
    <m/>
    <m/>
    <n v="5"/>
    <n v="5"/>
    <m/>
    <x v="1"/>
    <n v="5"/>
    <m/>
    <m/>
    <d v="2014-03-21T20:45:56"/>
  </r>
  <r>
    <s v="Facultad de Ciencias Políticas y Sociología "/>
    <s v="CPS"/>
    <x v="4"/>
    <n v="923"/>
    <m/>
    <m/>
    <n v="9"/>
    <m/>
    <n v="4"/>
    <n v="5"/>
    <m/>
    <n v="9"/>
    <n v="24"/>
    <n v="5"/>
    <s v="Inap"/>
    <m/>
    <m/>
    <n v="4"/>
    <n v="5"/>
    <n v="4"/>
    <n v="4"/>
    <n v="2"/>
    <m/>
    <m/>
    <n v="4"/>
    <n v="4"/>
    <n v="4"/>
    <n v="4"/>
    <n v="3"/>
    <n v="4"/>
    <n v="4"/>
    <m/>
    <m/>
    <n v="5"/>
    <n v="4"/>
    <n v="4"/>
    <n v="4"/>
    <n v="4"/>
    <n v="4"/>
    <m/>
    <n v="4"/>
    <m/>
    <s v="No"/>
    <m/>
    <s v="No"/>
    <m/>
    <s v="No"/>
    <m/>
    <s v="No"/>
    <s v="No"/>
    <s v="No"/>
    <m/>
    <s v="No"/>
    <m/>
    <m/>
    <m/>
    <m/>
    <n v="4"/>
    <n v="5"/>
    <m/>
    <x v="0"/>
    <n v="5"/>
    <m/>
    <m/>
    <d v="2014-03-21T20:39:49"/>
  </r>
  <r>
    <s v="Facultad de Filosofía "/>
    <s v="FLS"/>
    <x v="0"/>
    <n v="922"/>
    <m/>
    <m/>
    <n v="15"/>
    <m/>
    <n v="4"/>
    <n v="4"/>
    <m/>
    <n v="15"/>
    <n v="14"/>
    <n v="29"/>
    <m/>
    <m/>
    <m/>
    <n v="5"/>
    <n v="4"/>
    <n v="4"/>
    <n v="4"/>
    <n v="4"/>
    <m/>
    <m/>
    <n v="5"/>
    <n v="5"/>
    <n v="4"/>
    <n v="5"/>
    <n v="5"/>
    <n v="5"/>
    <n v="5"/>
    <m/>
    <m/>
    <n v="5"/>
    <n v="5"/>
    <n v="5"/>
    <n v="5"/>
    <n v="5"/>
    <n v="5"/>
    <m/>
    <n v="5"/>
    <m/>
    <s v="Si"/>
    <n v="4"/>
    <s v="Si"/>
    <n v="4"/>
    <s v="No"/>
    <m/>
    <s v="No"/>
    <s v="Si"/>
    <s v="No"/>
    <m/>
    <s v="No"/>
    <m/>
    <m/>
    <m/>
    <m/>
    <n v="5"/>
    <n v="5"/>
    <m/>
    <x v="1"/>
    <n v="3"/>
    <m/>
    <m/>
    <d v="2014-03-21T20:39:06"/>
  </r>
  <r>
    <s v="Facultad de Ciencias Químicas "/>
    <s v="QUI"/>
    <x v="3"/>
    <n v="920"/>
    <m/>
    <m/>
    <n v="10"/>
    <m/>
    <n v="2"/>
    <n v="5"/>
    <m/>
    <n v="10"/>
    <n v="15"/>
    <m/>
    <s v="Centro cultural de mi barrio (bibliotecas de Valdebernardo y Vicálvaro)"/>
    <m/>
    <m/>
    <n v="5"/>
    <m/>
    <n v="5"/>
    <m/>
    <m/>
    <m/>
    <m/>
    <n v="3"/>
    <n v="4"/>
    <n v="5"/>
    <n v="5"/>
    <n v="3"/>
    <m/>
    <n v="3"/>
    <m/>
    <m/>
    <n v="5"/>
    <n v="5"/>
    <n v="5"/>
    <n v="5"/>
    <n v="5"/>
    <n v="3"/>
    <n v="5"/>
    <m/>
    <m/>
    <s v="No"/>
    <m/>
    <s v="No"/>
    <m/>
    <s v="No"/>
    <m/>
    <s v="Si"/>
    <s v="Si"/>
    <s v="No"/>
    <m/>
    <s v="No"/>
    <m/>
    <m/>
    <m/>
    <m/>
    <n v="5"/>
    <n v="5"/>
    <m/>
    <x v="1"/>
    <n v="3"/>
    <m/>
    <m/>
    <d v="2014-03-21T20:27:53"/>
  </r>
  <r>
    <s v="Facultad de Veterinaria "/>
    <s v="VET"/>
    <x v="2"/>
    <n v="921"/>
    <m/>
    <m/>
    <n v="21"/>
    <m/>
    <n v="3"/>
    <n v="4"/>
    <m/>
    <n v="10"/>
    <n v="21"/>
    <m/>
    <m/>
    <m/>
    <m/>
    <n v="4"/>
    <n v="3"/>
    <n v="3"/>
    <n v="4"/>
    <n v="3"/>
    <m/>
    <m/>
    <n v="3"/>
    <n v="4"/>
    <n v="4"/>
    <n v="5"/>
    <n v="4"/>
    <n v="3"/>
    <n v="3"/>
    <m/>
    <m/>
    <n v="4"/>
    <n v="4"/>
    <n v="4"/>
    <n v="4"/>
    <n v="5"/>
    <n v="5"/>
    <n v="3"/>
    <m/>
    <m/>
    <s v="No"/>
    <m/>
    <s v="No"/>
    <m/>
    <s v="No"/>
    <m/>
    <s v="No"/>
    <s v="Si"/>
    <s v="Si"/>
    <n v="5"/>
    <s v="No"/>
    <m/>
    <m/>
    <m/>
    <m/>
    <n v="5"/>
    <n v="5"/>
    <m/>
    <x v="0"/>
    <n v="4"/>
    <m/>
    <m/>
    <d v="2014-03-21T20:33:23"/>
  </r>
  <r>
    <s v="Facultad de Geografía e Historia "/>
    <s v="GHI"/>
    <x v="0"/>
    <n v="919"/>
    <m/>
    <m/>
    <n v="16"/>
    <m/>
    <n v="3"/>
    <n v="4"/>
    <m/>
    <n v="16"/>
    <n v="14"/>
    <n v="11"/>
    <s v="Biblioteca Nacional de España, Biblioteca del CSIC, Archivo Nacional de España, Archivo General de Simancas"/>
    <m/>
    <m/>
    <n v="3"/>
    <n v="4"/>
    <n v="3"/>
    <n v="4"/>
    <n v="3"/>
    <m/>
    <m/>
    <n v="3"/>
    <n v="3"/>
    <n v="3"/>
    <n v="3"/>
    <n v="2"/>
    <n v="3"/>
    <n v="2"/>
    <m/>
    <m/>
    <n v="3"/>
    <n v="3"/>
    <n v="3"/>
    <n v="3"/>
    <n v="3"/>
    <n v="3"/>
    <n v="2"/>
    <n v="2"/>
    <m/>
    <s v="No"/>
    <m/>
    <s v="No"/>
    <m/>
    <s v="No"/>
    <m/>
    <s v="Si"/>
    <s v="Si"/>
    <s v="Si"/>
    <m/>
    <s v="Si"/>
    <s v="Deberían de comprarse más libros y similares, se nota el recorte presupuestario."/>
    <m/>
    <m/>
    <m/>
    <n v="3"/>
    <n v="3"/>
    <m/>
    <x v="0"/>
    <n v="2"/>
    <m/>
    <m/>
    <d v="2014-03-21T20:27:44"/>
  </r>
  <r>
    <s v="Facultad de Ciencias Políticas y Sociología "/>
    <s v="CPS"/>
    <x v="4"/>
    <n v="918"/>
    <m/>
    <m/>
    <n v="9"/>
    <m/>
    <n v="3"/>
    <n v="4"/>
    <m/>
    <n v="9"/>
    <n v="26"/>
    <m/>
    <m/>
    <m/>
    <m/>
    <n v="5"/>
    <n v="5"/>
    <n v="5"/>
    <n v="5"/>
    <n v="3"/>
    <m/>
    <m/>
    <n v="2"/>
    <n v="4"/>
    <n v="4"/>
    <n v="5"/>
    <n v="3"/>
    <n v="4"/>
    <n v="4"/>
    <m/>
    <m/>
    <n v="5"/>
    <n v="5"/>
    <n v="4"/>
    <n v="5"/>
    <n v="4"/>
    <n v="4"/>
    <n v="5"/>
    <n v="3"/>
    <m/>
    <s v="No"/>
    <m/>
    <s v="Si"/>
    <n v="4"/>
    <s v="No"/>
    <n v="4"/>
    <s v="No"/>
    <s v="Si"/>
    <s v="No"/>
    <m/>
    <s v="No"/>
    <m/>
    <m/>
    <m/>
    <m/>
    <n v="5"/>
    <n v="5"/>
    <m/>
    <x v="1"/>
    <n v="4"/>
    <m/>
    <m/>
    <d v="2014-03-21T20:26:55"/>
  </r>
  <r>
    <s v="Facultad de Ciencias Económicas y Empresariales "/>
    <s v="CEE"/>
    <x v="4"/>
    <n v="917"/>
    <m/>
    <m/>
    <n v="5"/>
    <m/>
    <n v="3"/>
    <n v="4"/>
    <m/>
    <n v="5"/>
    <n v="20"/>
    <n v="29"/>
    <s v="Banco de España"/>
    <m/>
    <m/>
    <n v="5"/>
    <n v="5"/>
    <n v="4"/>
    <n v="4"/>
    <n v="4"/>
    <m/>
    <m/>
    <n v="5"/>
    <n v="5"/>
    <n v="4"/>
    <n v="5"/>
    <n v="4"/>
    <n v="5"/>
    <n v="5"/>
    <m/>
    <m/>
    <n v="5"/>
    <n v="5"/>
    <n v="5"/>
    <n v="5"/>
    <n v="5"/>
    <n v="5"/>
    <n v="4"/>
    <m/>
    <m/>
    <s v="Si"/>
    <n v="4"/>
    <s v="Si"/>
    <n v="4"/>
    <s v="No"/>
    <m/>
    <s v="Si"/>
    <s v="Si"/>
    <s v="Si"/>
    <n v="5"/>
    <s v="Si"/>
    <m/>
    <m/>
    <m/>
    <m/>
    <n v="5"/>
    <n v="5"/>
    <m/>
    <x v="1"/>
    <n v="4"/>
    <m/>
    <m/>
    <d v="2014-03-21T20:23:37"/>
  </r>
  <r>
    <s v="Facultad de Ciencias Políticas y Sociología "/>
    <s v="CPS"/>
    <x v="4"/>
    <n v="916"/>
    <m/>
    <m/>
    <n v="9"/>
    <m/>
    <n v="2"/>
    <n v="3"/>
    <m/>
    <n v="9"/>
    <m/>
    <m/>
    <m/>
    <m/>
    <m/>
    <n v="5"/>
    <n v="4"/>
    <n v="4"/>
    <n v="4"/>
    <n v="4"/>
    <m/>
    <m/>
    <n v="4"/>
    <n v="4"/>
    <n v="5"/>
    <n v="5"/>
    <n v="5"/>
    <n v="5"/>
    <m/>
    <m/>
    <m/>
    <n v="5"/>
    <n v="5"/>
    <n v="3"/>
    <n v="3"/>
    <n v="4"/>
    <n v="5"/>
    <n v="4"/>
    <n v="4"/>
    <m/>
    <s v="No"/>
    <m/>
    <s v="Si"/>
    <n v="5"/>
    <s v="No"/>
    <m/>
    <s v="No"/>
    <s v="Si"/>
    <s v="No"/>
    <m/>
    <s v="No"/>
    <m/>
    <m/>
    <m/>
    <m/>
    <n v="5"/>
    <n v="5"/>
    <m/>
    <x v="0"/>
    <n v="5"/>
    <m/>
    <m/>
    <d v="2014-03-21T20:18:39"/>
  </r>
  <r>
    <s v="Facultad de Geografía e Historia "/>
    <s v="GHI"/>
    <x v="0"/>
    <n v="915"/>
    <m/>
    <m/>
    <n v="16"/>
    <m/>
    <n v="4"/>
    <n v="4"/>
    <m/>
    <n v="16"/>
    <n v="14"/>
    <m/>
    <m/>
    <m/>
    <m/>
    <n v="4"/>
    <n v="4"/>
    <n v="3"/>
    <n v="3"/>
    <n v="3"/>
    <m/>
    <m/>
    <n v="4"/>
    <n v="5"/>
    <n v="3"/>
    <n v="5"/>
    <n v="5"/>
    <n v="5"/>
    <n v="4"/>
    <m/>
    <m/>
    <n v="5"/>
    <n v="4"/>
    <n v="5"/>
    <n v="5"/>
    <n v="5"/>
    <n v="4"/>
    <n v="4"/>
    <n v="5"/>
    <m/>
    <s v="Si"/>
    <n v="4"/>
    <s v="Si"/>
    <n v="4"/>
    <s v="Si"/>
    <n v="4"/>
    <s v="Si"/>
    <s v="Si"/>
    <s v="No"/>
    <m/>
    <s v="Si"/>
    <m/>
    <m/>
    <m/>
    <m/>
    <n v="5"/>
    <n v="5"/>
    <m/>
    <x v="1"/>
    <n v="3"/>
    <m/>
    <m/>
    <d v="2014-03-21T20:13:17"/>
  </r>
  <r>
    <s v="Facultad de Ciencias Económicas y Empresariales "/>
    <s v="CEE"/>
    <x v="4"/>
    <n v="914"/>
    <m/>
    <m/>
    <n v="5"/>
    <m/>
    <n v="3"/>
    <n v="4"/>
    <m/>
    <n v="11"/>
    <n v="5"/>
    <n v="29"/>
    <m/>
    <m/>
    <m/>
    <n v="5"/>
    <n v="5"/>
    <n v="5"/>
    <n v="5"/>
    <n v="5"/>
    <m/>
    <m/>
    <n v="5"/>
    <n v="5"/>
    <n v="5"/>
    <n v="4"/>
    <n v="5"/>
    <n v="5"/>
    <n v="5"/>
    <m/>
    <m/>
    <n v="4"/>
    <n v="5"/>
    <n v="5"/>
    <n v="5"/>
    <n v="5"/>
    <n v="5"/>
    <n v="5"/>
    <n v="5"/>
    <m/>
    <s v="Si"/>
    <n v="5"/>
    <s v="Si"/>
    <n v="4"/>
    <s v="No"/>
    <m/>
    <s v="Si"/>
    <s v="Si"/>
    <s v="Si"/>
    <n v="4"/>
    <s v="No"/>
    <m/>
    <m/>
    <m/>
    <m/>
    <n v="5"/>
    <n v="5"/>
    <m/>
    <x v="1"/>
    <n v="5"/>
    <m/>
    <m/>
    <d v="2014-03-21T20:11:34"/>
  </r>
  <r>
    <s v="F. Enfermería, Fisioterapia y Podología"/>
    <s v="ENF"/>
    <x v="2"/>
    <n v="913"/>
    <m/>
    <m/>
    <n v="22"/>
    <m/>
    <n v="3"/>
    <n v="5"/>
    <m/>
    <n v="22"/>
    <m/>
    <m/>
    <m/>
    <m/>
    <m/>
    <n v="5"/>
    <n v="5"/>
    <n v="5"/>
    <n v="5"/>
    <n v="5"/>
    <m/>
    <m/>
    <n v="4"/>
    <n v="5"/>
    <n v="5"/>
    <n v="5"/>
    <n v="5"/>
    <n v="5"/>
    <n v="5"/>
    <m/>
    <m/>
    <n v="5"/>
    <n v="5"/>
    <n v="5"/>
    <n v="5"/>
    <n v="5"/>
    <n v="5"/>
    <n v="5"/>
    <n v="5"/>
    <m/>
    <s v="Si"/>
    <n v="5"/>
    <s v="No"/>
    <m/>
    <s v="Si"/>
    <n v="5"/>
    <s v="No"/>
    <s v="Si"/>
    <s v="No"/>
    <m/>
    <s v="No"/>
    <m/>
    <m/>
    <m/>
    <m/>
    <n v="5"/>
    <n v="5"/>
    <m/>
    <x v="1"/>
    <n v="5"/>
    <m/>
    <m/>
    <d v="2014-03-21T20:11:11"/>
  </r>
  <r>
    <s v="Facultad de Derecho "/>
    <s v="DER"/>
    <x v="4"/>
    <n v="912"/>
    <m/>
    <m/>
    <n v="11"/>
    <m/>
    <n v="3"/>
    <n v="4"/>
    <m/>
    <n v="11"/>
    <n v="31"/>
    <m/>
    <m/>
    <m/>
    <m/>
    <n v="3"/>
    <m/>
    <m/>
    <m/>
    <m/>
    <m/>
    <m/>
    <n v="3"/>
    <m/>
    <n v="4"/>
    <n v="4"/>
    <n v="2"/>
    <n v="2"/>
    <n v="2"/>
    <m/>
    <m/>
    <n v="4"/>
    <n v="4"/>
    <n v="4"/>
    <n v="4"/>
    <n v="5"/>
    <n v="5"/>
    <n v="5"/>
    <n v="5"/>
    <m/>
    <s v="Si"/>
    <n v="2"/>
    <s v="Si"/>
    <n v="2"/>
    <s v="No"/>
    <m/>
    <s v="Si"/>
    <s v="Si"/>
    <s v="Si"/>
    <n v="3"/>
    <s v="No"/>
    <m/>
    <m/>
    <m/>
    <m/>
    <n v="4"/>
    <n v="5"/>
    <m/>
    <x v="2"/>
    <n v="4"/>
    <m/>
    <m/>
    <d v="2014-03-21T20:07:32"/>
  </r>
  <r>
    <s v="Facultad de Filología "/>
    <s v="FLL"/>
    <x v="0"/>
    <n v="910"/>
    <m/>
    <m/>
    <n v="14"/>
    <m/>
    <n v="4"/>
    <n v="4"/>
    <m/>
    <n v="14"/>
    <n v="15"/>
    <n v="16"/>
    <m/>
    <m/>
    <m/>
    <n v="4"/>
    <n v="4"/>
    <n v="4"/>
    <n v="4"/>
    <n v="4"/>
    <m/>
    <m/>
    <n v="4"/>
    <n v="5"/>
    <n v="4"/>
    <n v="5"/>
    <n v="4"/>
    <n v="4"/>
    <n v="4"/>
    <m/>
    <m/>
    <n v="4"/>
    <n v="4"/>
    <n v="4"/>
    <n v="5"/>
    <n v="5"/>
    <n v="5"/>
    <n v="4"/>
    <m/>
    <m/>
    <s v="Si"/>
    <n v="4"/>
    <s v="Si"/>
    <n v="3"/>
    <s v="No"/>
    <m/>
    <s v="No"/>
    <s v="Si"/>
    <s v="Si"/>
    <n v="4"/>
    <s v="Si"/>
    <m/>
    <m/>
    <m/>
    <m/>
    <n v="4"/>
    <n v="4"/>
    <m/>
    <x v="0"/>
    <n v="4"/>
    <m/>
    <m/>
    <d v="2014-03-21T19:58:59"/>
  </r>
  <r>
    <s v=""/>
    <s v=""/>
    <x v="1"/>
    <n v="911"/>
    <m/>
    <m/>
    <m/>
    <m/>
    <n v="3"/>
    <n v="2"/>
    <m/>
    <n v="20"/>
    <m/>
    <m/>
    <m/>
    <m/>
    <m/>
    <n v="3"/>
    <n v="3"/>
    <n v="3"/>
    <n v="3"/>
    <n v="3"/>
    <m/>
    <m/>
    <n v="2"/>
    <n v="3"/>
    <n v="2"/>
    <n v="1"/>
    <n v="3"/>
    <n v="2"/>
    <n v="2"/>
    <m/>
    <m/>
    <n v="3"/>
    <n v="3"/>
    <n v="3"/>
    <n v="3"/>
    <n v="3"/>
    <n v="3"/>
    <n v="3"/>
    <m/>
    <m/>
    <s v="Si"/>
    <n v="3"/>
    <s v="No"/>
    <m/>
    <m/>
    <m/>
    <s v="Si"/>
    <s v="No"/>
    <s v="No"/>
    <m/>
    <s v="Si"/>
    <m/>
    <m/>
    <m/>
    <m/>
    <m/>
    <m/>
    <m/>
    <x v="4"/>
    <n v="3"/>
    <m/>
    <m/>
    <d v="2014-03-21T20:06:59"/>
  </r>
  <r>
    <s v="Facultad de Filosofía "/>
    <s v="FLS"/>
    <x v="0"/>
    <n v="909"/>
    <m/>
    <m/>
    <n v="15"/>
    <m/>
    <n v="5"/>
    <n v="5"/>
    <m/>
    <n v="29"/>
    <n v="15"/>
    <n v="14"/>
    <m/>
    <m/>
    <m/>
    <n v="3"/>
    <n v="5"/>
    <n v="5"/>
    <n v="5"/>
    <n v="5"/>
    <m/>
    <m/>
    <n v="5"/>
    <n v="5"/>
    <n v="5"/>
    <n v="5"/>
    <n v="4"/>
    <n v="5"/>
    <n v="5"/>
    <m/>
    <m/>
    <n v="5"/>
    <n v="5"/>
    <n v="5"/>
    <n v="5"/>
    <n v="5"/>
    <n v="5"/>
    <n v="5"/>
    <n v="5"/>
    <m/>
    <s v="Si"/>
    <n v="5"/>
    <s v="Si"/>
    <n v="5"/>
    <s v="Si"/>
    <n v="5"/>
    <s v="No"/>
    <s v="Si"/>
    <s v="Si"/>
    <n v="4"/>
    <s v="No"/>
    <m/>
    <m/>
    <m/>
    <m/>
    <n v="5"/>
    <n v="5"/>
    <m/>
    <x v="3"/>
    <n v="5"/>
    <m/>
    <m/>
    <d v="2014-03-21T19:57:27"/>
  </r>
  <r>
    <s v="Facultad de Ciencias Políticas y Sociología "/>
    <s v="CPS"/>
    <x v="4"/>
    <n v="905"/>
    <m/>
    <m/>
    <n v="9"/>
    <m/>
    <n v="4"/>
    <n v="5"/>
    <m/>
    <n v="9"/>
    <m/>
    <m/>
    <m/>
    <m/>
    <m/>
    <n v="4"/>
    <n v="4"/>
    <n v="3"/>
    <n v="3"/>
    <n v="4"/>
    <m/>
    <m/>
    <n v="5"/>
    <n v="5"/>
    <n v="5"/>
    <n v="5"/>
    <n v="5"/>
    <n v="5"/>
    <n v="5"/>
    <m/>
    <m/>
    <n v="5"/>
    <n v="5"/>
    <n v="5"/>
    <n v="5"/>
    <n v="5"/>
    <n v="5"/>
    <n v="4"/>
    <n v="4"/>
    <m/>
    <s v="No"/>
    <m/>
    <s v="No"/>
    <m/>
    <s v="Si"/>
    <n v="5"/>
    <s v="No"/>
    <s v="Si"/>
    <s v="No"/>
    <m/>
    <s v="No"/>
    <m/>
    <m/>
    <m/>
    <m/>
    <n v="5"/>
    <n v="5"/>
    <m/>
    <x v="1"/>
    <n v="5"/>
    <s v="No he tenido la ocasión o el tiempo, pero el futuro dirá."/>
    <m/>
    <d v="2014-03-21T19:35:39"/>
  </r>
  <r>
    <s v="Facultad de Educación "/>
    <s v="EDU"/>
    <x v="0"/>
    <n v="906"/>
    <m/>
    <m/>
    <n v="12"/>
    <m/>
    <n v="2"/>
    <n v="4"/>
    <m/>
    <n v="12"/>
    <n v="4"/>
    <m/>
    <m/>
    <m/>
    <m/>
    <n v="5"/>
    <n v="5"/>
    <n v="4"/>
    <n v="5"/>
    <n v="4"/>
    <m/>
    <m/>
    <n v="5"/>
    <n v="4"/>
    <n v="4"/>
    <n v="5"/>
    <n v="4"/>
    <n v="4"/>
    <n v="4"/>
    <m/>
    <m/>
    <n v="5"/>
    <n v="4"/>
    <n v="4"/>
    <n v="3"/>
    <n v="3"/>
    <n v="4"/>
    <n v="4"/>
    <m/>
    <m/>
    <s v="No"/>
    <m/>
    <s v="Si"/>
    <n v="4"/>
    <s v="Si"/>
    <n v="5"/>
    <s v="No"/>
    <s v="No"/>
    <s v="No"/>
    <m/>
    <s v="Si"/>
    <m/>
    <m/>
    <m/>
    <m/>
    <n v="4"/>
    <n v="4"/>
    <m/>
    <x v="0"/>
    <n v="4"/>
    <m/>
    <m/>
    <d v="2014-03-21T19:35:44"/>
  </r>
  <r>
    <s v="Facultad de Ciencias Económicas y Empresariales "/>
    <s v="CEE"/>
    <x v="4"/>
    <n v="907"/>
    <m/>
    <m/>
    <n v="5"/>
    <m/>
    <n v="3"/>
    <n v="2"/>
    <m/>
    <n v="5"/>
    <n v="8"/>
    <n v="20"/>
    <m/>
    <m/>
    <m/>
    <n v="4"/>
    <n v="4"/>
    <n v="4"/>
    <n v="4"/>
    <n v="4"/>
    <m/>
    <m/>
    <n v="4"/>
    <n v="4"/>
    <n v="3"/>
    <n v="5"/>
    <n v="4"/>
    <n v="5"/>
    <n v="3"/>
    <m/>
    <m/>
    <n v="5"/>
    <n v="4"/>
    <n v="4"/>
    <n v="3"/>
    <n v="5"/>
    <n v="4"/>
    <n v="3"/>
    <m/>
    <m/>
    <s v="Si"/>
    <n v="4"/>
    <s v="Si"/>
    <n v="3"/>
    <s v="No"/>
    <m/>
    <s v="No"/>
    <s v="No"/>
    <s v="No"/>
    <m/>
    <s v="No"/>
    <m/>
    <m/>
    <m/>
    <m/>
    <n v="5"/>
    <n v="5"/>
    <m/>
    <x v="0"/>
    <n v="3"/>
    <m/>
    <m/>
    <d v="2014-03-21T19:37:24"/>
  </r>
  <r>
    <s v="Facultad de Ciencias Matemáticas "/>
    <s v="MAT"/>
    <x v="3"/>
    <n v="908"/>
    <m/>
    <m/>
    <n v="8"/>
    <m/>
    <n v="3"/>
    <n v="2"/>
    <m/>
    <n v="8"/>
    <m/>
    <m/>
    <m/>
    <m/>
    <m/>
    <n v="5"/>
    <m/>
    <m/>
    <m/>
    <n v="4"/>
    <m/>
    <m/>
    <n v="5"/>
    <n v="2"/>
    <m/>
    <n v="5"/>
    <n v="4"/>
    <m/>
    <m/>
    <m/>
    <m/>
    <n v="5"/>
    <n v="5"/>
    <n v="5"/>
    <n v="5"/>
    <n v="5"/>
    <n v="4"/>
    <m/>
    <m/>
    <m/>
    <s v="No"/>
    <m/>
    <s v="No"/>
    <m/>
    <s v="No"/>
    <m/>
    <s v="No"/>
    <s v="No"/>
    <s v="No"/>
    <m/>
    <s v="Si"/>
    <m/>
    <m/>
    <m/>
    <m/>
    <n v="5"/>
    <n v="5"/>
    <m/>
    <x v="0"/>
    <m/>
    <m/>
    <m/>
    <d v="2014-03-21T19:38:47"/>
  </r>
  <r>
    <s v="Facultad de Ciencias Físicas "/>
    <s v="FIS"/>
    <x v="3"/>
    <n v="904"/>
    <m/>
    <m/>
    <n v="6"/>
    <m/>
    <n v="2"/>
    <n v="2"/>
    <m/>
    <n v="6"/>
    <n v="16"/>
    <n v="20"/>
    <m/>
    <m/>
    <m/>
    <n v="4"/>
    <n v="4"/>
    <n v="4"/>
    <n v="4"/>
    <n v="3"/>
    <m/>
    <m/>
    <n v="3"/>
    <n v="4"/>
    <n v="2"/>
    <n v="3"/>
    <n v="1"/>
    <n v="4"/>
    <n v="1"/>
    <m/>
    <m/>
    <n v="5"/>
    <n v="3"/>
    <n v="3"/>
    <n v="4"/>
    <n v="5"/>
    <n v="4"/>
    <n v="4"/>
    <n v="4"/>
    <m/>
    <s v="Si"/>
    <n v="3"/>
    <s v="No"/>
    <m/>
    <s v="No"/>
    <m/>
    <s v="Si"/>
    <s v="No"/>
    <s v="No"/>
    <m/>
    <s v="No"/>
    <m/>
    <m/>
    <m/>
    <m/>
    <n v="5"/>
    <n v="5"/>
    <m/>
    <x v="0"/>
    <n v="4"/>
    <s v="El protocolo de acceso a la herramienta web de la biblioteca es muy malo. La herramienta de búsqueda del servicio e-prints es NEFASTA. El personal de las bibliotecas es excelente."/>
    <m/>
    <d v="2014-03-21T19:29:03"/>
  </r>
  <r>
    <s v="Facultad de Veterinaria "/>
    <s v="VET"/>
    <x v="2"/>
    <n v="903"/>
    <m/>
    <m/>
    <n v="21"/>
    <m/>
    <n v="2"/>
    <n v="3"/>
    <m/>
    <n v="21"/>
    <n v="16"/>
    <m/>
    <m/>
    <m/>
    <m/>
    <n v="4"/>
    <n v="3"/>
    <n v="4"/>
    <n v="4"/>
    <n v="4"/>
    <m/>
    <m/>
    <n v="4"/>
    <n v="5"/>
    <n v="5"/>
    <n v="5"/>
    <n v="4"/>
    <n v="5"/>
    <n v="4"/>
    <m/>
    <m/>
    <n v="5"/>
    <n v="5"/>
    <n v="5"/>
    <n v="5"/>
    <n v="5"/>
    <n v="5"/>
    <n v="5"/>
    <m/>
    <m/>
    <s v="No"/>
    <m/>
    <s v="Si"/>
    <n v="4"/>
    <s v="No"/>
    <m/>
    <s v="Si"/>
    <s v="Si"/>
    <s v="No"/>
    <m/>
    <s v="No"/>
    <m/>
    <m/>
    <m/>
    <m/>
    <n v="5"/>
    <n v="5"/>
    <m/>
    <x v="1"/>
    <n v="4"/>
    <s v="El personal de la biblioteca de la Facultad de Veterinaria es excelente tanto en trato como en profesionalidad."/>
    <m/>
    <d v="2014-03-21T19:24:00"/>
  </r>
  <r>
    <s v="Facultad de Ciencias de la Información "/>
    <s v="INF"/>
    <x v="4"/>
    <n v="902"/>
    <m/>
    <m/>
    <n v="4"/>
    <m/>
    <n v="4"/>
    <n v="5"/>
    <m/>
    <n v="1"/>
    <n v="16"/>
    <m/>
    <m/>
    <m/>
    <m/>
    <n v="5"/>
    <n v="5"/>
    <n v="5"/>
    <n v="4"/>
    <n v="4"/>
    <m/>
    <m/>
    <n v="5"/>
    <n v="5"/>
    <n v="5"/>
    <n v="5"/>
    <n v="5"/>
    <n v="5"/>
    <n v="5"/>
    <m/>
    <m/>
    <n v="5"/>
    <n v="5"/>
    <n v="5"/>
    <n v="5"/>
    <n v="5"/>
    <n v="5"/>
    <n v="5"/>
    <n v="5"/>
    <m/>
    <s v="Si"/>
    <n v="4"/>
    <s v="Si"/>
    <n v="4"/>
    <s v="No"/>
    <m/>
    <s v="Si"/>
    <s v="Si"/>
    <s v="Si"/>
    <n v="5"/>
    <s v="No"/>
    <m/>
    <m/>
    <m/>
    <m/>
    <n v="5"/>
    <n v="5"/>
    <m/>
    <x v="1"/>
    <n v="4"/>
    <m/>
    <m/>
    <d v="2014-03-21T19:12:30"/>
  </r>
  <r>
    <s v="Facultad de Ciencias Económicas y Empresariales "/>
    <s v="CEE"/>
    <x v="4"/>
    <n v="901"/>
    <m/>
    <m/>
    <n v="5"/>
    <m/>
    <n v="2"/>
    <n v="4"/>
    <m/>
    <n v="5"/>
    <n v="20"/>
    <n v="8"/>
    <m/>
    <m/>
    <m/>
    <n v="3"/>
    <n v="3"/>
    <n v="4"/>
    <n v="3"/>
    <n v="3"/>
    <m/>
    <m/>
    <n v="4"/>
    <n v="4"/>
    <n v="4"/>
    <n v="5"/>
    <n v="4"/>
    <n v="4"/>
    <n v="4"/>
    <m/>
    <m/>
    <n v="5"/>
    <n v="5"/>
    <n v="5"/>
    <n v="5"/>
    <n v="5"/>
    <n v="5"/>
    <n v="5"/>
    <n v="5"/>
    <m/>
    <s v="Si"/>
    <n v="3"/>
    <s v="Si"/>
    <n v="3"/>
    <s v="Si"/>
    <n v="3"/>
    <s v="Si"/>
    <s v="Si"/>
    <s v="No"/>
    <m/>
    <s v="No"/>
    <m/>
    <m/>
    <m/>
    <m/>
    <n v="4"/>
    <n v="5"/>
    <m/>
    <x v="0"/>
    <n v="4"/>
    <m/>
    <m/>
    <d v="2014-03-21T19:09:17"/>
  </r>
  <r>
    <s v="F. Enfermería, Fisioterapia y Podología"/>
    <s v="ENF"/>
    <x v="2"/>
    <n v="900"/>
    <m/>
    <m/>
    <n v="22"/>
    <m/>
    <n v="3"/>
    <n v="3"/>
    <m/>
    <m/>
    <m/>
    <m/>
    <m/>
    <m/>
    <m/>
    <n v="5"/>
    <n v="5"/>
    <n v="4"/>
    <n v="5"/>
    <n v="5"/>
    <m/>
    <m/>
    <n v="4"/>
    <n v="5"/>
    <n v="5"/>
    <n v="5"/>
    <n v="4"/>
    <n v="5"/>
    <n v="4"/>
    <m/>
    <m/>
    <n v="5"/>
    <n v="3"/>
    <n v="3"/>
    <n v="5"/>
    <n v="5"/>
    <n v="4"/>
    <n v="5"/>
    <m/>
    <m/>
    <s v="Si"/>
    <n v="4"/>
    <s v="No"/>
    <m/>
    <s v="No"/>
    <m/>
    <s v="Si"/>
    <s v="No"/>
    <s v="No"/>
    <m/>
    <s v="Si"/>
    <s v="Ayuda para la búsqueda de documentacion y bibliografía"/>
    <m/>
    <m/>
    <m/>
    <n v="5"/>
    <n v="5"/>
    <m/>
    <x v="0"/>
    <n v="5"/>
    <m/>
    <m/>
    <d v="2014-03-21T19:07:26"/>
  </r>
  <r>
    <s v="Otros Centros (Servicios Centrales, Rectorado, Centros adscritos,etc)"/>
    <n v="0"/>
    <x v="5"/>
    <n v="899"/>
    <m/>
    <m/>
    <n v="28"/>
    <m/>
    <n v="5"/>
    <n v="5"/>
    <m/>
    <n v="4"/>
    <n v="16"/>
    <m/>
    <s v="Bibliotéca de la AECID"/>
    <m/>
    <m/>
    <n v="3"/>
    <n v="3"/>
    <n v="3"/>
    <n v="3"/>
    <n v="1"/>
    <m/>
    <m/>
    <n v="3"/>
    <n v="3"/>
    <n v="3"/>
    <n v="3"/>
    <n v="3"/>
    <n v="3"/>
    <n v="3"/>
    <m/>
    <m/>
    <n v="2"/>
    <n v="3"/>
    <n v="3"/>
    <n v="3"/>
    <n v="3"/>
    <n v="3"/>
    <n v="3"/>
    <n v="3"/>
    <m/>
    <s v="Si"/>
    <n v="3"/>
    <s v="Si"/>
    <n v="3"/>
    <s v="No"/>
    <m/>
    <s v="No"/>
    <s v="Si"/>
    <s v="No"/>
    <m/>
    <s v="No"/>
    <m/>
    <m/>
    <m/>
    <m/>
    <n v="2"/>
    <n v="2"/>
    <m/>
    <x v="2"/>
    <n v="3"/>
    <m/>
    <m/>
    <d v="2014-03-21T19:07:16"/>
  </r>
  <r>
    <s v="Facultad de Ciencias de la Información "/>
    <s v="INF"/>
    <x v="4"/>
    <n v="898"/>
    <m/>
    <m/>
    <n v="4"/>
    <m/>
    <n v="3"/>
    <n v="4"/>
    <m/>
    <n v="4"/>
    <n v="11"/>
    <n v="14"/>
    <m/>
    <m/>
    <m/>
    <n v="4"/>
    <n v="4"/>
    <n v="4"/>
    <n v="4"/>
    <n v="5"/>
    <m/>
    <m/>
    <n v="4"/>
    <n v="4"/>
    <n v="5"/>
    <n v="5"/>
    <n v="4"/>
    <n v="4"/>
    <n v="4"/>
    <m/>
    <m/>
    <n v="5"/>
    <n v="4"/>
    <n v="3"/>
    <n v="4"/>
    <n v="4"/>
    <n v="4"/>
    <n v="3"/>
    <n v="4"/>
    <m/>
    <s v="Si"/>
    <n v="4"/>
    <s v="Si"/>
    <n v="3"/>
    <s v="No"/>
    <m/>
    <s v="Si"/>
    <s v="Si"/>
    <s v="Si"/>
    <n v="4"/>
    <s v="No"/>
    <m/>
    <m/>
    <m/>
    <m/>
    <n v="5"/>
    <n v="5"/>
    <m/>
    <x v="0"/>
    <n v="4"/>
    <m/>
    <m/>
    <d v="2014-03-21T19:04:49"/>
  </r>
  <r>
    <s v="Facultad de Ciencias Económicas y Empresariales "/>
    <s v="CEE"/>
    <x v="4"/>
    <n v="897"/>
    <m/>
    <m/>
    <n v="5"/>
    <m/>
    <n v="3"/>
    <n v="4"/>
    <m/>
    <n v="5"/>
    <n v="24"/>
    <m/>
    <m/>
    <m/>
    <m/>
    <n v="5"/>
    <n v="4"/>
    <n v="4"/>
    <n v="5"/>
    <n v="5"/>
    <m/>
    <m/>
    <n v="5"/>
    <n v="5"/>
    <n v="5"/>
    <n v="5"/>
    <n v="4"/>
    <n v="5"/>
    <n v="3"/>
    <m/>
    <m/>
    <n v="4"/>
    <n v="4"/>
    <n v="4"/>
    <n v="4"/>
    <n v="5"/>
    <n v="5"/>
    <n v="4"/>
    <m/>
    <m/>
    <s v="Si"/>
    <n v="3"/>
    <s v="Si"/>
    <n v="5"/>
    <s v="No"/>
    <m/>
    <s v="Si"/>
    <s v="Si"/>
    <s v="Si"/>
    <n v="5"/>
    <s v="Si"/>
    <m/>
    <m/>
    <m/>
    <m/>
    <n v="5"/>
    <n v="5"/>
    <m/>
    <x v="0"/>
    <n v="5"/>
    <m/>
    <m/>
    <d v="2014-03-21T19:03:18"/>
  </r>
  <r>
    <s v="Facultad de Educación "/>
    <s v="EDU"/>
    <x v="0"/>
    <n v="896"/>
    <m/>
    <m/>
    <n v="12"/>
    <m/>
    <n v="4"/>
    <n v="5"/>
    <m/>
    <n v="12"/>
    <m/>
    <m/>
    <m/>
    <m/>
    <m/>
    <n v="5"/>
    <n v="4"/>
    <n v="5"/>
    <n v="5"/>
    <n v="4"/>
    <m/>
    <m/>
    <n v="4"/>
    <n v="5"/>
    <n v="5"/>
    <n v="5"/>
    <n v="5"/>
    <n v="5"/>
    <n v="5"/>
    <m/>
    <m/>
    <n v="5"/>
    <n v="5"/>
    <n v="4"/>
    <n v="5"/>
    <n v="5"/>
    <n v="5"/>
    <n v="4"/>
    <n v="5"/>
    <m/>
    <s v="Si"/>
    <n v="3"/>
    <s v="Si"/>
    <n v="4"/>
    <s v="Si"/>
    <n v="3"/>
    <s v="Si"/>
    <s v="Si"/>
    <s v="No"/>
    <m/>
    <s v="No"/>
    <m/>
    <m/>
    <m/>
    <m/>
    <n v="5"/>
    <n v="5"/>
    <m/>
    <x v="0"/>
    <m/>
    <s v="El equipo de profesionales que trabajan en la Biblioteca de la Facultad de Educación es magnífico. Gracias a ello, mantienen un alto nivel de calidad a pesar de la política de penuria que deben soportar. Al igual que sucede en otros ámbitos de la vida aca"/>
    <m/>
    <d v="2014-03-21T19:03:12"/>
  </r>
  <r>
    <s v="Facultad de Educación "/>
    <s v="EDU"/>
    <x v="0"/>
    <n v="892"/>
    <m/>
    <m/>
    <n v="12"/>
    <m/>
    <n v="3"/>
    <n v="4"/>
    <m/>
    <n v="12"/>
    <n v="20"/>
    <n v="15"/>
    <m/>
    <m/>
    <m/>
    <n v="4"/>
    <n v="4"/>
    <n v="4"/>
    <n v="4"/>
    <n v="5"/>
    <m/>
    <m/>
    <n v="4"/>
    <n v="3"/>
    <n v="4"/>
    <n v="5"/>
    <n v="5"/>
    <n v="5"/>
    <n v="5"/>
    <m/>
    <m/>
    <n v="5"/>
    <n v="5"/>
    <n v="5"/>
    <n v="5"/>
    <n v="5"/>
    <n v="5"/>
    <n v="5"/>
    <n v="5"/>
    <m/>
    <s v="Si"/>
    <n v="3"/>
    <s v="No"/>
    <m/>
    <s v="No"/>
    <m/>
    <s v="No"/>
    <s v="Si"/>
    <s v="Si"/>
    <n v="5"/>
    <s v="Si"/>
    <m/>
    <m/>
    <m/>
    <m/>
    <n v="5"/>
    <n v="5"/>
    <m/>
    <x v="1"/>
    <n v="5"/>
    <m/>
    <m/>
    <d v="2014-03-21T18:50:53"/>
  </r>
  <r>
    <s v="Facultad de Ciencias Políticas y Sociología "/>
    <s v="CPS"/>
    <x v="4"/>
    <n v="891"/>
    <m/>
    <m/>
    <n v="9"/>
    <m/>
    <n v="2"/>
    <n v="4"/>
    <m/>
    <n v="9"/>
    <m/>
    <m/>
    <m/>
    <m/>
    <m/>
    <n v="3"/>
    <n v="3"/>
    <n v="3"/>
    <n v="2"/>
    <n v="3"/>
    <m/>
    <m/>
    <n v="4"/>
    <n v="4"/>
    <n v="3"/>
    <n v="5"/>
    <n v="4"/>
    <n v="5"/>
    <n v="3"/>
    <m/>
    <m/>
    <n v="5"/>
    <n v="5"/>
    <n v="5"/>
    <n v="5"/>
    <n v="5"/>
    <n v="5"/>
    <n v="5"/>
    <m/>
    <m/>
    <s v="Si"/>
    <n v="4"/>
    <s v="No"/>
    <m/>
    <s v="No"/>
    <m/>
    <s v="Si"/>
    <s v="Si"/>
    <s v="No"/>
    <m/>
    <m/>
    <m/>
    <m/>
    <m/>
    <m/>
    <n v="5"/>
    <n v="5"/>
    <m/>
    <x v="0"/>
    <n v="4"/>
    <m/>
    <m/>
    <d v="2014-03-21T18:48:11"/>
  </r>
  <r>
    <s v="Facultad de Ciencias de la Documentación "/>
    <s v="BYD"/>
    <x v="4"/>
    <n v="890"/>
    <m/>
    <m/>
    <n v="3"/>
    <m/>
    <n v="4"/>
    <n v="4"/>
    <m/>
    <n v="3"/>
    <n v="28"/>
    <m/>
    <s v="BNE"/>
    <m/>
    <m/>
    <n v="5"/>
    <n v="5"/>
    <n v="4"/>
    <n v="4"/>
    <n v="4"/>
    <m/>
    <m/>
    <n v="5"/>
    <n v="5"/>
    <n v="4"/>
    <n v="5"/>
    <n v="4"/>
    <n v="4"/>
    <n v="4"/>
    <m/>
    <m/>
    <n v="5"/>
    <n v="5"/>
    <n v="5"/>
    <n v="5"/>
    <n v="5"/>
    <n v="5"/>
    <n v="4"/>
    <n v="4"/>
    <m/>
    <s v="Si"/>
    <n v="5"/>
    <s v="No"/>
    <m/>
    <s v="No"/>
    <m/>
    <s v="No"/>
    <s v="No"/>
    <s v="No"/>
    <m/>
    <s v="No"/>
    <m/>
    <m/>
    <m/>
    <m/>
    <n v="5"/>
    <n v="5"/>
    <m/>
    <x v="1"/>
    <n v="4"/>
    <m/>
    <m/>
    <d v="2014-03-21T18:47:46"/>
  </r>
  <r>
    <s v="Facultad de Geografía e Historia "/>
    <s v="GHI"/>
    <x v="0"/>
    <n v="889"/>
    <m/>
    <m/>
    <n v="16"/>
    <m/>
    <n v="4"/>
    <n v="3"/>
    <m/>
    <n v="16"/>
    <n v="2"/>
    <n v="15"/>
    <m/>
    <m/>
    <m/>
    <n v="1"/>
    <n v="1"/>
    <n v="1"/>
    <n v="1"/>
    <n v="2"/>
    <m/>
    <m/>
    <n v="2"/>
    <n v="1"/>
    <n v="1"/>
    <n v="1"/>
    <n v="1"/>
    <n v="1"/>
    <n v="1"/>
    <m/>
    <m/>
    <n v="1"/>
    <n v="1"/>
    <n v="2"/>
    <n v="1"/>
    <n v="1"/>
    <n v="1"/>
    <n v="1"/>
    <n v="1"/>
    <m/>
    <s v="Si"/>
    <n v="1"/>
    <s v="Si"/>
    <n v="2"/>
    <s v="No"/>
    <n v="2"/>
    <s v="No"/>
    <s v="Si"/>
    <s v="No"/>
    <n v="5"/>
    <s v="Si"/>
    <m/>
    <m/>
    <m/>
    <m/>
    <n v="1"/>
    <n v="1"/>
    <m/>
    <x v="1"/>
    <n v="4"/>
    <m/>
    <m/>
    <d v="2014-03-21T18:47:32"/>
  </r>
  <r>
    <s v="Facultad de Filología "/>
    <s v="FLL"/>
    <x v="0"/>
    <n v="887"/>
    <m/>
    <m/>
    <n v="14"/>
    <m/>
    <n v="3"/>
    <n v="5"/>
    <m/>
    <n v="14"/>
    <n v="16"/>
    <n v="15"/>
    <s v="BNE, CSIC"/>
    <m/>
    <m/>
    <n v="5"/>
    <n v="5"/>
    <n v="3"/>
    <n v="3"/>
    <n v="4"/>
    <m/>
    <m/>
    <n v="4"/>
    <n v="4"/>
    <n v="3"/>
    <n v="5"/>
    <n v="4"/>
    <n v="5"/>
    <n v="4"/>
    <m/>
    <m/>
    <n v="5"/>
    <n v="5"/>
    <n v="5"/>
    <n v="5"/>
    <n v="5"/>
    <n v="3"/>
    <n v="5"/>
    <n v="4"/>
    <m/>
    <s v="Si"/>
    <n v="5"/>
    <s v="No"/>
    <m/>
    <s v="No"/>
    <m/>
    <s v="Si"/>
    <s v="Si"/>
    <s v="Si"/>
    <n v="4"/>
    <s v="Si"/>
    <m/>
    <m/>
    <m/>
    <m/>
    <n v="5"/>
    <n v="5"/>
    <m/>
    <x v="1"/>
    <n v="4"/>
    <m/>
    <m/>
    <d v="2014-03-21T18:41:55"/>
  </r>
  <r>
    <s v="Facultad de Filología "/>
    <s v="FLL"/>
    <x v="0"/>
    <n v="888"/>
    <m/>
    <m/>
    <n v="14"/>
    <m/>
    <n v="4"/>
    <n v="5"/>
    <m/>
    <n v="29"/>
    <n v="14"/>
    <m/>
    <m/>
    <m/>
    <m/>
    <n v="5"/>
    <n v="5"/>
    <n v="5"/>
    <n v="5"/>
    <n v="5"/>
    <m/>
    <m/>
    <n v="4"/>
    <n v="5"/>
    <n v="2"/>
    <n v="5"/>
    <n v="5"/>
    <n v="5"/>
    <n v="4"/>
    <m/>
    <m/>
    <n v="5"/>
    <n v="5"/>
    <n v="5"/>
    <n v="5"/>
    <n v="4"/>
    <n v="5"/>
    <n v="2"/>
    <n v="4"/>
    <m/>
    <s v="Si"/>
    <n v="4"/>
    <s v="Si"/>
    <n v="2"/>
    <s v="No"/>
    <m/>
    <s v="Si"/>
    <s v="Si"/>
    <s v="Si"/>
    <n v="5"/>
    <s v="Si"/>
    <s v="Una mejor suscripción a ciertos catálogos (Project Muse, JSTOR...). La suscripción actual es muy limitada y en muchas ocasiones alumnos e investigadores no podemos acceder a los artículos que nos interesan. "/>
    <m/>
    <m/>
    <m/>
    <n v="5"/>
    <n v="5"/>
    <m/>
    <x v="0"/>
    <n v="5"/>
    <s v="¡Gracias!"/>
    <m/>
    <d v="2014-03-21T18:46:32"/>
  </r>
  <r>
    <s v="Facultad de Odontología "/>
    <s v="ODO"/>
    <x v="2"/>
    <n v="886"/>
    <m/>
    <m/>
    <n v="19"/>
    <m/>
    <n v="4"/>
    <n v="4"/>
    <m/>
    <n v="19"/>
    <n v="18"/>
    <m/>
    <m/>
    <m/>
    <m/>
    <n v="5"/>
    <n v="5"/>
    <n v="5"/>
    <m/>
    <n v="5"/>
    <m/>
    <m/>
    <n v="4"/>
    <n v="5"/>
    <n v="4"/>
    <n v="5"/>
    <n v="4"/>
    <n v="5"/>
    <n v="3"/>
    <m/>
    <m/>
    <n v="5"/>
    <n v="5"/>
    <n v="5"/>
    <n v="4"/>
    <n v="4"/>
    <n v="4"/>
    <n v="5"/>
    <n v="4"/>
    <m/>
    <s v="Si"/>
    <n v="5"/>
    <m/>
    <m/>
    <s v="No"/>
    <m/>
    <s v="Si"/>
    <s v="Si"/>
    <m/>
    <n v="5"/>
    <s v="Si"/>
    <m/>
    <m/>
    <m/>
    <m/>
    <n v="5"/>
    <n v="5"/>
    <m/>
    <x v="1"/>
    <n v="5"/>
    <s v="Que vuelvan a incluir el previo aviso en proximidad a la caducidad del prestamos de un libro , mediante mensaje al correo electrónico institucional  que hace unos años  existía y era muy útil para evitar olvidos de renovación o devolución en los prestamos"/>
    <m/>
    <d v="2014-03-21T18:41:34"/>
  </r>
  <r>
    <s v="Facultad de Veterinaria "/>
    <s v="VET"/>
    <x v="2"/>
    <n v="885"/>
    <m/>
    <m/>
    <n v="21"/>
    <m/>
    <n v="2"/>
    <n v="2"/>
    <m/>
    <n v="21"/>
    <m/>
    <m/>
    <m/>
    <m/>
    <m/>
    <n v="5"/>
    <n v="4"/>
    <n v="5"/>
    <n v="5"/>
    <n v="4"/>
    <m/>
    <m/>
    <n v="4"/>
    <n v="5"/>
    <n v="4"/>
    <n v="5"/>
    <n v="3"/>
    <n v="5"/>
    <n v="4"/>
    <m/>
    <m/>
    <n v="5"/>
    <n v="5"/>
    <n v="5"/>
    <n v="5"/>
    <n v="5"/>
    <m/>
    <n v="4"/>
    <n v="5"/>
    <m/>
    <s v="No"/>
    <m/>
    <s v="Si"/>
    <n v="4"/>
    <s v="Si"/>
    <n v="4"/>
    <s v="Si"/>
    <s v="Si"/>
    <s v="No"/>
    <m/>
    <s v="No"/>
    <m/>
    <m/>
    <m/>
    <m/>
    <n v="5"/>
    <n v="5"/>
    <m/>
    <x v="3"/>
    <n v="4"/>
    <m/>
    <m/>
    <d v="2014-03-21T18:41:34"/>
  </r>
  <r>
    <s v="Facultad de Ciencias Químicas "/>
    <s v="QUI"/>
    <x v="3"/>
    <n v="884"/>
    <m/>
    <m/>
    <n v="10"/>
    <m/>
    <n v="3"/>
    <n v="5"/>
    <m/>
    <n v="10"/>
    <n v="6"/>
    <n v="7"/>
    <m/>
    <m/>
    <m/>
    <n v="4"/>
    <n v="4"/>
    <n v="4"/>
    <n v="4"/>
    <n v="3"/>
    <m/>
    <m/>
    <n v="4"/>
    <n v="4"/>
    <n v="5"/>
    <n v="5"/>
    <n v="2"/>
    <n v="5"/>
    <n v="3"/>
    <m/>
    <m/>
    <n v="5"/>
    <n v="5"/>
    <n v="5"/>
    <n v="5"/>
    <n v="5"/>
    <n v="4"/>
    <n v="5"/>
    <n v="5"/>
    <m/>
    <s v="Si"/>
    <n v="3"/>
    <s v="No"/>
    <m/>
    <s v="No"/>
    <m/>
    <s v="Si"/>
    <s v="Si"/>
    <s v="No"/>
    <m/>
    <s v="Si"/>
    <m/>
    <m/>
    <m/>
    <m/>
    <n v="5"/>
    <n v="5"/>
    <m/>
    <x v="1"/>
    <n v="4"/>
    <m/>
    <m/>
    <d v="2014-03-21T18:40:45"/>
  </r>
  <r>
    <s v="Facultad de Geografía e Historia "/>
    <s v="GHI"/>
    <x v="0"/>
    <n v="883"/>
    <m/>
    <m/>
    <n v="16"/>
    <m/>
    <n v="4"/>
    <n v="4"/>
    <m/>
    <n v="16"/>
    <n v="28"/>
    <m/>
    <s v="BNE"/>
    <m/>
    <m/>
    <n v="4"/>
    <n v="4"/>
    <n v="4"/>
    <n v="4"/>
    <n v="4"/>
    <m/>
    <m/>
    <n v="4"/>
    <n v="5"/>
    <n v="4"/>
    <n v="5"/>
    <n v="4"/>
    <n v="5"/>
    <n v="5"/>
    <m/>
    <m/>
    <n v="5"/>
    <n v="5"/>
    <n v="5"/>
    <n v="5"/>
    <n v="5"/>
    <n v="5"/>
    <n v="4"/>
    <n v="5"/>
    <m/>
    <s v="No"/>
    <m/>
    <s v="Si"/>
    <n v="4"/>
    <s v="Si"/>
    <n v="4"/>
    <s v="No"/>
    <s v="Si"/>
    <s v="No"/>
    <m/>
    <s v="Si"/>
    <m/>
    <m/>
    <m/>
    <m/>
    <n v="5"/>
    <n v="5"/>
    <m/>
    <x v="1"/>
    <n v="5"/>
    <m/>
    <m/>
    <d v="2014-03-21T18:38:35"/>
  </r>
  <r>
    <s v="F. Enfermería, Fisioterapia y Podología"/>
    <s v="ENF"/>
    <x v="2"/>
    <n v="882"/>
    <m/>
    <m/>
    <n v="22"/>
    <m/>
    <n v="2"/>
    <n v="2"/>
    <m/>
    <n v="22"/>
    <n v="9"/>
    <m/>
    <m/>
    <m/>
    <m/>
    <n v="5"/>
    <n v="5"/>
    <n v="5"/>
    <n v="5"/>
    <n v="5"/>
    <m/>
    <m/>
    <n v="5"/>
    <n v="5"/>
    <n v="5"/>
    <n v="5"/>
    <m/>
    <m/>
    <m/>
    <m/>
    <m/>
    <n v="5"/>
    <n v="5"/>
    <n v="5"/>
    <n v="5"/>
    <n v="5"/>
    <m/>
    <m/>
    <m/>
    <m/>
    <m/>
    <m/>
    <m/>
    <m/>
    <m/>
    <m/>
    <m/>
    <m/>
    <m/>
    <m/>
    <m/>
    <m/>
    <m/>
    <m/>
    <m/>
    <n v="5"/>
    <n v="5"/>
    <m/>
    <x v="1"/>
    <n v="4"/>
    <m/>
    <m/>
    <d v="2014-03-21T18:38:26"/>
  </r>
  <r>
    <s v="Facultad de Ciencias Geológicas "/>
    <s v="GEO"/>
    <x v="3"/>
    <n v="874"/>
    <m/>
    <m/>
    <n v="7"/>
    <m/>
    <n v="3"/>
    <n v="4"/>
    <m/>
    <n v="7"/>
    <m/>
    <m/>
    <m/>
    <m/>
    <m/>
    <n v="5"/>
    <n v="5"/>
    <n v="5"/>
    <n v="5"/>
    <n v="5"/>
    <m/>
    <m/>
    <n v="5"/>
    <n v="5"/>
    <n v="5"/>
    <n v="5"/>
    <n v="5"/>
    <n v="5"/>
    <n v="5"/>
    <m/>
    <m/>
    <n v="5"/>
    <n v="5"/>
    <n v="5"/>
    <n v="5"/>
    <n v="5"/>
    <n v="5"/>
    <m/>
    <m/>
    <m/>
    <s v="Si"/>
    <n v="4"/>
    <s v="No"/>
    <m/>
    <s v="No"/>
    <m/>
    <s v="Si"/>
    <s v="Si"/>
    <s v="No"/>
    <m/>
    <s v="No"/>
    <m/>
    <m/>
    <m/>
    <m/>
    <n v="5"/>
    <n v="5"/>
    <m/>
    <x v="1"/>
    <n v="3"/>
    <m/>
    <m/>
    <d v="2014-03-21T18:26:28"/>
  </r>
  <r>
    <s v=""/>
    <s v=""/>
    <x v="1"/>
    <n v="875"/>
    <m/>
    <m/>
    <m/>
    <m/>
    <n v="5"/>
    <n v="4"/>
    <m/>
    <n v="14"/>
    <n v="15"/>
    <n v="16"/>
    <m/>
    <m/>
    <m/>
    <n v="4"/>
    <n v="4"/>
    <n v="4"/>
    <n v="5"/>
    <n v="4"/>
    <m/>
    <m/>
    <n v="5"/>
    <n v="5"/>
    <n v="4"/>
    <n v="5"/>
    <n v="5"/>
    <n v="5"/>
    <n v="5"/>
    <m/>
    <m/>
    <n v="5"/>
    <n v="5"/>
    <n v="5"/>
    <n v="5"/>
    <n v="5"/>
    <n v="5"/>
    <n v="5"/>
    <n v="5"/>
    <m/>
    <s v="No"/>
    <m/>
    <s v="Si"/>
    <n v="5"/>
    <s v="No"/>
    <m/>
    <s v="No"/>
    <s v="Si"/>
    <s v="No"/>
    <m/>
    <s v="Si"/>
    <m/>
    <m/>
    <m/>
    <m/>
    <n v="5"/>
    <n v="5"/>
    <m/>
    <x v="1"/>
    <n v="4"/>
    <m/>
    <m/>
    <d v="2014-03-21T18:26:39"/>
  </r>
  <r>
    <s v="Facultad de Ciencias Matemáticas "/>
    <s v="MAT"/>
    <x v="3"/>
    <n v="876"/>
    <m/>
    <m/>
    <n v="8"/>
    <m/>
    <n v="3"/>
    <n v="5"/>
    <m/>
    <n v="8"/>
    <n v="6"/>
    <n v="10"/>
    <m/>
    <m/>
    <m/>
    <n v="5"/>
    <n v="3"/>
    <n v="4"/>
    <n v="4"/>
    <n v="4"/>
    <m/>
    <m/>
    <n v="4"/>
    <n v="5"/>
    <n v="3"/>
    <n v="5"/>
    <n v="3"/>
    <n v="4"/>
    <n v="4"/>
    <m/>
    <m/>
    <n v="4"/>
    <n v="4"/>
    <n v="4"/>
    <n v="4"/>
    <n v="4"/>
    <n v="4"/>
    <n v="5"/>
    <n v="4"/>
    <m/>
    <s v="Si"/>
    <n v="3"/>
    <s v="Si"/>
    <n v="3"/>
    <s v="Si"/>
    <n v="3"/>
    <s v="Si"/>
    <s v="Si"/>
    <s v="No"/>
    <m/>
    <s v="No"/>
    <m/>
    <m/>
    <m/>
    <m/>
    <n v="5"/>
    <n v="5"/>
    <m/>
    <x v="1"/>
    <n v="3"/>
    <m/>
    <m/>
    <d v="2014-03-21T18:28:13"/>
  </r>
  <r>
    <s v="Otros Centros (Servicios Centrales, Rectorado, Centros adscritos,etc)"/>
    <n v="0"/>
    <x v="5"/>
    <n v="877"/>
    <m/>
    <m/>
    <n v="28"/>
    <m/>
    <n v="3"/>
    <n v="4"/>
    <m/>
    <n v="9"/>
    <n v="12"/>
    <n v="26"/>
    <m/>
    <m/>
    <m/>
    <n v="4"/>
    <n v="4"/>
    <n v="3"/>
    <n v="4"/>
    <n v="3"/>
    <m/>
    <m/>
    <n v="4"/>
    <n v="4"/>
    <n v="3"/>
    <n v="4"/>
    <n v="4"/>
    <n v="4"/>
    <n v="4"/>
    <m/>
    <m/>
    <n v="5"/>
    <n v="4"/>
    <n v="4"/>
    <n v="4"/>
    <n v="5"/>
    <n v="5"/>
    <n v="3"/>
    <m/>
    <m/>
    <s v="Si"/>
    <n v="3"/>
    <s v="No"/>
    <m/>
    <s v="No"/>
    <m/>
    <s v="No"/>
    <s v="No"/>
    <s v="No"/>
    <m/>
    <s v="No"/>
    <m/>
    <m/>
    <m/>
    <m/>
    <n v="4"/>
    <n v="5"/>
    <m/>
    <x v="0"/>
    <n v="4"/>
    <m/>
    <m/>
    <d v="2014-03-21T18:28:54"/>
  </r>
  <r>
    <s v=""/>
    <s v=""/>
    <x v="1"/>
    <n v="878"/>
    <m/>
    <m/>
    <m/>
    <m/>
    <n v="3"/>
    <n v="3"/>
    <m/>
    <n v="11"/>
    <m/>
    <m/>
    <m/>
    <m/>
    <m/>
    <n v="4"/>
    <n v="4"/>
    <n v="2"/>
    <n v="3"/>
    <n v="2"/>
    <m/>
    <m/>
    <n v="4"/>
    <n v="4"/>
    <n v="4"/>
    <n v="5"/>
    <n v="5"/>
    <n v="4"/>
    <n v="5"/>
    <m/>
    <m/>
    <n v="5"/>
    <n v="3"/>
    <n v="4"/>
    <n v="4"/>
    <n v="4"/>
    <n v="4"/>
    <n v="4"/>
    <n v="4"/>
    <m/>
    <s v="No"/>
    <m/>
    <s v="No"/>
    <m/>
    <s v="No"/>
    <m/>
    <s v="No"/>
    <s v="No"/>
    <s v="No"/>
    <m/>
    <s v="No"/>
    <m/>
    <m/>
    <m/>
    <m/>
    <n v="4"/>
    <n v="5"/>
    <m/>
    <x v="0"/>
    <n v="4"/>
    <m/>
    <m/>
    <d v="2014-03-21T18:30:40"/>
  </r>
  <r>
    <s v=""/>
    <s v=""/>
    <x v="1"/>
    <n v="879"/>
    <m/>
    <m/>
    <m/>
    <m/>
    <n v="4"/>
    <n v="4"/>
    <m/>
    <n v="4"/>
    <n v="1"/>
    <n v="16"/>
    <m/>
    <m/>
    <m/>
    <n v="3"/>
    <n v="2"/>
    <n v="2"/>
    <n v="1"/>
    <n v="2"/>
    <m/>
    <m/>
    <n v="2"/>
    <n v="2"/>
    <n v="2"/>
    <n v="1"/>
    <n v="1"/>
    <n v="1"/>
    <n v="2"/>
    <m/>
    <m/>
    <n v="1"/>
    <n v="1"/>
    <n v="1"/>
    <n v="1"/>
    <n v="1"/>
    <n v="1"/>
    <n v="2"/>
    <n v="1"/>
    <m/>
    <s v="Si"/>
    <n v="3"/>
    <s v="Si"/>
    <n v="2"/>
    <s v="No"/>
    <m/>
    <s v="Si"/>
    <s v="Si"/>
    <s v="Si"/>
    <n v="5"/>
    <s v="Si"/>
    <m/>
    <m/>
    <m/>
    <m/>
    <n v="1"/>
    <n v="2"/>
    <m/>
    <x v="1"/>
    <n v="3"/>
    <m/>
    <m/>
    <d v="2014-03-21T18:30:46"/>
  </r>
  <r>
    <s v="Facultad de Ciencias Políticas y Sociología "/>
    <s v="CPS"/>
    <x v="4"/>
    <n v="880"/>
    <m/>
    <m/>
    <n v="9"/>
    <m/>
    <n v="5"/>
    <n v="5"/>
    <m/>
    <n v="9"/>
    <n v="26"/>
    <n v="5"/>
    <s v="Bilioteca Pias en Lavapies, Biblioteca en Parque del Retiro"/>
    <m/>
    <m/>
    <n v="4"/>
    <n v="4"/>
    <n v="1"/>
    <n v="3"/>
    <n v="1"/>
    <m/>
    <m/>
    <n v="1"/>
    <n v="5"/>
    <n v="3"/>
    <n v="3"/>
    <n v="5"/>
    <n v="4"/>
    <n v="4"/>
    <m/>
    <m/>
    <n v="5"/>
    <n v="5"/>
    <n v="5"/>
    <n v="5"/>
    <n v="3"/>
    <n v="5"/>
    <n v="5"/>
    <n v="5"/>
    <m/>
    <s v="Si"/>
    <n v="2"/>
    <s v="No"/>
    <m/>
    <s v="No"/>
    <m/>
    <s v="No"/>
    <s v="Si"/>
    <s v="No"/>
    <m/>
    <s v="No"/>
    <s v="Traducción de articulos -sin previo requisito de aceptacion en revistas academicas-, instalación de programas (software) que la Universidad disponga licencias para sus usuarios, mas fotocopiadoras y escaners, orientación sobre tecnias de investigación y m"/>
    <m/>
    <m/>
    <m/>
    <n v="5"/>
    <n v="4"/>
    <m/>
    <x v="2"/>
    <n v="1"/>
    <s v="Se han cancelado demasiadas revistas mediante el acceso en linea. Entiendo que por la situación economica, es necesario recortar, eliminar suscripciones de revistas impresas se entiende, pero cancelar la posibilidad de el elumnado y profesorado puedan acc"/>
    <m/>
    <d v="2014-03-21T18:31:39"/>
  </r>
  <r>
    <s v="Facultad de Ciencias Económicas y Empresariales "/>
    <s v="CEE"/>
    <x v="4"/>
    <n v="881"/>
    <m/>
    <m/>
    <n v="5"/>
    <m/>
    <n v="3"/>
    <n v="3"/>
    <m/>
    <m/>
    <m/>
    <m/>
    <m/>
    <m/>
    <m/>
    <n v="4"/>
    <n v="4"/>
    <n v="4"/>
    <n v="4"/>
    <n v="4"/>
    <m/>
    <m/>
    <n v="4"/>
    <n v="4"/>
    <n v="4"/>
    <n v="5"/>
    <n v="3"/>
    <n v="4"/>
    <n v="3"/>
    <m/>
    <m/>
    <n v="4"/>
    <n v="4"/>
    <n v="4"/>
    <n v="4"/>
    <n v="4"/>
    <n v="5"/>
    <n v="5"/>
    <n v="5"/>
    <m/>
    <s v="Si"/>
    <n v="3"/>
    <s v="Si"/>
    <n v="4"/>
    <s v="No"/>
    <m/>
    <s v="Si"/>
    <s v="Si"/>
    <s v="Si"/>
    <n v="4"/>
    <s v="Si"/>
    <m/>
    <m/>
    <m/>
    <m/>
    <n v="4"/>
    <n v="5"/>
    <m/>
    <x v="0"/>
    <n v="4"/>
    <m/>
    <m/>
    <d v="2014-03-21T18:37:04"/>
  </r>
  <r>
    <s v="Facultad de Filología "/>
    <s v="FLL"/>
    <x v="0"/>
    <n v="873"/>
    <m/>
    <m/>
    <n v="14"/>
    <m/>
    <n v="3"/>
    <n v="5"/>
    <m/>
    <n v="29"/>
    <n v="28"/>
    <n v="16"/>
    <s v="Biblioteca Nacional, Biblioteca de la RAE"/>
    <m/>
    <m/>
    <n v="4"/>
    <n v="4"/>
    <n v="5"/>
    <n v="3"/>
    <n v="5"/>
    <m/>
    <m/>
    <n v="4"/>
    <n v="5"/>
    <n v="5"/>
    <n v="5"/>
    <n v="5"/>
    <m/>
    <n v="5"/>
    <m/>
    <m/>
    <n v="4"/>
    <n v="5"/>
    <n v="5"/>
    <n v="5"/>
    <n v="5"/>
    <n v="5"/>
    <m/>
    <n v="5"/>
    <m/>
    <s v="Si"/>
    <n v="5"/>
    <s v="Si"/>
    <n v="4"/>
    <s v="No"/>
    <m/>
    <s v="No"/>
    <s v="Si"/>
    <s v="Si"/>
    <n v="4"/>
    <s v="Si"/>
    <m/>
    <m/>
    <m/>
    <m/>
    <n v="4"/>
    <n v="4"/>
    <m/>
    <x v="0"/>
    <n v="5"/>
    <m/>
    <m/>
    <d v="2014-03-21T18:21:38"/>
  </r>
  <r>
    <s v="F. Comercio y Turismo"/>
    <s v="EMP"/>
    <x v="4"/>
    <n v="872"/>
    <m/>
    <m/>
    <n v="24"/>
    <m/>
    <n v="3"/>
    <n v="2"/>
    <m/>
    <n v="24"/>
    <n v="5"/>
    <m/>
    <s v="URJC y"/>
    <m/>
    <m/>
    <n v="5"/>
    <n v="5"/>
    <n v="5"/>
    <n v="4"/>
    <n v="5"/>
    <m/>
    <m/>
    <n v="4"/>
    <n v="5"/>
    <n v="5"/>
    <n v="5"/>
    <n v="5"/>
    <n v="5"/>
    <n v="5"/>
    <m/>
    <m/>
    <n v="5"/>
    <n v="3"/>
    <n v="5"/>
    <n v="5"/>
    <n v="5"/>
    <n v="5"/>
    <n v="5"/>
    <n v="5"/>
    <m/>
    <s v="Si"/>
    <n v="5"/>
    <s v="No"/>
    <m/>
    <s v="No"/>
    <m/>
    <s v="No"/>
    <s v="No"/>
    <s v="No"/>
    <m/>
    <s v="Si"/>
    <s v="Mas libros de la bibliografía recomendados por los profesores con el fin de no tengan que hacer mas gastos en manuales debido a que las tasas son altas y las economías domesticas realmente escasas &lt;br&gt;"/>
    <m/>
    <m/>
    <m/>
    <n v="1"/>
    <n v="5"/>
    <m/>
    <x v="1"/>
    <n v="5"/>
    <s v="No conocer los cursos de formación de usuarios de biblioteca y por tanto me gustaría mas información sobre este asunto "/>
    <m/>
    <d v="2014-03-21T18:20:04"/>
  </r>
  <r>
    <s v=""/>
    <s v=""/>
    <x v="1"/>
    <n v="868"/>
    <m/>
    <m/>
    <m/>
    <m/>
    <n v="3"/>
    <n v="4"/>
    <m/>
    <n v="10"/>
    <n v="9"/>
    <n v="13"/>
    <m/>
    <m/>
    <m/>
    <n v="5"/>
    <n v="5"/>
    <n v="4"/>
    <n v="4"/>
    <n v="3"/>
    <m/>
    <m/>
    <n v="4"/>
    <n v="4"/>
    <n v="5"/>
    <n v="5"/>
    <n v="5"/>
    <n v="4"/>
    <n v="5"/>
    <m/>
    <m/>
    <n v="4"/>
    <n v="5"/>
    <n v="4"/>
    <n v="4"/>
    <n v="4"/>
    <n v="5"/>
    <n v="4"/>
    <m/>
    <m/>
    <s v="Si"/>
    <n v="4"/>
    <s v="No"/>
    <m/>
    <s v="Si"/>
    <n v="4"/>
    <s v="No"/>
    <s v="No"/>
    <s v="Si"/>
    <n v="4"/>
    <s v="No"/>
    <m/>
    <m/>
    <m/>
    <m/>
    <n v="5"/>
    <n v="5"/>
    <m/>
    <x v="0"/>
    <n v="4"/>
    <m/>
    <m/>
    <d v="2014-03-21T18:02:09"/>
  </r>
  <r>
    <s v="Facultad de Educación "/>
    <s v="EDU"/>
    <x v="0"/>
    <n v="869"/>
    <m/>
    <m/>
    <n v="12"/>
    <m/>
    <n v="3"/>
    <n v="3"/>
    <m/>
    <n v="12"/>
    <m/>
    <m/>
    <m/>
    <m/>
    <m/>
    <n v="5"/>
    <n v="5"/>
    <n v="5"/>
    <n v="5"/>
    <n v="4"/>
    <m/>
    <m/>
    <n v="4"/>
    <n v="5"/>
    <n v="4"/>
    <n v="5"/>
    <n v="5"/>
    <n v="4"/>
    <n v="5"/>
    <m/>
    <m/>
    <n v="5"/>
    <n v="4"/>
    <n v="5"/>
    <n v="5"/>
    <n v="5"/>
    <n v="5"/>
    <n v="4"/>
    <m/>
    <m/>
    <s v="Si"/>
    <n v="4"/>
    <s v="Si"/>
    <n v="4"/>
    <s v="Si"/>
    <n v="4"/>
    <s v="No"/>
    <s v="Si"/>
    <s v="No"/>
    <m/>
    <s v="Si"/>
    <m/>
    <m/>
    <m/>
    <m/>
    <n v="4"/>
    <n v="5"/>
    <m/>
    <x v="1"/>
    <n v="4"/>
    <m/>
    <m/>
    <d v="2014-03-21T18:05:55"/>
  </r>
  <r>
    <s v="Facultad de Ciencias Físicas "/>
    <s v="FIS"/>
    <x v="3"/>
    <n v="870"/>
    <m/>
    <m/>
    <n v="6"/>
    <m/>
    <n v="4"/>
    <n v="5"/>
    <m/>
    <n v="6"/>
    <m/>
    <m/>
    <m/>
    <m/>
    <m/>
    <n v="1"/>
    <n v="1"/>
    <n v="2"/>
    <n v="2"/>
    <n v="2"/>
    <m/>
    <m/>
    <n v="1"/>
    <n v="1"/>
    <n v="1"/>
    <n v="1"/>
    <n v="1"/>
    <n v="1"/>
    <n v="1"/>
    <m/>
    <m/>
    <n v="1"/>
    <n v="2"/>
    <n v="2"/>
    <n v="1"/>
    <n v="1"/>
    <n v="1"/>
    <n v="1"/>
    <n v="1"/>
    <m/>
    <s v="Si"/>
    <n v="2"/>
    <s v="No"/>
    <m/>
    <s v="No"/>
    <m/>
    <s v="No"/>
    <s v="Si"/>
    <s v="No"/>
    <m/>
    <s v="No"/>
    <m/>
    <m/>
    <m/>
    <m/>
    <n v="1"/>
    <n v="1"/>
    <m/>
    <x v="1"/>
    <n v="5"/>
    <m/>
    <m/>
    <d v="2014-03-21T18:14:57"/>
  </r>
  <r>
    <s v="Facultad de Filología "/>
    <s v="FLL"/>
    <x v="0"/>
    <n v="871"/>
    <m/>
    <m/>
    <n v="14"/>
    <m/>
    <n v="3"/>
    <n v="5"/>
    <m/>
    <n v="28"/>
    <n v="14"/>
    <m/>
    <s v="Biblioteca Nacional, Biblioteca Histórica Municipal"/>
    <m/>
    <m/>
    <n v="4"/>
    <n v="5"/>
    <n v="3"/>
    <n v="3"/>
    <n v="4"/>
    <m/>
    <m/>
    <n v="4"/>
    <n v="4"/>
    <n v="4"/>
    <n v="4"/>
    <n v="4"/>
    <n v="4"/>
    <n v="4"/>
    <m/>
    <m/>
    <n v="4"/>
    <n v="4"/>
    <n v="4"/>
    <n v="2"/>
    <n v="3"/>
    <n v="4"/>
    <n v="1"/>
    <n v="3"/>
    <m/>
    <s v="No"/>
    <m/>
    <s v="No"/>
    <m/>
    <s v="No"/>
    <m/>
    <s v="Si"/>
    <s v="Si"/>
    <s v="No"/>
    <m/>
    <s v="No"/>
    <m/>
    <m/>
    <m/>
    <m/>
    <n v="2"/>
    <n v="4"/>
    <m/>
    <x v="0"/>
    <n v="3"/>
    <m/>
    <m/>
    <d v="2014-03-21T18:16:09"/>
  </r>
  <r>
    <s v="Facultad de Psicología "/>
    <s v="PSI"/>
    <x v="2"/>
    <n v="867"/>
    <m/>
    <m/>
    <n v="20"/>
    <m/>
    <n v="2"/>
    <n v="4"/>
    <m/>
    <n v="20"/>
    <m/>
    <m/>
    <m/>
    <m/>
    <m/>
    <n v="4"/>
    <n v="4"/>
    <n v="4"/>
    <n v="2"/>
    <n v="4"/>
    <m/>
    <m/>
    <n v="3"/>
    <n v="4"/>
    <n v="4"/>
    <n v="4"/>
    <n v="4"/>
    <n v="4"/>
    <n v="4"/>
    <m/>
    <m/>
    <n v="4"/>
    <n v="2"/>
    <n v="3"/>
    <n v="4"/>
    <n v="4"/>
    <n v="3"/>
    <n v="2"/>
    <m/>
    <m/>
    <s v="Si"/>
    <n v="4"/>
    <s v="Si"/>
    <n v="4"/>
    <s v="No"/>
    <m/>
    <s v="Si"/>
    <s v="Si"/>
    <s v="No"/>
    <m/>
    <s v="Si"/>
    <m/>
    <m/>
    <m/>
    <m/>
    <n v="3"/>
    <n v="3"/>
    <m/>
    <x v="0"/>
    <n v="5"/>
    <m/>
    <m/>
    <d v="2014-03-21T18:00:37"/>
  </r>
  <r>
    <s v="Facultad de Ciencias Químicas "/>
    <s v="QUI"/>
    <x v="3"/>
    <n v="866"/>
    <m/>
    <m/>
    <n v="10"/>
    <m/>
    <n v="2"/>
    <n v="5"/>
    <m/>
    <m/>
    <m/>
    <m/>
    <m/>
    <m/>
    <m/>
    <n v="4"/>
    <n v="4"/>
    <n v="4"/>
    <n v="4"/>
    <n v="1"/>
    <m/>
    <m/>
    <n v="1"/>
    <n v="4"/>
    <n v="1"/>
    <n v="5"/>
    <n v="2"/>
    <n v="4"/>
    <n v="4"/>
    <m/>
    <m/>
    <n v="5"/>
    <n v="4"/>
    <n v="5"/>
    <n v="5"/>
    <n v="5"/>
    <n v="5"/>
    <n v="5"/>
    <n v="4"/>
    <m/>
    <s v="Si"/>
    <n v="2"/>
    <s v="No"/>
    <m/>
    <s v="Si"/>
    <n v="2"/>
    <s v="Si"/>
    <s v="Si"/>
    <s v="No"/>
    <m/>
    <s v="Si"/>
    <m/>
    <m/>
    <m/>
    <m/>
    <n v="4"/>
    <n v="4"/>
    <m/>
    <x v="4"/>
    <n v="2"/>
    <s v="El personal de biblioteca hace lo que puede con los escasos recursos de los que disponemos y da un servicio excelente. Es bochornoso la ausencia de suscripciones a las revistas fundamentales de Química en el siglo XXI mientras se mantienen suscripciones i"/>
    <m/>
    <d v="2014-03-21T17:57:30"/>
  </r>
  <r>
    <s v="Facultad de Ciencias Químicas "/>
    <s v="QUI"/>
    <x v="3"/>
    <n v="860"/>
    <m/>
    <m/>
    <n v="10"/>
    <m/>
    <n v="2"/>
    <n v="3"/>
    <m/>
    <m/>
    <m/>
    <m/>
    <m/>
    <m/>
    <m/>
    <n v="4"/>
    <n v="3"/>
    <n v="3"/>
    <n v="3"/>
    <n v="4"/>
    <m/>
    <m/>
    <n v="4"/>
    <n v="4"/>
    <n v="2"/>
    <n v="5"/>
    <n v="3"/>
    <n v="3"/>
    <n v="3"/>
    <m/>
    <m/>
    <n v="3"/>
    <n v="3"/>
    <n v="3"/>
    <n v="3"/>
    <n v="3"/>
    <n v="3"/>
    <n v="3"/>
    <n v="3"/>
    <m/>
    <m/>
    <n v="4"/>
    <s v="No"/>
    <m/>
    <s v="No"/>
    <m/>
    <s v="No"/>
    <s v="No"/>
    <s v="No"/>
    <m/>
    <s v="No"/>
    <m/>
    <m/>
    <m/>
    <m/>
    <m/>
    <n v="4"/>
    <m/>
    <x v="0"/>
    <n v="3"/>
    <m/>
    <m/>
    <d v="2014-03-21T17:43:46"/>
  </r>
  <r>
    <s v=""/>
    <s v=""/>
    <x v="1"/>
    <n v="861"/>
    <m/>
    <m/>
    <m/>
    <m/>
    <n v="3"/>
    <n v="5"/>
    <m/>
    <n v="10"/>
    <m/>
    <m/>
    <m/>
    <m/>
    <m/>
    <n v="4"/>
    <n v="4"/>
    <n v="4"/>
    <n v="4"/>
    <n v="4"/>
    <m/>
    <m/>
    <n v="4"/>
    <n v="4"/>
    <n v="4"/>
    <n v="4"/>
    <n v="4"/>
    <n v="4"/>
    <n v="4"/>
    <m/>
    <m/>
    <n v="4"/>
    <n v="4"/>
    <n v="4"/>
    <n v="4"/>
    <n v="4"/>
    <n v="4"/>
    <n v="5"/>
    <n v="4"/>
    <m/>
    <s v="Si"/>
    <n v="4"/>
    <s v="Si"/>
    <n v="4"/>
    <s v="Si"/>
    <n v="4"/>
    <s v="Si"/>
    <s v="Si"/>
    <s v="Si"/>
    <n v="4"/>
    <s v="Si"/>
    <m/>
    <m/>
    <m/>
    <m/>
    <n v="4"/>
    <n v="4"/>
    <m/>
    <x v="0"/>
    <n v="4"/>
    <m/>
    <m/>
    <d v="2014-03-21T17:45:02"/>
  </r>
  <r>
    <s v=""/>
    <s v=""/>
    <x v="1"/>
    <n v="862"/>
    <m/>
    <m/>
    <m/>
    <m/>
    <n v="2"/>
    <n v="2"/>
    <m/>
    <n v="11"/>
    <n v="4"/>
    <m/>
    <m/>
    <m/>
    <m/>
    <n v="4"/>
    <n v="4"/>
    <n v="4"/>
    <n v="4"/>
    <n v="4"/>
    <m/>
    <m/>
    <n v="5"/>
    <n v="5"/>
    <n v="5"/>
    <n v="5"/>
    <n v="4"/>
    <n v="4"/>
    <n v="4"/>
    <m/>
    <m/>
    <n v="4"/>
    <n v="4"/>
    <n v="4"/>
    <n v="4"/>
    <n v="5"/>
    <n v="5"/>
    <n v="4"/>
    <n v="5"/>
    <m/>
    <s v="No"/>
    <m/>
    <s v="No"/>
    <m/>
    <s v="No"/>
    <m/>
    <s v="No"/>
    <s v="Si"/>
    <s v="No"/>
    <m/>
    <s v="No"/>
    <m/>
    <m/>
    <m/>
    <m/>
    <n v="4"/>
    <n v="4"/>
    <m/>
    <x v="0"/>
    <n v="4"/>
    <m/>
    <m/>
    <d v="2014-03-21T17:47:38"/>
  </r>
  <r>
    <s v="Facultad de Veterinaria "/>
    <s v="VET"/>
    <x v="2"/>
    <n v="863"/>
    <m/>
    <m/>
    <n v="21"/>
    <m/>
    <n v="3"/>
    <n v="5"/>
    <m/>
    <n v="21"/>
    <m/>
    <m/>
    <m/>
    <m/>
    <m/>
    <n v="5"/>
    <n v="4"/>
    <n v="4"/>
    <n v="4"/>
    <n v="2"/>
    <m/>
    <m/>
    <n v="3"/>
    <n v="4"/>
    <n v="4"/>
    <n v="5"/>
    <n v="3"/>
    <n v="3"/>
    <n v="2"/>
    <m/>
    <m/>
    <n v="5"/>
    <n v="5"/>
    <n v="4"/>
    <n v="5"/>
    <n v="5"/>
    <n v="4"/>
    <n v="2"/>
    <m/>
    <m/>
    <s v="Si"/>
    <n v="3"/>
    <s v="No"/>
    <m/>
    <s v="Si"/>
    <n v="5"/>
    <s v="Si"/>
    <s v="Si"/>
    <s v="Si"/>
    <n v="5"/>
    <s v="No"/>
    <m/>
    <m/>
    <m/>
    <m/>
    <m/>
    <m/>
    <m/>
    <x v="2"/>
    <n v="2"/>
    <s v="Atención al usuario y ayuda por parte del personal de la Biblioteca excelente.  &lt;br&gt;Empobrecimiento de fondos alarmante por la disminución de dotaciones económicas  "/>
    <m/>
    <d v="2014-03-21T17:47:50"/>
  </r>
  <r>
    <s v="Facultad de Psicología "/>
    <s v="PSI"/>
    <x v="2"/>
    <n v="864"/>
    <m/>
    <m/>
    <n v="20"/>
    <m/>
    <n v="2"/>
    <n v="5"/>
    <m/>
    <n v="20"/>
    <m/>
    <m/>
    <m/>
    <m/>
    <m/>
    <n v="5"/>
    <n v="3"/>
    <n v="3"/>
    <n v="4"/>
    <n v="3"/>
    <m/>
    <m/>
    <n v="3"/>
    <n v="4"/>
    <n v="3"/>
    <n v="4"/>
    <n v="3"/>
    <n v="4"/>
    <n v="3"/>
    <m/>
    <m/>
    <n v="5"/>
    <n v="5"/>
    <n v="5"/>
    <n v="5"/>
    <n v="5"/>
    <n v="5"/>
    <n v="5"/>
    <m/>
    <m/>
    <s v="No"/>
    <m/>
    <s v="No"/>
    <m/>
    <s v="No"/>
    <m/>
    <s v="No"/>
    <s v="Si"/>
    <s v="Si"/>
    <n v="4"/>
    <s v="No"/>
    <m/>
    <m/>
    <m/>
    <m/>
    <n v="4"/>
    <n v="5"/>
    <m/>
    <x v="0"/>
    <n v="3"/>
    <m/>
    <m/>
    <d v="2014-03-21T17:48:11"/>
  </r>
  <r>
    <s v="Facultad de Medicina "/>
    <s v="MED"/>
    <x v="2"/>
    <n v="865"/>
    <m/>
    <m/>
    <n v="18"/>
    <m/>
    <n v="4"/>
    <n v="4"/>
    <m/>
    <n v="18"/>
    <m/>
    <m/>
    <m/>
    <m/>
    <m/>
    <n v="5"/>
    <n v="5"/>
    <n v="5"/>
    <n v="5"/>
    <n v="5"/>
    <m/>
    <m/>
    <n v="3"/>
    <n v="4"/>
    <n v="4"/>
    <n v="5"/>
    <n v="4"/>
    <n v="5"/>
    <n v="4"/>
    <m/>
    <m/>
    <n v="5"/>
    <n v="5"/>
    <n v="5"/>
    <n v="5"/>
    <n v="5"/>
    <n v="5"/>
    <n v="5"/>
    <n v="5"/>
    <m/>
    <s v="Si"/>
    <n v="4"/>
    <s v="Si"/>
    <n v="4"/>
    <s v="No"/>
    <m/>
    <s v="Si"/>
    <s v="Si"/>
    <s v="No"/>
    <m/>
    <s v="No"/>
    <m/>
    <m/>
    <m/>
    <m/>
    <n v="5"/>
    <n v="5"/>
    <m/>
    <x v="1"/>
    <n v="4"/>
    <m/>
    <m/>
    <d v="2014-03-21T17:50:53"/>
  </r>
  <r>
    <s v="Facultad de Geografía e Historia "/>
    <s v="GHI"/>
    <x v="0"/>
    <n v="859"/>
    <m/>
    <m/>
    <n v="16"/>
    <m/>
    <n v="4"/>
    <n v="5"/>
    <m/>
    <n v="16"/>
    <m/>
    <m/>
    <s v="Biblioteca Nacional&lt;br&gt;Archivo Histórico Nacional"/>
    <m/>
    <m/>
    <n v="5"/>
    <n v="4"/>
    <n v="4"/>
    <n v="4"/>
    <n v="3"/>
    <m/>
    <m/>
    <n v="3"/>
    <n v="4"/>
    <n v="3"/>
    <n v="4"/>
    <n v="4"/>
    <n v="4"/>
    <n v="4"/>
    <m/>
    <m/>
    <n v="4"/>
    <n v="4"/>
    <n v="5"/>
    <n v="4"/>
    <n v="4"/>
    <n v="5"/>
    <n v="5"/>
    <n v="4"/>
    <m/>
    <s v="No"/>
    <m/>
    <s v="Si"/>
    <n v="3"/>
    <s v="No"/>
    <m/>
    <s v="No"/>
    <s v="Si"/>
    <s v="No"/>
    <m/>
    <s v="No"/>
    <m/>
    <m/>
    <m/>
    <m/>
    <n v="4"/>
    <n v="4"/>
    <m/>
    <x v="0"/>
    <n v="3"/>
    <m/>
    <m/>
    <d v="2014-03-21T17:43:13"/>
  </r>
  <r>
    <s v="Facultad de Medicina "/>
    <s v="MED"/>
    <x v="2"/>
    <n v="858"/>
    <m/>
    <m/>
    <n v="18"/>
    <m/>
    <n v="3"/>
    <n v="5"/>
    <m/>
    <n v="18"/>
    <n v="2"/>
    <m/>
    <m/>
    <m/>
    <m/>
    <n v="5"/>
    <n v="4"/>
    <n v="4"/>
    <n v="5"/>
    <n v="5"/>
    <m/>
    <m/>
    <n v="4"/>
    <n v="4"/>
    <n v="5"/>
    <n v="5"/>
    <n v="5"/>
    <n v="5"/>
    <n v="4"/>
    <m/>
    <m/>
    <n v="5"/>
    <n v="5"/>
    <n v="5"/>
    <n v="5"/>
    <n v="5"/>
    <n v="5"/>
    <n v="5"/>
    <n v="5"/>
    <m/>
    <s v="Si"/>
    <n v="4"/>
    <s v="Si"/>
    <n v="4"/>
    <s v="Si"/>
    <n v="5"/>
    <s v="Si"/>
    <s v="Si"/>
    <s v="No"/>
    <m/>
    <s v="No"/>
    <m/>
    <m/>
    <m/>
    <m/>
    <n v="5"/>
    <n v="5"/>
    <m/>
    <x v="1"/>
    <n v="5"/>
    <m/>
    <m/>
    <d v="2014-03-21T17:38:02"/>
  </r>
  <r>
    <s v=""/>
    <s v=""/>
    <x v="1"/>
    <n v="857"/>
    <m/>
    <m/>
    <m/>
    <m/>
    <n v="4"/>
    <n v="4"/>
    <m/>
    <n v="16"/>
    <n v="15"/>
    <n v="28"/>
    <m/>
    <m/>
    <m/>
    <n v="4"/>
    <n v="4"/>
    <n v="4"/>
    <n v="4"/>
    <n v="4"/>
    <m/>
    <m/>
    <n v="4"/>
    <n v="4"/>
    <n v="4"/>
    <n v="5"/>
    <n v="4"/>
    <n v="4"/>
    <n v="4"/>
    <m/>
    <m/>
    <n v="5"/>
    <n v="4"/>
    <n v="4"/>
    <n v="4"/>
    <n v="4"/>
    <n v="4"/>
    <n v="4"/>
    <n v="5"/>
    <m/>
    <s v="Si"/>
    <n v="4"/>
    <s v="Si"/>
    <n v="4"/>
    <s v="Si"/>
    <n v="4"/>
    <s v="Si"/>
    <s v="No"/>
    <s v="No"/>
    <m/>
    <s v="Si"/>
    <m/>
    <m/>
    <m/>
    <m/>
    <n v="4"/>
    <n v="5"/>
    <m/>
    <x v="1"/>
    <n v="5"/>
    <s v="Gracias por vuestro servicio y buen trabajo."/>
    <m/>
    <d v="2014-03-21T17:37:58"/>
  </r>
  <r>
    <s v="Facultad de Geografía e Historia "/>
    <s v="GHI"/>
    <x v="0"/>
    <n v="855"/>
    <m/>
    <m/>
    <n v="16"/>
    <m/>
    <n v="3"/>
    <m/>
    <m/>
    <n v="16"/>
    <n v="14"/>
    <m/>
    <m/>
    <m/>
    <m/>
    <n v="5"/>
    <n v="5"/>
    <n v="4"/>
    <n v="4"/>
    <n v="1"/>
    <m/>
    <m/>
    <n v="4"/>
    <n v="4"/>
    <n v="2"/>
    <n v="4"/>
    <n v="4"/>
    <n v="3"/>
    <n v="3"/>
    <m/>
    <m/>
    <n v="5"/>
    <n v="5"/>
    <n v="5"/>
    <n v="4"/>
    <n v="5"/>
    <n v="5"/>
    <n v="5"/>
    <n v="3"/>
    <m/>
    <s v="Si"/>
    <n v="4"/>
    <s v="No"/>
    <m/>
    <s v="No"/>
    <m/>
    <s v="No"/>
    <s v="No"/>
    <s v="No"/>
    <m/>
    <s v="No"/>
    <m/>
    <m/>
    <m/>
    <m/>
    <n v="4"/>
    <n v="4"/>
    <m/>
    <x v="0"/>
    <n v="3"/>
    <m/>
    <m/>
    <d v="2014-03-21T17:34:43"/>
  </r>
  <r>
    <s v="Facultad de Psicología "/>
    <s v="PSI"/>
    <x v="2"/>
    <n v="856"/>
    <m/>
    <m/>
    <n v="20"/>
    <m/>
    <n v="2"/>
    <n v="3"/>
    <m/>
    <n v="20"/>
    <m/>
    <m/>
    <s v="UNED"/>
    <m/>
    <m/>
    <n v="3"/>
    <n v="3"/>
    <n v="4"/>
    <n v="4"/>
    <n v="5"/>
    <m/>
    <m/>
    <n v="5"/>
    <n v="3"/>
    <n v="2"/>
    <n v="4"/>
    <n v="2"/>
    <n v="3"/>
    <n v="2"/>
    <m/>
    <m/>
    <n v="3"/>
    <n v="3"/>
    <n v="3"/>
    <n v="3"/>
    <n v="3"/>
    <n v="3"/>
    <n v="3"/>
    <n v="3"/>
    <m/>
    <s v="No"/>
    <m/>
    <s v="No"/>
    <m/>
    <s v="No"/>
    <m/>
    <s v="No"/>
    <s v="Si"/>
    <s v="Si"/>
    <n v="4"/>
    <s v="Si"/>
    <m/>
    <m/>
    <m/>
    <m/>
    <n v="3"/>
    <n v="4"/>
    <m/>
    <x v="0"/>
    <n v="4"/>
    <m/>
    <m/>
    <d v="2014-03-21T17:35:50"/>
  </r>
  <r>
    <s v="Facultad de Filosofía "/>
    <s v="FLS"/>
    <x v="0"/>
    <n v="854"/>
    <m/>
    <m/>
    <n v="15"/>
    <m/>
    <n v="3"/>
    <n v="3"/>
    <m/>
    <n v="15"/>
    <m/>
    <m/>
    <m/>
    <m/>
    <m/>
    <n v="5"/>
    <n v="5"/>
    <n v="5"/>
    <n v="5"/>
    <n v="5"/>
    <m/>
    <m/>
    <n v="4"/>
    <n v="5"/>
    <n v="5"/>
    <n v="5"/>
    <n v="5"/>
    <n v="5"/>
    <n v="5"/>
    <m/>
    <m/>
    <n v="5"/>
    <n v="5"/>
    <n v="5"/>
    <n v="5"/>
    <n v="5"/>
    <n v="5"/>
    <m/>
    <m/>
    <m/>
    <s v="No"/>
    <m/>
    <s v="No"/>
    <m/>
    <s v="No"/>
    <m/>
    <s v="No"/>
    <s v="No"/>
    <s v="No"/>
    <m/>
    <s v="No"/>
    <m/>
    <m/>
    <m/>
    <m/>
    <n v="5"/>
    <n v="5"/>
    <m/>
    <x v="1"/>
    <m/>
    <s v="He sido recientemente contratada como profesora asociada en la Facultad de Filosofía y por eso no conozco aún algunos de los servicios que la biblioteca ofrece. "/>
    <m/>
    <d v="2014-03-21T17:33:37"/>
  </r>
  <r>
    <s v="Facultad de Veterinaria "/>
    <s v="VET"/>
    <x v="2"/>
    <n v="853"/>
    <m/>
    <m/>
    <n v="21"/>
    <m/>
    <n v="2"/>
    <n v="4"/>
    <m/>
    <n v="21"/>
    <m/>
    <m/>
    <m/>
    <m/>
    <m/>
    <n v="5"/>
    <n v="3"/>
    <n v="4"/>
    <n v="4"/>
    <n v="4"/>
    <m/>
    <m/>
    <n v="4"/>
    <n v="4"/>
    <n v="5"/>
    <n v="5"/>
    <n v="4"/>
    <n v="5"/>
    <n v="5"/>
    <m/>
    <m/>
    <n v="5"/>
    <n v="4"/>
    <n v="4"/>
    <n v="5"/>
    <n v="4"/>
    <m/>
    <n v="5"/>
    <m/>
    <m/>
    <s v="Si"/>
    <n v="4"/>
    <s v="No"/>
    <m/>
    <s v="Si"/>
    <n v="5"/>
    <s v="Si"/>
    <s v="Si"/>
    <s v="Si"/>
    <n v="5"/>
    <s v="No"/>
    <s v="Ampliar suscripciones a resursos digitales"/>
    <m/>
    <m/>
    <m/>
    <n v="5"/>
    <n v="5"/>
    <m/>
    <x v="1"/>
    <n v="4"/>
    <s v="Dedicar más recursos económicos para poder renovar/ampliar suscripciones digitales"/>
    <m/>
    <d v="2014-03-21T17:29:49"/>
  </r>
  <r>
    <s v="Facultad de Ciencias de la Información "/>
    <s v="INF"/>
    <x v="4"/>
    <n v="852"/>
    <m/>
    <m/>
    <n v="4"/>
    <m/>
    <n v="3"/>
    <n v="3"/>
    <m/>
    <n v="4"/>
    <n v="9"/>
    <n v="12"/>
    <m/>
    <m/>
    <m/>
    <n v="5"/>
    <m/>
    <n v="3"/>
    <n v="3"/>
    <n v="2"/>
    <m/>
    <m/>
    <n v="5"/>
    <n v="5"/>
    <n v="4"/>
    <n v="4"/>
    <n v="4"/>
    <n v="5"/>
    <n v="4"/>
    <m/>
    <m/>
    <n v="4"/>
    <n v="5"/>
    <n v="5"/>
    <n v="5"/>
    <n v="5"/>
    <n v="5"/>
    <n v="1"/>
    <m/>
    <m/>
    <s v="No"/>
    <m/>
    <s v="No"/>
    <m/>
    <s v="No"/>
    <m/>
    <s v="Si"/>
    <s v="Si"/>
    <s v="Si"/>
    <n v="4"/>
    <s v="No"/>
    <m/>
    <m/>
    <m/>
    <m/>
    <n v="5"/>
    <n v="3"/>
    <m/>
    <x v="0"/>
    <n v="4"/>
    <s v="E-prints y bibliografía recomendada no los he utilizado. Sé que son buenos servicios por algunos compañeros que me han hablado de ello y tengo la idea de dedicar un tiempo a saber cómo funcionan. Pero no lo he hecho todavía."/>
    <m/>
    <d v="2014-03-21T17:26:49"/>
  </r>
  <r>
    <s v="Facultad de Ciencias de la Información "/>
    <s v="INF"/>
    <x v="4"/>
    <n v="850"/>
    <m/>
    <m/>
    <n v="4"/>
    <m/>
    <n v="3"/>
    <n v="4"/>
    <m/>
    <n v="4"/>
    <n v="1"/>
    <n v="16"/>
    <m/>
    <m/>
    <m/>
    <n v="4"/>
    <n v="4"/>
    <n v="4"/>
    <n v="4"/>
    <n v="4"/>
    <m/>
    <m/>
    <n v="4"/>
    <n v="5"/>
    <n v="5"/>
    <n v="5"/>
    <n v="5"/>
    <n v="5"/>
    <n v="5"/>
    <m/>
    <m/>
    <n v="5"/>
    <n v="4"/>
    <n v="4"/>
    <n v="4"/>
    <n v="4"/>
    <n v="4"/>
    <n v="5"/>
    <n v="5"/>
    <m/>
    <s v="Si"/>
    <n v="4"/>
    <s v="Si"/>
    <n v="5"/>
    <s v="No"/>
    <m/>
    <s v="Si"/>
    <s v="Si"/>
    <s v="Si"/>
    <n v="4"/>
    <s v="No"/>
    <m/>
    <m/>
    <m/>
    <m/>
    <n v="4"/>
    <n v="4"/>
    <m/>
    <x v="0"/>
    <n v="5"/>
    <m/>
    <m/>
    <d v="2014-03-21T17:26:38"/>
  </r>
  <r>
    <s v="Facultad de Filología "/>
    <s v="FLL"/>
    <x v="0"/>
    <n v="851"/>
    <m/>
    <m/>
    <n v="14"/>
    <m/>
    <n v="5"/>
    <n v="5"/>
    <m/>
    <n v="14"/>
    <n v="15"/>
    <n v="16"/>
    <m/>
    <m/>
    <m/>
    <n v="2"/>
    <n v="3"/>
    <n v="3"/>
    <n v="3"/>
    <n v="3"/>
    <m/>
    <m/>
    <n v="3"/>
    <n v="3"/>
    <n v="4"/>
    <n v="5"/>
    <n v="5"/>
    <n v="5"/>
    <n v="5"/>
    <m/>
    <m/>
    <n v="4"/>
    <n v="1"/>
    <n v="1"/>
    <n v="3"/>
    <n v="5"/>
    <n v="5"/>
    <n v="5"/>
    <n v="3"/>
    <m/>
    <s v="Si"/>
    <n v="5"/>
    <s v="Si"/>
    <n v="4"/>
    <s v="No"/>
    <m/>
    <s v="No"/>
    <m/>
    <s v="No"/>
    <m/>
    <s v="Si"/>
    <s v="   SEGUIR CON LAS BASES DE DATOS Y MUSE EN PARTICULAR"/>
    <m/>
    <m/>
    <m/>
    <n v="5"/>
    <n v="5"/>
    <m/>
    <x v="0"/>
    <n v="4"/>
    <s v="&lt;br&gt;  HAY LIBROS DE MI AREA DE CONOCIMIENTO QUE DEBERIAN ESTAR, Y NO ESTAN- SUPLIR LAS LAGUNAS.&lt;br&gt;&lt;br&gt; NO ENTIENDO POR QUÉ LOS LIBROS ANTERIORES A 1970 ( CREO) SON IMPOSIBLES DE PRESTAR. EN LA UNIVERSIDAD DE CALIFORNIA HE TENIDO EN PRESTAMOS LIBROS DEL S"/>
    <m/>
    <d v="2014-03-21T17:26:45"/>
  </r>
  <r>
    <s v="Facultad de Filología "/>
    <s v="FLL"/>
    <x v="0"/>
    <n v="849"/>
    <m/>
    <m/>
    <n v="14"/>
    <m/>
    <n v="4"/>
    <n v="5"/>
    <m/>
    <n v="29"/>
    <n v="14"/>
    <n v="16"/>
    <s v="Biblioteca Nacional de España, Biblioteca de la AECID, Biblioteca Tomás Navarro Tomás (CSIC humanidades), y otras"/>
    <m/>
    <m/>
    <n v="4"/>
    <n v="5"/>
    <n v="5"/>
    <n v="5"/>
    <n v="5"/>
    <m/>
    <m/>
    <n v="5"/>
    <n v="4"/>
    <n v="5"/>
    <n v="5"/>
    <n v="5"/>
    <n v="4"/>
    <n v="5"/>
    <m/>
    <m/>
    <n v="5"/>
    <n v="4"/>
    <n v="4"/>
    <n v="2"/>
    <n v="4"/>
    <n v="4"/>
    <n v="4"/>
    <n v="2"/>
    <m/>
    <s v="Si"/>
    <n v="4"/>
    <s v="Si"/>
    <n v="3"/>
    <s v="No"/>
    <m/>
    <s v="Si"/>
    <s v="Si"/>
    <s v="No"/>
    <m/>
    <s v="Si"/>
    <m/>
    <m/>
    <m/>
    <m/>
    <n v="5"/>
    <n v="5"/>
    <m/>
    <x v="0"/>
    <n v="2"/>
    <s v="Al desplazarse la biblioteca de Hispánicas a la María Zambrano se ha facilitado el acceso a algunos libros muy usados, pero el servicio de depósito es muy lento y poco frecuente si el ejemplar se ha quedado en el depósito del Edificio B. Eso se podría sol"/>
    <m/>
    <d v="2014-03-21T17:26:10"/>
  </r>
  <r>
    <s v=""/>
    <s v=""/>
    <x v="1"/>
    <n v="848"/>
    <m/>
    <m/>
    <m/>
    <m/>
    <n v="4"/>
    <n v="2"/>
    <m/>
    <n v="1"/>
    <n v="16"/>
    <m/>
    <m/>
    <m/>
    <m/>
    <n v="4"/>
    <n v="4"/>
    <n v="4"/>
    <n v="4"/>
    <n v="4"/>
    <m/>
    <m/>
    <n v="5"/>
    <n v="5"/>
    <n v="4"/>
    <n v="5"/>
    <n v="4"/>
    <n v="5"/>
    <n v="4"/>
    <m/>
    <m/>
    <n v="5"/>
    <n v="4"/>
    <n v="4"/>
    <n v="5"/>
    <n v="5"/>
    <n v="4"/>
    <n v="4"/>
    <m/>
    <m/>
    <s v="Si"/>
    <n v="4"/>
    <s v="No"/>
    <m/>
    <s v="Si"/>
    <n v="4"/>
    <s v="Si"/>
    <s v="Si"/>
    <s v="No"/>
    <m/>
    <s v="Si"/>
    <m/>
    <m/>
    <m/>
    <m/>
    <n v="5"/>
    <n v="5"/>
    <m/>
    <x v="1"/>
    <n v="4"/>
    <m/>
    <m/>
    <d v="2014-03-21T17:25:40"/>
  </r>
  <r>
    <s v="Facultad de Ciencias de la Información "/>
    <s v="INF"/>
    <x v="4"/>
    <n v="847"/>
    <m/>
    <m/>
    <n v="4"/>
    <m/>
    <n v="3"/>
    <n v="5"/>
    <m/>
    <n v="4"/>
    <m/>
    <m/>
    <m/>
    <m/>
    <m/>
    <n v="5"/>
    <m/>
    <n v="5"/>
    <n v="4"/>
    <n v="4"/>
    <m/>
    <m/>
    <n v="5"/>
    <n v="5"/>
    <n v="5"/>
    <n v="5"/>
    <n v="4"/>
    <m/>
    <n v="4"/>
    <m/>
    <m/>
    <n v="5"/>
    <n v="5"/>
    <n v="5"/>
    <n v="5"/>
    <n v="5"/>
    <m/>
    <m/>
    <m/>
    <m/>
    <s v="Si"/>
    <n v="4"/>
    <s v="Si"/>
    <m/>
    <s v="No"/>
    <m/>
    <s v="No"/>
    <s v="Si"/>
    <s v="Si"/>
    <n v="5"/>
    <s v="Si"/>
    <s v="Me gustaría que volvieran a hacer la visita guiada para los alumnos de primer curso."/>
    <m/>
    <m/>
    <m/>
    <n v="5"/>
    <n v="4"/>
    <m/>
    <x v="1"/>
    <n v="5"/>
    <s v="El personal no puede ser más amable, ni puedo estar más contenta con los resultados cada vez que visito la bilioteca. No pongo un 5 por una sola persona (qué le voy  hacer, cada uno tiene sus antipatías personales) de Ciencias de la Información. Pero con "/>
    <m/>
    <d v="2014-03-21T17:25:08"/>
  </r>
  <r>
    <s v="Facultad de Ciencias Geológicas "/>
    <s v="GEO"/>
    <x v="3"/>
    <n v="846"/>
    <m/>
    <m/>
    <n v="7"/>
    <m/>
    <n v="3"/>
    <n v="4"/>
    <m/>
    <n v="7"/>
    <m/>
    <m/>
    <m/>
    <m/>
    <m/>
    <n v="5"/>
    <n v="4"/>
    <n v="4"/>
    <n v="4"/>
    <n v="3"/>
    <m/>
    <m/>
    <n v="4"/>
    <n v="5"/>
    <m/>
    <n v="5"/>
    <n v="4"/>
    <n v="4"/>
    <n v="4"/>
    <m/>
    <m/>
    <n v="5"/>
    <n v="5"/>
    <n v="5"/>
    <n v="5"/>
    <n v="5"/>
    <n v="5"/>
    <n v="5"/>
    <m/>
    <m/>
    <s v="No"/>
    <m/>
    <s v="Si"/>
    <n v="4"/>
    <s v="No"/>
    <m/>
    <s v="Si"/>
    <s v="Si"/>
    <s v="No"/>
    <m/>
    <m/>
    <m/>
    <m/>
    <m/>
    <m/>
    <n v="5"/>
    <n v="5"/>
    <m/>
    <x v="1"/>
    <n v="3"/>
    <m/>
    <m/>
    <d v="2014-03-21T17:23:17"/>
  </r>
  <r>
    <s v=""/>
    <s v=""/>
    <x v="1"/>
    <n v="845"/>
    <m/>
    <m/>
    <m/>
    <m/>
    <m/>
    <m/>
    <m/>
    <m/>
    <m/>
    <m/>
    <m/>
    <m/>
    <m/>
    <m/>
    <m/>
    <m/>
    <m/>
    <m/>
    <m/>
    <m/>
    <m/>
    <m/>
    <m/>
    <m/>
    <m/>
    <m/>
    <m/>
    <m/>
    <m/>
    <m/>
    <m/>
    <m/>
    <m/>
    <m/>
    <m/>
    <m/>
    <m/>
    <m/>
    <m/>
    <m/>
    <m/>
    <m/>
    <m/>
    <m/>
    <m/>
    <m/>
    <m/>
    <m/>
    <m/>
    <m/>
    <m/>
    <m/>
    <m/>
    <m/>
    <m/>
    <m/>
    <x v="3"/>
    <m/>
    <m/>
    <m/>
    <d v="2014-03-21T17:20:49"/>
  </r>
  <r>
    <s v="Facultad de Geografía e Historia "/>
    <s v="GHI"/>
    <x v="0"/>
    <n v="844"/>
    <m/>
    <m/>
    <n v="16"/>
    <m/>
    <n v="4"/>
    <n v="3"/>
    <m/>
    <n v="16"/>
    <n v="14"/>
    <n v="28"/>
    <s v="CCHS del CSIC"/>
    <m/>
    <m/>
    <n v="3"/>
    <m/>
    <n v="5"/>
    <m/>
    <n v="5"/>
    <m/>
    <m/>
    <n v="3"/>
    <n v="4"/>
    <n v="3"/>
    <m/>
    <n v="4"/>
    <n v="5"/>
    <n v="4"/>
    <m/>
    <m/>
    <n v="5"/>
    <n v="5"/>
    <n v="5"/>
    <n v="5"/>
    <n v="5"/>
    <n v="5"/>
    <n v="5"/>
    <n v="5"/>
    <m/>
    <s v="No"/>
    <m/>
    <s v="No"/>
    <m/>
    <s v="No"/>
    <m/>
    <s v="No"/>
    <s v="No"/>
    <s v="No"/>
    <m/>
    <s v="No"/>
    <m/>
    <m/>
    <m/>
    <m/>
    <n v="5"/>
    <n v="5"/>
    <m/>
    <x v="1"/>
    <n v="5"/>
    <m/>
    <m/>
    <d v="2014-03-21T17:20:31"/>
  </r>
  <r>
    <s v="Facultad de Geografía e Historia "/>
    <s v="GHI"/>
    <x v="0"/>
    <n v="843"/>
    <m/>
    <m/>
    <n v="16"/>
    <m/>
    <n v="4"/>
    <n v="3"/>
    <m/>
    <n v="16"/>
    <n v="1"/>
    <n v="15"/>
    <m/>
    <m/>
    <m/>
    <n v="4"/>
    <n v="3"/>
    <n v="3"/>
    <n v="3"/>
    <n v="3"/>
    <m/>
    <m/>
    <n v="4"/>
    <n v="4"/>
    <n v="4"/>
    <n v="5"/>
    <n v="3"/>
    <n v="3"/>
    <n v="4"/>
    <m/>
    <m/>
    <n v="4"/>
    <n v="4"/>
    <n v="5"/>
    <n v="5"/>
    <n v="5"/>
    <n v="5"/>
    <n v="4"/>
    <n v="3"/>
    <m/>
    <s v="Si"/>
    <n v="3"/>
    <s v="No"/>
    <m/>
    <s v="No"/>
    <m/>
    <s v="No"/>
    <s v="No"/>
    <s v="No"/>
    <m/>
    <s v="No"/>
    <m/>
    <m/>
    <m/>
    <m/>
    <n v="4"/>
    <n v="5"/>
    <m/>
    <x v="0"/>
    <n v="4"/>
    <m/>
    <m/>
    <d v="2014-03-21T17:20:28"/>
  </r>
  <r>
    <s v="Facultad de Odontología "/>
    <s v="ODO"/>
    <x v="2"/>
    <n v="842"/>
    <m/>
    <m/>
    <n v="19"/>
    <m/>
    <n v="2"/>
    <n v="1"/>
    <m/>
    <n v="19"/>
    <m/>
    <m/>
    <m/>
    <m/>
    <m/>
    <n v="5"/>
    <n v="5"/>
    <n v="5"/>
    <n v="5"/>
    <n v="5"/>
    <m/>
    <m/>
    <n v="4"/>
    <n v="5"/>
    <n v="4"/>
    <n v="5"/>
    <n v="4"/>
    <n v="5"/>
    <n v="4"/>
    <m/>
    <m/>
    <n v="5"/>
    <n v="5"/>
    <n v="5"/>
    <n v="5"/>
    <n v="5"/>
    <m/>
    <n v="5"/>
    <m/>
    <m/>
    <s v="No"/>
    <m/>
    <s v="No"/>
    <m/>
    <s v="No"/>
    <m/>
    <s v="No"/>
    <s v="Si"/>
    <s v="Si"/>
    <n v="1"/>
    <s v="Si"/>
    <m/>
    <m/>
    <m/>
    <m/>
    <n v="5"/>
    <n v="5"/>
    <m/>
    <x v="1"/>
    <n v="5"/>
    <m/>
    <m/>
    <d v="2014-03-21T17:19:56"/>
  </r>
  <r>
    <s v="Facultad de Ciencias Geológicas "/>
    <s v="GEO"/>
    <x v="3"/>
    <n v="841"/>
    <m/>
    <m/>
    <n v="7"/>
    <m/>
    <n v="4"/>
    <n v="4"/>
    <m/>
    <n v="7"/>
    <m/>
    <m/>
    <m/>
    <m/>
    <m/>
    <n v="5"/>
    <n v="5"/>
    <n v="5"/>
    <n v="5"/>
    <n v="5"/>
    <m/>
    <m/>
    <n v="5"/>
    <n v="4"/>
    <n v="4"/>
    <n v="5"/>
    <n v="5"/>
    <n v="5"/>
    <n v="5"/>
    <m/>
    <m/>
    <n v="5"/>
    <n v="5"/>
    <n v="5"/>
    <n v="5"/>
    <n v="5"/>
    <n v="5"/>
    <n v="5"/>
    <m/>
    <m/>
    <m/>
    <m/>
    <m/>
    <m/>
    <m/>
    <m/>
    <m/>
    <s v="Si"/>
    <m/>
    <m/>
    <s v="Si"/>
    <m/>
    <m/>
    <m/>
    <m/>
    <n v="5"/>
    <n v="5"/>
    <m/>
    <x v="1"/>
    <n v="4"/>
    <m/>
    <m/>
    <d v="2014-03-21T17:18:33"/>
  </r>
  <r>
    <s v="Facultad de Veterinaria "/>
    <s v="VET"/>
    <x v="2"/>
    <n v="840"/>
    <m/>
    <m/>
    <n v="21"/>
    <m/>
    <n v="2"/>
    <n v="3"/>
    <m/>
    <n v="21"/>
    <m/>
    <m/>
    <m/>
    <m/>
    <m/>
    <n v="5"/>
    <n v="5"/>
    <n v="5"/>
    <n v="5"/>
    <n v="5"/>
    <m/>
    <m/>
    <n v="3"/>
    <n v="5"/>
    <n v="5"/>
    <n v="5"/>
    <n v="3"/>
    <n v="4"/>
    <n v="3"/>
    <m/>
    <m/>
    <n v="5"/>
    <n v="5"/>
    <n v="5"/>
    <n v="5"/>
    <n v="5"/>
    <n v="4"/>
    <n v="5"/>
    <m/>
    <m/>
    <s v="Si"/>
    <n v="4"/>
    <s v="No"/>
    <m/>
    <s v="No"/>
    <m/>
    <s v="No"/>
    <s v="Si"/>
    <s v="No"/>
    <m/>
    <s v="No"/>
    <m/>
    <m/>
    <m/>
    <m/>
    <n v="5"/>
    <n v="5"/>
    <m/>
    <x v="1"/>
    <n v="4"/>
    <m/>
    <m/>
    <d v="2014-03-21T17:18:18"/>
  </r>
  <r>
    <s v="Facultad de Ciencias Políticas y Sociología "/>
    <s v="CPS"/>
    <x v="4"/>
    <n v="838"/>
    <m/>
    <m/>
    <n v="9"/>
    <m/>
    <n v="4"/>
    <n v="4"/>
    <m/>
    <n v="9"/>
    <n v="16"/>
    <m/>
    <m/>
    <m/>
    <m/>
    <n v="4"/>
    <n v="5"/>
    <n v="4"/>
    <n v="4"/>
    <n v="3"/>
    <m/>
    <m/>
    <n v="5"/>
    <n v="4"/>
    <n v="4"/>
    <n v="5"/>
    <n v="4"/>
    <n v="5"/>
    <n v="4"/>
    <m/>
    <m/>
    <n v="5"/>
    <n v="5"/>
    <n v="5"/>
    <n v="5"/>
    <n v="5"/>
    <n v="5"/>
    <n v="5"/>
    <n v="4"/>
    <m/>
    <s v="No"/>
    <m/>
    <s v="No"/>
    <m/>
    <s v="No"/>
    <m/>
    <s v="No"/>
    <s v="Si"/>
    <s v="No"/>
    <m/>
    <s v="No"/>
    <m/>
    <m/>
    <m/>
    <m/>
    <n v="5"/>
    <n v="5"/>
    <m/>
    <x v="1"/>
    <n v="3"/>
    <m/>
    <m/>
    <d v="2014-03-21T17:09:13"/>
  </r>
  <r>
    <s v="Facultad de Bellas Artes "/>
    <s v="BBA"/>
    <x v="0"/>
    <n v="839"/>
    <m/>
    <m/>
    <n v="1"/>
    <m/>
    <n v="3"/>
    <n v="3"/>
    <m/>
    <n v="1"/>
    <m/>
    <m/>
    <m/>
    <m/>
    <m/>
    <n v="1"/>
    <n v="1"/>
    <n v="1"/>
    <n v="1"/>
    <n v="2"/>
    <m/>
    <m/>
    <n v="2"/>
    <n v="1"/>
    <n v="1"/>
    <n v="1"/>
    <n v="1"/>
    <n v="1"/>
    <n v="1"/>
    <m/>
    <m/>
    <n v="1"/>
    <n v="2"/>
    <n v="2"/>
    <n v="2"/>
    <n v="1"/>
    <n v="1"/>
    <n v="1"/>
    <m/>
    <m/>
    <s v="Si"/>
    <n v="2"/>
    <s v="Si"/>
    <n v="1"/>
    <s v="Si"/>
    <n v="1"/>
    <s v="Si"/>
    <s v="Si"/>
    <s v="No"/>
    <m/>
    <s v="Si"/>
    <m/>
    <m/>
    <m/>
    <m/>
    <n v="1"/>
    <n v="1"/>
    <m/>
    <x v="1"/>
    <n v="4"/>
    <m/>
    <m/>
    <d v="2014-03-21T17:11:51"/>
  </r>
  <r>
    <s v="Facultad de Derecho "/>
    <s v="DER"/>
    <x v="4"/>
    <n v="837"/>
    <m/>
    <m/>
    <n v="11"/>
    <m/>
    <n v="4"/>
    <n v="3"/>
    <m/>
    <n v="29"/>
    <n v="11"/>
    <m/>
    <m/>
    <m/>
    <m/>
    <n v="5"/>
    <n v="5"/>
    <n v="5"/>
    <n v="5"/>
    <n v="5"/>
    <m/>
    <m/>
    <n v="5"/>
    <n v="5"/>
    <n v="5"/>
    <n v="5"/>
    <n v="5"/>
    <n v="5"/>
    <n v="5"/>
    <m/>
    <m/>
    <n v="5"/>
    <n v="4"/>
    <n v="4"/>
    <n v="5"/>
    <n v="5"/>
    <n v="5"/>
    <n v="5"/>
    <n v="5"/>
    <m/>
    <s v="Si"/>
    <n v="4"/>
    <s v="Si"/>
    <n v="4"/>
    <s v="No"/>
    <m/>
    <m/>
    <s v="No"/>
    <s v="Si"/>
    <n v="4"/>
    <s v="No"/>
    <m/>
    <m/>
    <m/>
    <m/>
    <n v="4"/>
    <n v="4"/>
    <m/>
    <x v="1"/>
    <n v="5"/>
    <m/>
    <m/>
    <d v="2014-03-21T17:07:35"/>
  </r>
  <r>
    <s v="F. Trabajo Social"/>
    <s v="TRS"/>
    <x v="4"/>
    <n v="836"/>
    <m/>
    <m/>
    <n v="26"/>
    <m/>
    <n v="3"/>
    <n v="3"/>
    <m/>
    <n v="26"/>
    <n v="9"/>
    <n v="5"/>
    <m/>
    <m/>
    <m/>
    <n v="5"/>
    <n v="4"/>
    <n v="4"/>
    <n v="4"/>
    <n v="4"/>
    <m/>
    <m/>
    <n v="4"/>
    <n v="4"/>
    <n v="3"/>
    <n v="5"/>
    <n v="3"/>
    <n v="4"/>
    <n v="3"/>
    <m/>
    <m/>
    <n v="5"/>
    <n v="5"/>
    <n v="5"/>
    <n v="4"/>
    <n v="4"/>
    <n v="3"/>
    <n v="5"/>
    <n v="4"/>
    <m/>
    <s v="Si"/>
    <n v="4"/>
    <s v="No"/>
    <m/>
    <s v="No"/>
    <m/>
    <s v="No"/>
    <s v="Si"/>
    <s v="Si"/>
    <n v="4"/>
    <s v="No"/>
    <s v="Continuar con la oferta formativa de cursos que tienen."/>
    <m/>
    <m/>
    <m/>
    <n v="5"/>
    <n v="5"/>
    <m/>
    <x v="0"/>
    <n v="5"/>
    <s v="Felicitar al personal de la biblioteca de trabajo social, como profesora siempre me siento bien atendida y me ayudan en mis búsquedas y consultas."/>
    <m/>
    <d v="2014-03-21T17:05:45"/>
  </r>
  <r>
    <s v="Facultad de Filología "/>
    <s v="FLL"/>
    <x v="0"/>
    <n v="835"/>
    <m/>
    <m/>
    <n v="14"/>
    <m/>
    <n v="5"/>
    <n v="5"/>
    <m/>
    <n v="14"/>
    <n v="15"/>
    <n v="16"/>
    <s v="&lt;br&gt;"/>
    <m/>
    <m/>
    <n v="5"/>
    <n v="3"/>
    <n v="1"/>
    <n v="3"/>
    <n v="1"/>
    <m/>
    <m/>
    <n v="4"/>
    <n v="3"/>
    <n v="1"/>
    <n v="5"/>
    <n v="4"/>
    <n v="3"/>
    <n v="5"/>
    <m/>
    <m/>
    <n v="5"/>
    <n v="5"/>
    <n v="4"/>
    <n v="5"/>
    <n v="5"/>
    <n v="5"/>
    <n v="4"/>
    <n v="4"/>
    <m/>
    <s v="Si"/>
    <n v="3"/>
    <s v="No"/>
    <m/>
    <s v="No"/>
    <m/>
    <s v="Si"/>
    <s v="Si"/>
    <s v="Si"/>
    <n v="1"/>
    <s v="Si"/>
    <m/>
    <m/>
    <m/>
    <m/>
    <m/>
    <m/>
    <m/>
    <x v="0"/>
    <n v="2"/>
    <s v="El servicio ha empeorado ligeramente por la reducción drástica de personal. Es increible que una biblioteca como la de Filología Clásica, con un volumen de compra de libros grandísimo, haya visto reducido el número de empleados y las peticiones de compra "/>
    <m/>
    <d v="2014-03-21T17:05:05"/>
  </r>
  <r>
    <s v="Facultad de Filología "/>
    <s v="FLL"/>
    <x v="0"/>
    <n v="833"/>
    <m/>
    <m/>
    <n v="14"/>
    <m/>
    <n v="4"/>
    <n v="4"/>
    <m/>
    <n v="14"/>
    <n v="16"/>
    <n v="15"/>
    <m/>
    <m/>
    <m/>
    <n v="5"/>
    <n v="5"/>
    <n v="5"/>
    <n v="5"/>
    <n v="5"/>
    <m/>
    <m/>
    <n v="4"/>
    <n v="5"/>
    <n v="4"/>
    <n v="5"/>
    <n v="4"/>
    <n v="5"/>
    <n v="4"/>
    <m/>
    <m/>
    <n v="5"/>
    <n v="5"/>
    <n v="5"/>
    <n v="5"/>
    <n v="5"/>
    <n v="5"/>
    <n v="4"/>
    <m/>
    <m/>
    <s v="No"/>
    <m/>
    <s v="No"/>
    <m/>
    <s v="No"/>
    <m/>
    <s v="No"/>
    <s v="No"/>
    <s v="No"/>
    <m/>
    <s v="Si"/>
    <m/>
    <m/>
    <m/>
    <m/>
    <n v="5"/>
    <n v="5"/>
    <m/>
    <x v="1"/>
    <n v="4"/>
    <m/>
    <m/>
    <d v="2014-03-21T17:01:54"/>
  </r>
  <r>
    <s v="Facultad de Ciencias Matemáticas "/>
    <s v="MAT"/>
    <x v="3"/>
    <n v="834"/>
    <m/>
    <m/>
    <n v="8"/>
    <m/>
    <n v="3"/>
    <n v="1"/>
    <m/>
    <n v="8"/>
    <m/>
    <m/>
    <m/>
    <m/>
    <m/>
    <n v="5"/>
    <n v="4"/>
    <n v="5"/>
    <n v="5"/>
    <n v="4"/>
    <m/>
    <m/>
    <n v="5"/>
    <n v="5"/>
    <n v="4"/>
    <n v="5"/>
    <n v="5"/>
    <n v="5"/>
    <n v="4"/>
    <m/>
    <m/>
    <n v="5"/>
    <n v="5"/>
    <n v="5"/>
    <n v="5"/>
    <n v="5"/>
    <n v="5"/>
    <m/>
    <m/>
    <m/>
    <s v="No"/>
    <m/>
    <s v="No"/>
    <m/>
    <s v="No"/>
    <m/>
    <s v="No"/>
    <s v="No"/>
    <s v="No"/>
    <m/>
    <s v="No"/>
    <m/>
    <m/>
    <m/>
    <m/>
    <n v="5"/>
    <n v="5"/>
    <m/>
    <x v="1"/>
    <m/>
    <s v="Me he incorporado a la Facultad de Matemáticas de la UCM muy recientemente después de pasra varios años fuera de esta institución. Por tanto, mi conocimiento sobre varios de los temas que se tratan en la encuesta es aún muy escaso. Esto se debe tener en c"/>
    <m/>
    <d v="2014-03-21T17:03:48"/>
  </r>
  <r>
    <s v="Facultad de Ciencias de la Información "/>
    <s v="INF"/>
    <x v="4"/>
    <n v="832"/>
    <m/>
    <m/>
    <n v="4"/>
    <m/>
    <n v="4"/>
    <n v="4"/>
    <m/>
    <n v="4"/>
    <n v="5"/>
    <m/>
    <m/>
    <m/>
    <m/>
    <n v="5"/>
    <n v="5"/>
    <n v="4"/>
    <n v="4"/>
    <n v="4"/>
    <m/>
    <m/>
    <n v="4"/>
    <n v="4"/>
    <n v="4"/>
    <n v="5"/>
    <n v="4"/>
    <n v="4"/>
    <n v="4"/>
    <m/>
    <m/>
    <n v="5"/>
    <n v="5"/>
    <n v="4"/>
    <n v="4"/>
    <n v="4"/>
    <n v="4"/>
    <n v="4"/>
    <n v="4"/>
    <m/>
    <s v="Si"/>
    <n v="4"/>
    <s v="No"/>
    <m/>
    <s v="No"/>
    <m/>
    <s v="Si"/>
    <s v="Si"/>
    <s v="Si"/>
    <n v="4"/>
    <s v="No"/>
    <m/>
    <m/>
    <m/>
    <m/>
    <n v="5"/>
    <n v="5"/>
    <m/>
    <x v="0"/>
    <n v="4"/>
    <s v="Creo que es muy importante recuperar las suscripciones a revistas científicas. Hay numerosas publicaciones embargadas o a las que no estamos suscritos y por tanto los investigadores no podemos acceder a recursos clave para desarrollar nuestra labor invest"/>
    <m/>
    <d v="2014-03-21T17:00:49"/>
  </r>
  <r>
    <s v="Facultad de Filosofía "/>
    <s v="FLS"/>
    <x v="0"/>
    <n v="831"/>
    <m/>
    <m/>
    <n v="15"/>
    <m/>
    <n v="4"/>
    <n v="3"/>
    <m/>
    <n v="15"/>
    <n v="14"/>
    <n v="16"/>
    <m/>
    <m/>
    <m/>
    <n v="5"/>
    <n v="5"/>
    <n v="5"/>
    <n v="5"/>
    <n v="5"/>
    <m/>
    <m/>
    <n v="4"/>
    <n v="5"/>
    <n v="5"/>
    <n v="5"/>
    <n v="5"/>
    <n v="5"/>
    <n v="5"/>
    <m/>
    <m/>
    <n v="5"/>
    <n v="5"/>
    <n v="5"/>
    <n v="5"/>
    <n v="5"/>
    <n v="5"/>
    <n v="5"/>
    <n v="5"/>
    <m/>
    <s v="Si"/>
    <n v="4"/>
    <s v="No"/>
    <m/>
    <s v="No"/>
    <m/>
    <s v="No"/>
    <s v="No"/>
    <s v="No"/>
    <m/>
    <s v="No"/>
    <m/>
    <m/>
    <m/>
    <m/>
    <n v="5"/>
    <n v="5"/>
    <m/>
    <x v="1"/>
    <n v="4"/>
    <m/>
    <m/>
    <d v="2014-03-21T16:58:40"/>
  </r>
  <r>
    <s v="Facultad de Geografía e Historia "/>
    <s v="GHI"/>
    <x v="0"/>
    <n v="830"/>
    <m/>
    <m/>
    <n v="16"/>
    <m/>
    <n v="5"/>
    <n v="5"/>
    <m/>
    <n v="16"/>
    <n v="14"/>
    <n v="15"/>
    <s v="CSIC, BN"/>
    <m/>
    <m/>
    <n v="5"/>
    <n v="5"/>
    <n v="5"/>
    <m/>
    <n v="4"/>
    <m/>
    <m/>
    <n v="3"/>
    <n v="3"/>
    <n v="4"/>
    <n v="5"/>
    <n v="3"/>
    <n v="4"/>
    <n v="4"/>
    <m/>
    <m/>
    <n v="5"/>
    <n v="5"/>
    <n v="5"/>
    <n v="5"/>
    <n v="5"/>
    <n v="5"/>
    <n v="5"/>
    <n v="5"/>
    <m/>
    <s v="Si"/>
    <n v="4"/>
    <s v="Si"/>
    <n v="4"/>
    <s v="No"/>
    <m/>
    <s v="No"/>
    <s v="Si"/>
    <s v="No"/>
    <m/>
    <s v="Si"/>
    <m/>
    <m/>
    <m/>
    <m/>
    <n v="5"/>
    <n v="5"/>
    <m/>
    <x v="0"/>
    <n v="4"/>
    <m/>
    <m/>
    <d v="2014-03-21T16:58:23"/>
  </r>
  <r>
    <s v="Facultad de Psicología "/>
    <s v="PSI"/>
    <x v="2"/>
    <n v="829"/>
    <m/>
    <m/>
    <n v="20"/>
    <m/>
    <n v="3"/>
    <n v="4"/>
    <m/>
    <n v="5"/>
    <n v="20"/>
    <n v="16"/>
    <m/>
    <m/>
    <m/>
    <n v="4"/>
    <n v="4"/>
    <n v="3"/>
    <n v="3"/>
    <n v="2"/>
    <m/>
    <m/>
    <n v="2"/>
    <n v="2"/>
    <n v="2"/>
    <n v="4"/>
    <n v="2"/>
    <n v="3"/>
    <n v="3"/>
    <m/>
    <m/>
    <m/>
    <n v="3"/>
    <n v="4"/>
    <n v="4"/>
    <n v="3"/>
    <n v="3"/>
    <n v="2"/>
    <m/>
    <m/>
    <s v="Si"/>
    <n v="4"/>
    <s v="Si"/>
    <n v="4"/>
    <s v="No"/>
    <m/>
    <s v="Si"/>
    <s v="Si"/>
    <s v="Si"/>
    <n v="3"/>
    <s v="Si"/>
    <m/>
    <m/>
    <m/>
    <m/>
    <n v="4"/>
    <n v="4"/>
    <m/>
    <x v="0"/>
    <n v="3"/>
    <m/>
    <m/>
    <d v="2014-03-21T16:57:48"/>
  </r>
  <r>
    <s v="Facultad de Ciencias Económicas y Empresariales "/>
    <s v="CEE"/>
    <x v="4"/>
    <n v="828"/>
    <m/>
    <m/>
    <n v="5"/>
    <m/>
    <n v="4"/>
    <n v="5"/>
    <m/>
    <n v="5"/>
    <m/>
    <m/>
    <s v="Banco de España&lt;br&gt;Biblioteca Nacional"/>
    <m/>
    <m/>
    <n v="5"/>
    <n v="5"/>
    <n v="4"/>
    <n v="5"/>
    <n v="4"/>
    <m/>
    <m/>
    <n v="5"/>
    <n v="5"/>
    <n v="4"/>
    <n v="5"/>
    <n v="5"/>
    <n v="5"/>
    <n v="4"/>
    <m/>
    <m/>
    <n v="5"/>
    <n v="5"/>
    <n v="5"/>
    <n v="5"/>
    <n v="4"/>
    <n v="5"/>
    <n v="5"/>
    <n v="4"/>
    <m/>
    <s v="Si"/>
    <n v="4"/>
    <s v="Si"/>
    <n v="4"/>
    <s v="Si"/>
    <n v="4"/>
    <s v="Si"/>
    <m/>
    <s v="No"/>
    <m/>
    <s v="Si"/>
    <m/>
    <m/>
    <m/>
    <m/>
    <n v="5"/>
    <n v="5"/>
    <m/>
    <x v="1"/>
    <n v="4"/>
    <m/>
    <m/>
    <d v="2014-03-21T16:51:47"/>
  </r>
  <r>
    <s v="Facultad de Ciencias de la Documentación "/>
    <s v="BYD"/>
    <x v="4"/>
    <n v="827"/>
    <m/>
    <m/>
    <n v="3"/>
    <m/>
    <n v="5"/>
    <n v="5"/>
    <m/>
    <n v="3"/>
    <n v="14"/>
    <n v="4"/>
    <s v="BNE, muy frecuentemente"/>
    <m/>
    <m/>
    <n v="5"/>
    <n v="5"/>
    <m/>
    <m/>
    <m/>
    <m/>
    <m/>
    <n v="5"/>
    <n v="5"/>
    <n v="5"/>
    <n v="4"/>
    <n v="5"/>
    <n v="3"/>
    <n v="4"/>
    <m/>
    <m/>
    <n v="4"/>
    <n v="5"/>
    <n v="4"/>
    <n v="4"/>
    <n v="4"/>
    <n v="4"/>
    <n v="3"/>
    <n v="3"/>
    <m/>
    <s v="Si"/>
    <n v="4"/>
    <s v="No"/>
    <m/>
    <s v="No"/>
    <m/>
    <s v="No"/>
    <s v="No"/>
    <s v="No"/>
    <m/>
    <s v="Si"/>
    <m/>
    <m/>
    <m/>
    <m/>
    <n v="3"/>
    <n v="3"/>
    <m/>
    <x v="0"/>
    <n v="3"/>
    <m/>
    <m/>
    <d v="2014-03-21T16:50:42"/>
  </r>
  <r>
    <s v="Facultad de Ciencias Políticas y Sociología "/>
    <s v="CPS"/>
    <x v="4"/>
    <n v="826"/>
    <m/>
    <m/>
    <n v="9"/>
    <m/>
    <n v="3"/>
    <n v="3"/>
    <m/>
    <n v="9"/>
    <n v="16"/>
    <n v="5"/>
    <s v="Biblioteca Nacional&lt;br&gt;Biblioteca CSIC&lt;br&gt;Hemeroteca Municipal&lt;br&gt;Archivos"/>
    <m/>
    <m/>
    <n v="4"/>
    <m/>
    <m/>
    <m/>
    <n v="4"/>
    <m/>
    <m/>
    <n v="3"/>
    <n v="4"/>
    <n v="4"/>
    <n v="5"/>
    <n v="4"/>
    <n v="5"/>
    <n v="4"/>
    <m/>
    <m/>
    <n v="4"/>
    <n v="4"/>
    <n v="4"/>
    <n v="5"/>
    <n v="4"/>
    <n v="4"/>
    <n v="4"/>
    <m/>
    <m/>
    <s v="No"/>
    <m/>
    <s v="No"/>
    <m/>
    <s v="No"/>
    <m/>
    <s v="No"/>
    <s v="Si"/>
    <s v="Si"/>
    <n v="4"/>
    <s v="No"/>
    <m/>
    <m/>
    <m/>
    <m/>
    <n v="5"/>
    <n v="5"/>
    <m/>
    <x v="0"/>
    <n v="3"/>
    <m/>
    <m/>
    <d v="2014-03-21T16:49:57"/>
  </r>
  <r>
    <s v="Facultad de Ciencias Políticas y Sociología "/>
    <s v="CPS"/>
    <x v="4"/>
    <n v="824"/>
    <m/>
    <m/>
    <n v="9"/>
    <m/>
    <n v="2"/>
    <n v="4"/>
    <m/>
    <n v="9"/>
    <n v="26"/>
    <n v="12"/>
    <m/>
    <m/>
    <m/>
    <n v="4"/>
    <n v="4"/>
    <n v="3"/>
    <n v="4"/>
    <n v="4"/>
    <m/>
    <m/>
    <n v="5"/>
    <n v="5"/>
    <n v="5"/>
    <n v="5"/>
    <n v="5"/>
    <n v="4"/>
    <n v="4"/>
    <m/>
    <m/>
    <n v="4"/>
    <n v="4"/>
    <n v="3"/>
    <n v="4"/>
    <n v="4"/>
    <n v="4"/>
    <n v="5"/>
    <m/>
    <m/>
    <s v="Si"/>
    <n v="4"/>
    <s v="Si"/>
    <n v="4"/>
    <s v="Si"/>
    <n v="4"/>
    <s v="Si"/>
    <s v="Si"/>
    <s v="Si"/>
    <n v="5"/>
    <s v="No"/>
    <m/>
    <m/>
    <m/>
    <m/>
    <n v="5"/>
    <n v="5"/>
    <m/>
    <x v="1"/>
    <n v="4"/>
    <m/>
    <m/>
    <d v="2014-03-21T16:45:46"/>
  </r>
  <r>
    <s v="Facultad de Filología "/>
    <s v="FLL"/>
    <x v="0"/>
    <n v="825"/>
    <m/>
    <m/>
    <n v="14"/>
    <m/>
    <n v="4"/>
    <n v="4"/>
    <m/>
    <n v="14"/>
    <n v="29"/>
    <n v="16"/>
    <m/>
    <m/>
    <m/>
    <n v="4"/>
    <n v="4"/>
    <n v="4"/>
    <n v="5"/>
    <n v="4"/>
    <m/>
    <m/>
    <n v="4"/>
    <n v="4"/>
    <n v="5"/>
    <n v="5"/>
    <n v="5"/>
    <n v="5"/>
    <n v="4"/>
    <m/>
    <m/>
    <n v="4"/>
    <n v="4"/>
    <n v="4"/>
    <n v="5"/>
    <n v="5"/>
    <n v="5"/>
    <n v="4"/>
    <n v="5"/>
    <m/>
    <s v="Si"/>
    <n v="4"/>
    <s v="No"/>
    <m/>
    <s v="Si"/>
    <n v="5"/>
    <s v="Si"/>
    <s v="Si"/>
    <s v="Si"/>
    <n v="4"/>
    <s v="No"/>
    <m/>
    <m/>
    <m/>
    <m/>
    <n v="5"/>
    <n v="5"/>
    <m/>
    <x v="0"/>
    <n v="5"/>
    <m/>
    <m/>
    <d v="2014-03-21T16:47:07"/>
  </r>
  <r>
    <s v="Facultad de Medicina "/>
    <s v="MED"/>
    <x v="2"/>
    <n v="823"/>
    <m/>
    <m/>
    <n v="18"/>
    <m/>
    <n v="3"/>
    <n v="3"/>
    <m/>
    <n v="18"/>
    <n v="14"/>
    <n v="15"/>
    <s v="Biblioteca de Humanidades CSIC"/>
    <m/>
    <m/>
    <n v="5"/>
    <m/>
    <n v="4"/>
    <n v="5"/>
    <n v="5"/>
    <m/>
    <m/>
    <n v="3"/>
    <n v="5"/>
    <n v="5"/>
    <n v="5"/>
    <n v="5"/>
    <n v="5"/>
    <n v="5"/>
    <m/>
    <m/>
    <n v="5"/>
    <n v="5"/>
    <n v="5"/>
    <n v="5"/>
    <n v="5"/>
    <m/>
    <n v="4"/>
    <m/>
    <m/>
    <s v="Si"/>
    <n v="4"/>
    <s v="No"/>
    <m/>
    <s v="No"/>
    <m/>
    <s v="No"/>
    <s v="Si"/>
    <s v="No"/>
    <m/>
    <m/>
    <m/>
    <m/>
    <m/>
    <m/>
    <n v="5"/>
    <n v="5"/>
    <m/>
    <x v="1"/>
    <n v="4"/>
    <m/>
    <m/>
    <d v="2014-03-21T16:41:43"/>
  </r>
  <r>
    <s v="Facultad de Ciencias Biológicas "/>
    <s v="BIO"/>
    <x v="3"/>
    <n v="821"/>
    <m/>
    <m/>
    <n v="2"/>
    <m/>
    <n v="3"/>
    <n v="3"/>
    <m/>
    <n v="2"/>
    <n v="10"/>
    <m/>
    <m/>
    <m/>
    <m/>
    <n v="5"/>
    <n v="5"/>
    <n v="5"/>
    <n v="5"/>
    <m/>
    <m/>
    <m/>
    <n v="4"/>
    <n v="4"/>
    <n v="3"/>
    <n v="5"/>
    <n v="3"/>
    <n v="5"/>
    <n v="3"/>
    <m/>
    <m/>
    <n v="5"/>
    <n v="5"/>
    <m/>
    <n v="5"/>
    <n v="5"/>
    <n v="5"/>
    <m/>
    <m/>
    <m/>
    <s v="Si"/>
    <m/>
    <s v="Si"/>
    <n v="4"/>
    <s v="No"/>
    <m/>
    <s v="No"/>
    <s v="No"/>
    <s v="No"/>
    <m/>
    <s v="Si"/>
    <m/>
    <m/>
    <m/>
    <m/>
    <n v="5"/>
    <n v="5"/>
    <m/>
    <x v="1"/>
    <n v="5"/>
    <m/>
    <m/>
    <d v="2014-03-21T16:39:51"/>
  </r>
  <r>
    <s v=""/>
    <s v=""/>
    <x v="1"/>
    <n v="822"/>
    <m/>
    <m/>
    <m/>
    <m/>
    <n v="5"/>
    <n v="5"/>
    <m/>
    <n v="16"/>
    <n v="1"/>
    <n v="28"/>
    <m/>
    <m/>
    <m/>
    <n v="4"/>
    <n v="5"/>
    <n v="4"/>
    <n v="5"/>
    <n v="5"/>
    <m/>
    <m/>
    <n v="5"/>
    <n v="5"/>
    <n v="5"/>
    <n v="5"/>
    <n v="5"/>
    <n v="5"/>
    <n v="4"/>
    <m/>
    <m/>
    <n v="5"/>
    <n v="5"/>
    <n v="5"/>
    <n v="5"/>
    <n v="5"/>
    <n v="5"/>
    <n v="5"/>
    <n v="5"/>
    <m/>
    <s v="Si"/>
    <n v="3"/>
    <s v="No"/>
    <m/>
    <s v="No"/>
    <m/>
    <s v="Si"/>
    <s v="Si"/>
    <s v="No"/>
    <m/>
    <s v="Si"/>
    <m/>
    <m/>
    <m/>
    <m/>
    <n v="5"/>
    <n v="5"/>
    <m/>
    <x v="1"/>
    <n v="5"/>
    <m/>
    <m/>
    <d v="2014-03-21T16:40:19"/>
  </r>
  <r>
    <s v="Facultad de Veterinaria "/>
    <s v="VET"/>
    <x v="2"/>
    <n v="817"/>
    <m/>
    <m/>
    <n v="21"/>
    <m/>
    <n v="2"/>
    <n v="4"/>
    <m/>
    <n v="21"/>
    <m/>
    <m/>
    <m/>
    <m/>
    <m/>
    <n v="4"/>
    <n v="5"/>
    <n v="3"/>
    <n v="4"/>
    <n v="2"/>
    <m/>
    <m/>
    <n v="4"/>
    <n v="4"/>
    <n v="3"/>
    <n v="5"/>
    <n v="3"/>
    <n v="5"/>
    <n v="3"/>
    <m/>
    <m/>
    <n v="4"/>
    <n v="5"/>
    <n v="4"/>
    <n v="5"/>
    <n v="5"/>
    <n v="4"/>
    <n v="4"/>
    <m/>
    <m/>
    <s v="No"/>
    <m/>
    <s v="Si"/>
    <n v="3"/>
    <s v="Si"/>
    <n v="4"/>
    <s v="Si"/>
    <s v="Si"/>
    <s v="No"/>
    <m/>
    <s v="No"/>
    <m/>
    <m/>
    <m/>
    <m/>
    <n v="4"/>
    <n v="5"/>
    <m/>
    <x v="0"/>
    <n v="5"/>
    <m/>
    <m/>
    <d v="2014-03-21T16:25:06"/>
  </r>
  <r>
    <s v="Facultad de Veterinaria "/>
    <s v="VET"/>
    <x v="2"/>
    <n v="818"/>
    <m/>
    <m/>
    <n v="21"/>
    <m/>
    <n v="2"/>
    <n v="4"/>
    <m/>
    <n v="21"/>
    <m/>
    <m/>
    <m/>
    <m/>
    <m/>
    <n v="4"/>
    <n v="4"/>
    <n v="4"/>
    <n v="4"/>
    <n v="4"/>
    <m/>
    <m/>
    <n v="4"/>
    <n v="4"/>
    <n v="4"/>
    <n v="5"/>
    <n v="4"/>
    <n v="4"/>
    <n v="4"/>
    <m/>
    <m/>
    <n v="4"/>
    <n v="4"/>
    <n v="4"/>
    <n v="4"/>
    <n v="4"/>
    <n v="3"/>
    <n v="4"/>
    <m/>
    <m/>
    <s v="No"/>
    <m/>
    <s v="No"/>
    <m/>
    <s v="No"/>
    <m/>
    <s v="Si"/>
    <s v="Si"/>
    <s v="No"/>
    <m/>
    <s v="Si"/>
    <m/>
    <m/>
    <m/>
    <m/>
    <n v="4"/>
    <n v="4"/>
    <m/>
    <x v="0"/>
    <n v="4"/>
    <m/>
    <m/>
    <d v="2014-03-21T16:25:08"/>
  </r>
  <r>
    <s v="Facultad de Filología "/>
    <s v="FLL"/>
    <x v="0"/>
    <n v="819"/>
    <m/>
    <m/>
    <n v="14"/>
    <m/>
    <n v="3"/>
    <n v="3"/>
    <m/>
    <n v="14"/>
    <n v="29"/>
    <n v="15"/>
    <m/>
    <m/>
    <m/>
    <n v="4"/>
    <n v="5"/>
    <n v="4"/>
    <n v="4"/>
    <n v="3"/>
    <m/>
    <m/>
    <n v="4"/>
    <n v="4"/>
    <n v="4"/>
    <n v="5"/>
    <n v="4"/>
    <n v="4"/>
    <n v="4"/>
    <m/>
    <m/>
    <n v="5"/>
    <n v="4"/>
    <n v="4"/>
    <n v="4"/>
    <n v="5"/>
    <n v="5"/>
    <n v="4"/>
    <n v="4"/>
    <m/>
    <s v="Si"/>
    <n v="4"/>
    <s v="Si"/>
    <n v="4"/>
    <s v="Si"/>
    <n v="5"/>
    <s v="No"/>
    <s v="Si"/>
    <s v="Si"/>
    <n v="4"/>
    <s v="No"/>
    <m/>
    <m/>
    <m/>
    <m/>
    <n v="5"/>
    <n v="5"/>
    <m/>
    <x v="1"/>
    <n v="5"/>
    <m/>
    <m/>
    <d v="2014-03-21T16:28:13"/>
  </r>
  <r>
    <s v="Facultad de Educación "/>
    <s v="EDU"/>
    <x v="0"/>
    <n v="820"/>
    <m/>
    <m/>
    <n v="12"/>
    <m/>
    <n v="3"/>
    <n v="4"/>
    <m/>
    <n v="12"/>
    <m/>
    <m/>
    <m/>
    <m/>
    <m/>
    <n v="2"/>
    <n v="3"/>
    <n v="4"/>
    <n v="4"/>
    <n v="1"/>
    <m/>
    <m/>
    <n v="2"/>
    <n v="4"/>
    <n v="2"/>
    <n v="2"/>
    <n v="3"/>
    <n v="3"/>
    <n v="3"/>
    <m/>
    <m/>
    <n v="2"/>
    <n v="5"/>
    <n v="5"/>
    <n v="5"/>
    <n v="5"/>
    <n v="5"/>
    <n v="2"/>
    <m/>
    <m/>
    <s v="No"/>
    <m/>
    <s v="Si"/>
    <n v="3"/>
    <s v="No"/>
    <m/>
    <s v="No"/>
    <s v="No"/>
    <s v="No"/>
    <m/>
    <s v="No"/>
    <m/>
    <m/>
    <m/>
    <m/>
    <n v="2"/>
    <n v="2"/>
    <m/>
    <x v="2"/>
    <n v="3"/>
    <s v="No conozco la oferta formativa y creo que debería ser más difundida. El servicio de localización de documentos on line a texto completo no es muy intuitivo. Estos servicios por los que preguntan no son para mí conocidos y me gustaría utilizarlos en mi doc"/>
    <m/>
    <d v="2014-03-21T16:30:53"/>
  </r>
  <r>
    <s v="Facultad de Veterinaria "/>
    <s v="VET"/>
    <x v="2"/>
    <n v="816"/>
    <m/>
    <m/>
    <n v="21"/>
    <m/>
    <n v="3"/>
    <n v="3"/>
    <m/>
    <n v="9"/>
    <n v="14"/>
    <n v="4"/>
    <m/>
    <m/>
    <m/>
    <n v="1"/>
    <n v="1"/>
    <n v="1"/>
    <n v="1"/>
    <n v="2"/>
    <m/>
    <m/>
    <n v="1"/>
    <n v="2"/>
    <n v="2"/>
    <n v="1"/>
    <n v="1"/>
    <n v="1"/>
    <n v="2"/>
    <m/>
    <m/>
    <n v="1"/>
    <n v="1"/>
    <n v="1"/>
    <n v="2"/>
    <n v="1"/>
    <n v="2"/>
    <n v="2"/>
    <n v="2"/>
    <m/>
    <s v="No"/>
    <m/>
    <s v="No"/>
    <m/>
    <s v="No"/>
    <m/>
    <s v="No"/>
    <s v="No"/>
    <s v="No"/>
    <m/>
    <s v="No"/>
    <m/>
    <m/>
    <m/>
    <m/>
    <n v="1"/>
    <n v="1"/>
    <m/>
    <x v="1"/>
    <n v="4"/>
    <m/>
    <m/>
    <d v="2014-03-21T16:24:51"/>
  </r>
  <r>
    <s v="Facultad de Veterinaria "/>
    <s v="VET"/>
    <x v="2"/>
    <n v="815"/>
    <m/>
    <m/>
    <n v="21"/>
    <m/>
    <n v="3"/>
    <n v="3"/>
    <m/>
    <n v="21"/>
    <m/>
    <m/>
    <m/>
    <m/>
    <m/>
    <n v="1"/>
    <m/>
    <n v="1"/>
    <n v="1"/>
    <n v="1"/>
    <m/>
    <m/>
    <n v="1"/>
    <n v="1"/>
    <n v="1"/>
    <n v="1"/>
    <n v="1"/>
    <n v="1"/>
    <n v="1"/>
    <m/>
    <m/>
    <n v="1"/>
    <n v="1"/>
    <n v="1"/>
    <n v="1"/>
    <n v="1"/>
    <n v="1"/>
    <n v="1"/>
    <n v="1"/>
    <m/>
    <s v="Si"/>
    <n v="1"/>
    <s v="Si"/>
    <n v="1"/>
    <s v="Si"/>
    <n v="1"/>
    <s v="Si"/>
    <s v="Si"/>
    <s v="Si"/>
    <n v="5"/>
    <s v="Si"/>
    <m/>
    <m/>
    <m/>
    <m/>
    <n v="5"/>
    <n v="5"/>
    <m/>
    <x v="1"/>
    <n v="5"/>
    <s v="Debería haber más bibliotecarias tan profesionales como Mar Sanz."/>
    <m/>
    <d v="2014-03-21T16:22:08"/>
  </r>
  <r>
    <s v="Facultad de Ciencias Químicas "/>
    <s v="QUI"/>
    <x v="3"/>
    <n v="814"/>
    <m/>
    <m/>
    <n v="10"/>
    <m/>
    <n v="3"/>
    <n v="5"/>
    <m/>
    <n v="10"/>
    <n v="6"/>
    <n v="7"/>
    <s v="Instituto Rocasolano"/>
    <m/>
    <m/>
    <n v="4"/>
    <n v="5"/>
    <n v="5"/>
    <n v="5"/>
    <n v="4"/>
    <m/>
    <m/>
    <n v="4"/>
    <n v="4"/>
    <n v="5"/>
    <n v="5"/>
    <n v="3"/>
    <n v="4"/>
    <n v="5"/>
    <m/>
    <m/>
    <n v="4"/>
    <n v="3"/>
    <m/>
    <m/>
    <n v="5"/>
    <n v="4"/>
    <n v="5"/>
    <m/>
    <m/>
    <s v="No"/>
    <m/>
    <s v="No"/>
    <m/>
    <s v="No"/>
    <m/>
    <s v="Si"/>
    <s v="Si"/>
    <s v="No"/>
    <m/>
    <s v="No"/>
    <m/>
    <m/>
    <m/>
    <m/>
    <n v="4"/>
    <n v="5"/>
    <m/>
    <x v="0"/>
    <n v="4"/>
    <m/>
    <m/>
    <d v="2014-03-21T16:21:39"/>
  </r>
  <r>
    <s v=""/>
    <s v=""/>
    <x v="1"/>
    <n v="813"/>
    <m/>
    <m/>
    <m/>
    <m/>
    <m/>
    <m/>
    <m/>
    <m/>
    <m/>
    <m/>
    <m/>
    <m/>
    <m/>
    <m/>
    <m/>
    <m/>
    <m/>
    <m/>
    <m/>
    <m/>
    <m/>
    <m/>
    <m/>
    <m/>
    <m/>
    <m/>
    <m/>
    <m/>
    <m/>
    <m/>
    <m/>
    <m/>
    <m/>
    <m/>
    <m/>
    <m/>
    <m/>
    <m/>
    <m/>
    <m/>
    <m/>
    <m/>
    <m/>
    <m/>
    <m/>
    <m/>
    <m/>
    <m/>
    <m/>
    <m/>
    <m/>
    <m/>
    <m/>
    <m/>
    <m/>
    <m/>
    <x v="3"/>
    <m/>
    <m/>
    <m/>
    <d v="2014-03-21T16:15:30"/>
  </r>
  <r>
    <s v="Facultad de Ciencias Geológicas "/>
    <s v="GEO"/>
    <x v="3"/>
    <n v="812"/>
    <m/>
    <m/>
    <n v="7"/>
    <m/>
    <n v="3"/>
    <n v="4"/>
    <m/>
    <n v="7"/>
    <m/>
    <m/>
    <m/>
    <m/>
    <m/>
    <n v="5"/>
    <n v="5"/>
    <n v="5"/>
    <n v="5"/>
    <n v="5"/>
    <m/>
    <m/>
    <n v="5"/>
    <n v="5"/>
    <n v="5"/>
    <n v="5"/>
    <n v="5"/>
    <n v="5"/>
    <n v="5"/>
    <m/>
    <m/>
    <n v="5"/>
    <n v="5"/>
    <n v="5"/>
    <n v="5"/>
    <n v="5"/>
    <n v="5"/>
    <n v="5"/>
    <m/>
    <m/>
    <s v="Si"/>
    <n v="5"/>
    <s v="Si"/>
    <n v="5"/>
    <s v="No"/>
    <m/>
    <s v="No"/>
    <s v="Si"/>
    <s v="Si"/>
    <n v="5"/>
    <s v="Si"/>
    <m/>
    <m/>
    <m/>
    <m/>
    <n v="5"/>
    <n v="5"/>
    <m/>
    <x v="1"/>
    <n v="5"/>
    <s v="Nuestra biblioteca siempre ha sido la &quot;joya&quot; de la facultad. "/>
    <m/>
    <d v="2014-03-21T16:15:17"/>
  </r>
  <r>
    <s v="Facultad de Filología "/>
    <s v="FLL"/>
    <x v="0"/>
    <n v="810"/>
    <m/>
    <m/>
    <n v="14"/>
    <m/>
    <n v="4"/>
    <n v="3"/>
    <m/>
    <n v="29"/>
    <n v="16"/>
    <n v="15"/>
    <s v="biblioteca de la casa de velázquez"/>
    <m/>
    <m/>
    <n v="4"/>
    <n v="5"/>
    <n v="5"/>
    <n v="5"/>
    <n v="5"/>
    <m/>
    <m/>
    <n v="4"/>
    <n v="4"/>
    <n v="5"/>
    <n v="5"/>
    <n v="4"/>
    <n v="5"/>
    <n v="4"/>
    <m/>
    <m/>
    <n v="5"/>
    <n v="5"/>
    <n v="4"/>
    <n v="4"/>
    <n v="4"/>
    <n v="4"/>
    <n v="4"/>
    <n v="4"/>
    <m/>
    <s v="Si"/>
    <n v="4"/>
    <s v="Si"/>
    <n v="4"/>
    <s v="Si"/>
    <n v="4"/>
    <m/>
    <s v="Si"/>
    <s v="No"/>
    <m/>
    <s v="No"/>
    <s v="más recursos humanos"/>
    <m/>
    <m/>
    <m/>
    <n v="4"/>
    <n v="5"/>
    <m/>
    <x v="1"/>
    <n v="4"/>
    <m/>
    <m/>
    <d v="2014-03-21T16:14:48"/>
  </r>
  <r>
    <s v=""/>
    <s v=""/>
    <x v="1"/>
    <n v="811"/>
    <m/>
    <m/>
    <m/>
    <m/>
    <m/>
    <m/>
    <m/>
    <m/>
    <m/>
    <m/>
    <m/>
    <m/>
    <m/>
    <m/>
    <m/>
    <m/>
    <m/>
    <m/>
    <m/>
    <m/>
    <m/>
    <m/>
    <m/>
    <m/>
    <m/>
    <m/>
    <m/>
    <m/>
    <m/>
    <m/>
    <m/>
    <m/>
    <m/>
    <m/>
    <m/>
    <m/>
    <m/>
    <m/>
    <m/>
    <m/>
    <m/>
    <m/>
    <m/>
    <m/>
    <m/>
    <m/>
    <m/>
    <m/>
    <m/>
    <m/>
    <m/>
    <m/>
    <m/>
    <m/>
    <m/>
    <m/>
    <x v="3"/>
    <m/>
    <m/>
    <m/>
    <d v="2014-03-21T16:15:02"/>
  </r>
  <r>
    <s v=""/>
    <s v=""/>
    <x v="1"/>
    <n v="809"/>
    <m/>
    <m/>
    <m/>
    <m/>
    <n v="3"/>
    <n v="5"/>
    <m/>
    <n v="9"/>
    <n v="26"/>
    <n v="16"/>
    <m/>
    <m/>
    <m/>
    <n v="5"/>
    <n v="5"/>
    <n v="5"/>
    <n v="5"/>
    <n v="5"/>
    <m/>
    <m/>
    <n v="3"/>
    <n v="4"/>
    <n v="5"/>
    <n v="5"/>
    <n v="4"/>
    <n v="4"/>
    <n v="4"/>
    <m/>
    <m/>
    <n v="5"/>
    <n v="5"/>
    <n v="4"/>
    <n v="4"/>
    <n v="5"/>
    <n v="5"/>
    <n v="3"/>
    <m/>
    <m/>
    <s v="Si"/>
    <n v="4"/>
    <s v="No"/>
    <m/>
    <s v="No"/>
    <m/>
    <s v="Si"/>
    <s v="Si"/>
    <s v="No"/>
    <m/>
    <s v="No"/>
    <m/>
    <m/>
    <m/>
    <m/>
    <n v="5"/>
    <n v="5"/>
    <m/>
    <x v="1"/>
    <n v="4"/>
    <m/>
    <m/>
    <d v="2014-03-21T16:12:43"/>
  </r>
  <r>
    <s v="Facultad de Ciencias Físicas "/>
    <s v="FIS"/>
    <x v="3"/>
    <n v="808"/>
    <m/>
    <m/>
    <n v="6"/>
    <m/>
    <n v="2"/>
    <n v="3"/>
    <m/>
    <n v="6"/>
    <n v="14"/>
    <n v="8"/>
    <m/>
    <m/>
    <m/>
    <n v="4"/>
    <n v="1"/>
    <n v="2"/>
    <m/>
    <n v="3"/>
    <m/>
    <m/>
    <n v="3"/>
    <m/>
    <m/>
    <n v="4"/>
    <n v="3"/>
    <m/>
    <n v="3"/>
    <m/>
    <m/>
    <n v="3"/>
    <n v="4"/>
    <n v="5"/>
    <n v="3"/>
    <n v="5"/>
    <n v="4"/>
    <m/>
    <n v="5"/>
    <m/>
    <s v="No"/>
    <m/>
    <s v="No"/>
    <m/>
    <s v="No"/>
    <m/>
    <s v="No"/>
    <s v="No"/>
    <s v="No"/>
    <m/>
    <s v="No"/>
    <m/>
    <m/>
    <m/>
    <m/>
    <n v="4"/>
    <n v="5"/>
    <m/>
    <x v="2"/>
    <n v="4"/>
    <m/>
    <m/>
    <d v="2014-03-21T16:12:42"/>
  </r>
  <r>
    <s v="Facultad de Ciencias Químicas "/>
    <s v="QUI"/>
    <x v="3"/>
    <n v="807"/>
    <m/>
    <m/>
    <n v="10"/>
    <m/>
    <n v="2"/>
    <n v="5"/>
    <m/>
    <n v="10"/>
    <m/>
    <m/>
    <m/>
    <m/>
    <m/>
    <n v="5"/>
    <n v="3"/>
    <n v="4"/>
    <n v="3"/>
    <n v="4"/>
    <m/>
    <m/>
    <n v="3"/>
    <n v="4"/>
    <n v="5"/>
    <n v="5"/>
    <n v="4"/>
    <n v="5"/>
    <n v="4"/>
    <m/>
    <m/>
    <n v="4"/>
    <n v="4"/>
    <n v="4"/>
    <n v="4"/>
    <n v="4"/>
    <n v="5"/>
    <n v="5"/>
    <m/>
    <m/>
    <s v="Si"/>
    <n v="3"/>
    <s v="Si"/>
    <n v="3"/>
    <s v="No"/>
    <m/>
    <s v="Si"/>
    <s v="Si"/>
    <s v="Si"/>
    <n v="3"/>
    <s v="Si"/>
    <m/>
    <m/>
    <m/>
    <m/>
    <n v="5"/>
    <n v="5"/>
    <m/>
    <x v="0"/>
    <n v="3"/>
    <m/>
    <m/>
    <d v="2014-03-21T16:11:22"/>
  </r>
  <r>
    <s v="Facultad de Farmacia "/>
    <s v="FAR"/>
    <x v="2"/>
    <n v="806"/>
    <m/>
    <m/>
    <n v="13"/>
    <m/>
    <m/>
    <n v="3"/>
    <m/>
    <n v="13"/>
    <m/>
    <m/>
    <s v="Biblioteca Pública Retiro (Dr Esquerdo)"/>
    <m/>
    <m/>
    <n v="4"/>
    <n v="4"/>
    <n v="3"/>
    <n v="4"/>
    <n v="4"/>
    <m/>
    <m/>
    <n v="4"/>
    <n v="4"/>
    <n v="4"/>
    <n v="5"/>
    <n v="4"/>
    <n v="4"/>
    <n v="4"/>
    <m/>
    <m/>
    <n v="5"/>
    <n v="5"/>
    <n v="5"/>
    <n v="5"/>
    <n v="5"/>
    <n v="4"/>
    <n v="4"/>
    <m/>
    <m/>
    <s v="No"/>
    <m/>
    <s v="No"/>
    <m/>
    <s v="No"/>
    <m/>
    <s v="Si"/>
    <s v="Si"/>
    <s v="No"/>
    <m/>
    <s v="Si"/>
    <m/>
    <m/>
    <m/>
    <m/>
    <n v="5"/>
    <n v="5"/>
    <m/>
    <x v="1"/>
    <n v="4"/>
    <m/>
    <m/>
    <d v="2014-03-21T16:10:56"/>
  </r>
  <r>
    <s v="Facultad de Ciencias Geológicas "/>
    <s v="GEO"/>
    <x v="3"/>
    <n v="804"/>
    <m/>
    <m/>
    <n v="7"/>
    <m/>
    <n v="2"/>
    <n v="3"/>
    <m/>
    <n v="7"/>
    <m/>
    <m/>
    <m/>
    <m/>
    <m/>
    <n v="2"/>
    <n v="4"/>
    <n v="4"/>
    <n v="3"/>
    <n v="3"/>
    <m/>
    <m/>
    <n v="2"/>
    <n v="4"/>
    <n v="3"/>
    <n v="3"/>
    <n v="3"/>
    <n v="2"/>
    <n v="2"/>
    <m/>
    <m/>
    <n v="4"/>
    <n v="2"/>
    <n v="1"/>
    <n v="4"/>
    <n v="5"/>
    <n v="5"/>
    <n v="3"/>
    <n v="2"/>
    <m/>
    <s v="Si"/>
    <n v="4"/>
    <s v="No"/>
    <m/>
    <s v="No"/>
    <m/>
    <s v="No"/>
    <s v="No"/>
    <s v="No"/>
    <m/>
    <s v="No"/>
    <m/>
    <m/>
    <m/>
    <m/>
    <n v="4"/>
    <n v="3"/>
    <m/>
    <x v="0"/>
    <n v="3"/>
    <m/>
    <m/>
    <d v="2014-03-21T16:05:32"/>
  </r>
  <r>
    <s v="Facultad de Ciencias de la Información "/>
    <s v="INF"/>
    <x v="4"/>
    <n v="805"/>
    <m/>
    <m/>
    <n v="4"/>
    <m/>
    <n v="4"/>
    <n v="3"/>
    <m/>
    <n v="4"/>
    <m/>
    <m/>
    <m/>
    <m/>
    <m/>
    <n v="5"/>
    <n v="5"/>
    <n v="5"/>
    <n v="5"/>
    <n v="5"/>
    <m/>
    <m/>
    <n v="5"/>
    <n v="5"/>
    <n v="5"/>
    <n v="5"/>
    <n v="5"/>
    <n v="5"/>
    <n v="5"/>
    <m/>
    <m/>
    <n v="5"/>
    <n v="5"/>
    <n v="5"/>
    <n v="5"/>
    <n v="5"/>
    <n v="5"/>
    <n v="5"/>
    <n v="5"/>
    <m/>
    <s v="Si"/>
    <n v="4"/>
    <s v="Si"/>
    <n v="4"/>
    <s v="Si"/>
    <n v="4"/>
    <s v="Si"/>
    <s v="Si"/>
    <s v="No"/>
    <m/>
    <s v="Si"/>
    <m/>
    <m/>
    <m/>
    <m/>
    <n v="5"/>
    <n v="5"/>
    <m/>
    <x v="1"/>
    <n v="5"/>
    <m/>
    <m/>
    <d v="2014-03-21T16:08:19"/>
  </r>
  <r>
    <s v="Facultad de Filología "/>
    <s v="FLL"/>
    <x v="0"/>
    <n v="803"/>
    <m/>
    <m/>
    <n v="14"/>
    <m/>
    <n v="3"/>
    <n v="2"/>
    <m/>
    <n v="14"/>
    <n v="16"/>
    <n v="15"/>
    <s v="Bibliotecas de la Agencia Española de Cooperación y Desarrollo"/>
    <m/>
    <m/>
    <m/>
    <m/>
    <m/>
    <m/>
    <m/>
    <m/>
    <m/>
    <n v="4"/>
    <n v="3"/>
    <n v="4"/>
    <n v="4"/>
    <n v="3"/>
    <m/>
    <n v="3"/>
    <m/>
    <m/>
    <n v="5"/>
    <n v="4"/>
    <n v="3"/>
    <n v="4"/>
    <n v="4"/>
    <n v="3"/>
    <n v="4"/>
    <n v="5"/>
    <m/>
    <s v="Si"/>
    <n v="3"/>
    <s v="No"/>
    <m/>
    <s v="No"/>
    <m/>
    <s v="No"/>
    <s v="Si"/>
    <s v="No"/>
    <m/>
    <s v="Si"/>
    <m/>
    <m/>
    <m/>
    <m/>
    <n v="5"/>
    <n v="5"/>
    <m/>
    <x v="0"/>
    <n v="5"/>
    <m/>
    <m/>
    <d v="2014-03-21T16:04:34"/>
  </r>
  <r>
    <s v="F. Óptica y Optometría"/>
    <s v="OPT"/>
    <x v="2"/>
    <n v="799"/>
    <m/>
    <m/>
    <n v="25"/>
    <m/>
    <n v="2"/>
    <n v="3"/>
    <m/>
    <n v="25"/>
    <m/>
    <m/>
    <m/>
    <m/>
    <m/>
    <n v="4"/>
    <n v="4"/>
    <n v="4"/>
    <n v="5"/>
    <n v="4"/>
    <m/>
    <m/>
    <n v="4"/>
    <n v="3"/>
    <n v="5"/>
    <n v="5"/>
    <n v="4"/>
    <n v="5"/>
    <n v="4"/>
    <m/>
    <m/>
    <n v="4"/>
    <n v="5"/>
    <n v="4"/>
    <n v="4"/>
    <n v="4"/>
    <n v="4"/>
    <n v="5"/>
    <m/>
    <m/>
    <s v="Si"/>
    <n v="4"/>
    <s v="No"/>
    <m/>
    <s v="No"/>
    <m/>
    <s v="Si"/>
    <s v="Si"/>
    <s v="No"/>
    <m/>
    <s v="No"/>
    <m/>
    <m/>
    <m/>
    <m/>
    <n v="3"/>
    <n v="3"/>
    <m/>
    <x v="0"/>
    <n v="3"/>
    <m/>
    <m/>
    <d v="2014-03-21T16:02:58"/>
  </r>
  <r>
    <s v="Facultad de Odontología "/>
    <s v="ODO"/>
    <x v="2"/>
    <n v="800"/>
    <m/>
    <m/>
    <n v="19"/>
    <m/>
    <n v="3"/>
    <n v="2"/>
    <m/>
    <n v="19"/>
    <m/>
    <m/>
    <m/>
    <m/>
    <m/>
    <n v="3"/>
    <n v="4"/>
    <n v="4"/>
    <n v="5"/>
    <n v="4"/>
    <m/>
    <m/>
    <n v="4"/>
    <n v="4"/>
    <n v="4"/>
    <n v="5"/>
    <n v="4"/>
    <n v="4"/>
    <n v="4"/>
    <m/>
    <m/>
    <n v="5"/>
    <n v="5"/>
    <n v="5"/>
    <n v="5"/>
    <n v="5"/>
    <n v="4"/>
    <n v="4"/>
    <n v="4"/>
    <m/>
    <s v="No"/>
    <m/>
    <s v="No"/>
    <m/>
    <s v="No"/>
    <m/>
    <s v="No"/>
    <s v="Si"/>
    <s v="No"/>
    <m/>
    <s v="Si"/>
    <m/>
    <m/>
    <m/>
    <m/>
    <n v="5"/>
    <n v="5"/>
    <m/>
    <x v="0"/>
    <n v="4"/>
    <m/>
    <m/>
    <d v="2014-03-21T16:03:35"/>
  </r>
  <r>
    <s v="Facultad de Filología "/>
    <s v="FLL"/>
    <x v="0"/>
    <n v="801"/>
    <m/>
    <m/>
    <n v="14"/>
    <m/>
    <n v="5"/>
    <n v="4"/>
    <m/>
    <n v="14"/>
    <n v="16"/>
    <n v="29"/>
    <m/>
    <m/>
    <m/>
    <n v="5"/>
    <n v="5"/>
    <n v="5"/>
    <n v="4"/>
    <n v="5"/>
    <m/>
    <m/>
    <n v="5"/>
    <n v="4"/>
    <n v="5"/>
    <n v="5"/>
    <n v="5"/>
    <n v="5"/>
    <n v="4"/>
    <m/>
    <m/>
    <n v="5"/>
    <n v="5"/>
    <n v="5"/>
    <n v="5"/>
    <n v="5"/>
    <n v="5"/>
    <n v="5"/>
    <m/>
    <m/>
    <s v="No"/>
    <m/>
    <s v="No"/>
    <m/>
    <s v="No"/>
    <m/>
    <s v="Si"/>
    <s v="No"/>
    <s v="No"/>
    <m/>
    <s v="Si"/>
    <m/>
    <m/>
    <m/>
    <m/>
    <n v="5"/>
    <n v="5"/>
    <m/>
    <x v="1"/>
    <n v="4"/>
    <s v="Las bibliotecas especiales (filología clásica, hebreo, etc) deberían estar dirigidas por bibliotecarios que conocieran esas lenguas lo suficiente para catalogar y organizar los libros adecuadamente."/>
    <m/>
    <d v="2014-03-21T16:04:18"/>
  </r>
  <r>
    <s v="Facultad de Ciencias Biológicas "/>
    <s v="BIO"/>
    <x v="3"/>
    <n v="802"/>
    <m/>
    <m/>
    <n v="2"/>
    <m/>
    <n v="3"/>
    <n v="5"/>
    <m/>
    <n v="2"/>
    <m/>
    <m/>
    <m/>
    <m/>
    <m/>
    <n v="5"/>
    <n v="5"/>
    <n v="4"/>
    <n v="5"/>
    <n v="4"/>
    <m/>
    <m/>
    <n v="4"/>
    <n v="5"/>
    <n v="5"/>
    <n v="5"/>
    <n v="3"/>
    <n v="4"/>
    <n v="4"/>
    <m/>
    <m/>
    <n v="5"/>
    <n v="5"/>
    <n v="5"/>
    <n v="5"/>
    <n v="5"/>
    <n v="5"/>
    <n v="5"/>
    <m/>
    <m/>
    <s v="No"/>
    <m/>
    <s v="Si"/>
    <n v="4"/>
    <s v="No"/>
    <m/>
    <s v="No"/>
    <s v="No"/>
    <s v="No"/>
    <m/>
    <s v="Si"/>
    <m/>
    <m/>
    <m/>
    <m/>
    <n v="5"/>
    <n v="5"/>
    <m/>
    <x v="1"/>
    <n v="5"/>
    <m/>
    <m/>
    <d v="2014-03-21T16:04:24"/>
  </r>
  <r>
    <s v="Facultad de Educación "/>
    <s v="EDU"/>
    <x v="0"/>
    <n v="798"/>
    <m/>
    <m/>
    <n v="12"/>
    <m/>
    <n v="3"/>
    <n v="4"/>
    <m/>
    <n v="12"/>
    <n v="15"/>
    <n v="11"/>
    <m/>
    <m/>
    <m/>
    <n v="4"/>
    <n v="4"/>
    <n v="4"/>
    <n v="3"/>
    <n v="4"/>
    <m/>
    <m/>
    <n v="4"/>
    <n v="5"/>
    <n v="5"/>
    <n v="5"/>
    <n v="5"/>
    <n v="5"/>
    <n v="5"/>
    <m/>
    <m/>
    <n v="5"/>
    <n v="5"/>
    <n v="5"/>
    <n v="5"/>
    <n v="5"/>
    <n v="4"/>
    <n v="5"/>
    <m/>
    <m/>
    <s v="No"/>
    <m/>
    <s v="No"/>
    <m/>
    <s v="No"/>
    <m/>
    <s v="Si"/>
    <s v="No"/>
    <s v="No"/>
    <m/>
    <s v="No"/>
    <m/>
    <m/>
    <m/>
    <m/>
    <n v="5"/>
    <n v="5"/>
    <m/>
    <x v="1"/>
    <n v="4"/>
    <m/>
    <m/>
    <d v="2014-03-21T16:02:54"/>
  </r>
  <r>
    <s v="Facultad de Ciencias Geológicas "/>
    <s v="GEO"/>
    <x v="3"/>
    <n v="797"/>
    <m/>
    <m/>
    <n v="7"/>
    <m/>
    <n v="2"/>
    <n v="2"/>
    <m/>
    <n v="7"/>
    <m/>
    <m/>
    <m/>
    <m/>
    <m/>
    <n v="4"/>
    <n v="4"/>
    <n v="4"/>
    <n v="4"/>
    <m/>
    <m/>
    <m/>
    <n v="3"/>
    <n v="4"/>
    <n v="4"/>
    <n v="5"/>
    <n v="4"/>
    <n v="4"/>
    <n v="4"/>
    <m/>
    <m/>
    <n v="4"/>
    <n v="4"/>
    <n v="4"/>
    <n v="4"/>
    <n v="4"/>
    <n v="4"/>
    <n v="4"/>
    <m/>
    <m/>
    <s v="Si"/>
    <n v="4"/>
    <s v="No"/>
    <m/>
    <s v="No"/>
    <m/>
    <s v="No"/>
    <s v="No"/>
    <s v="No"/>
    <m/>
    <s v="No"/>
    <m/>
    <m/>
    <m/>
    <m/>
    <n v="5"/>
    <n v="5"/>
    <m/>
    <x v="1"/>
    <n v="3"/>
    <m/>
    <m/>
    <d v="2014-03-21T16:01:43"/>
  </r>
  <r>
    <s v="Facultad de Psicología "/>
    <s v="PSI"/>
    <x v="2"/>
    <n v="796"/>
    <m/>
    <m/>
    <n v="20"/>
    <m/>
    <n v="3"/>
    <n v="3"/>
    <m/>
    <n v="20"/>
    <n v="18"/>
    <m/>
    <m/>
    <m/>
    <m/>
    <n v="4"/>
    <n v="5"/>
    <n v="5"/>
    <n v="5"/>
    <n v="4"/>
    <m/>
    <m/>
    <n v="4"/>
    <n v="4"/>
    <n v="4"/>
    <n v="5"/>
    <n v="4"/>
    <n v="4"/>
    <n v="4"/>
    <m/>
    <m/>
    <n v="5"/>
    <n v="5"/>
    <n v="5"/>
    <n v="5"/>
    <n v="5"/>
    <n v="5"/>
    <n v="5"/>
    <m/>
    <m/>
    <s v="No"/>
    <m/>
    <s v="Si"/>
    <n v="5"/>
    <s v="No"/>
    <m/>
    <s v="No"/>
    <s v="Si"/>
    <m/>
    <m/>
    <s v="Si"/>
    <m/>
    <m/>
    <m/>
    <m/>
    <n v="5"/>
    <n v="5"/>
    <m/>
    <x v="1"/>
    <n v="5"/>
    <m/>
    <m/>
    <d v="2014-03-21T16:01:37"/>
  </r>
  <r>
    <s v="Facultad de Farmacia "/>
    <s v="FAR"/>
    <x v="2"/>
    <n v="795"/>
    <m/>
    <m/>
    <n v="13"/>
    <m/>
    <n v="2"/>
    <n v="5"/>
    <m/>
    <n v="13"/>
    <m/>
    <m/>
    <m/>
    <m/>
    <m/>
    <n v="4"/>
    <n v="3"/>
    <n v="3"/>
    <n v="3"/>
    <n v="3"/>
    <m/>
    <m/>
    <n v="4"/>
    <n v="5"/>
    <n v="4"/>
    <n v="5"/>
    <n v="3"/>
    <n v="4"/>
    <n v="3"/>
    <m/>
    <m/>
    <n v="4"/>
    <n v="4"/>
    <n v="4"/>
    <n v="4"/>
    <n v="4"/>
    <n v="4"/>
    <n v="3"/>
    <m/>
    <m/>
    <s v="Si"/>
    <n v="4"/>
    <s v="Si"/>
    <n v="4"/>
    <s v="No"/>
    <m/>
    <s v="No"/>
    <s v="No"/>
    <s v="No"/>
    <m/>
    <s v="No"/>
    <m/>
    <m/>
    <m/>
    <m/>
    <n v="5"/>
    <n v="5"/>
    <m/>
    <x v="0"/>
    <n v="4"/>
    <m/>
    <m/>
    <d v="2014-03-21T16:01:22"/>
  </r>
  <r>
    <s v="Facultad de Ciencias Económicas y Empresariales "/>
    <s v="CEE"/>
    <x v="4"/>
    <n v="794"/>
    <m/>
    <m/>
    <n v="5"/>
    <m/>
    <n v="2"/>
    <n v="5"/>
    <m/>
    <n v="5"/>
    <m/>
    <m/>
    <m/>
    <m/>
    <m/>
    <n v="5"/>
    <n v="3"/>
    <n v="2"/>
    <n v="3"/>
    <n v="2"/>
    <m/>
    <m/>
    <n v="4"/>
    <n v="5"/>
    <n v="5"/>
    <n v="5"/>
    <n v="5"/>
    <n v="5"/>
    <n v="5"/>
    <m/>
    <m/>
    <n v="5"/>
    <n v="5"/>
    <n v="5"/>
    <n v="5"/>
    <n v="5"/>
    <n v="5"/>
    <n v="5"/>
    <n v="5"/>
    <m/>
    <s v="Si"/>
    <n v="3"/>
    <s v="Si"/>
    <n v="5"/>
    <s v="Si"/>
    <n v="4"/>
    <s v="Si"/>
    <s v="Si"/>
    <s v="Si"/>
    <n v="5"/>
    <s v="Si"/>
    <m/>
    <m/>
    <m/>
    <m/>
    <n v="5"/>
    <n v="5"/>
    <m/>
    <x v="1"/>
    <n v="4"/>
    <s v="Los trabajadores de la Biblioteca de Cc. Economicas y Empresariales ofrecen un servicio y atención personalizada inmejorable.  Ruego se les haga llegar esta apreciación y la felicitación y agradeci&lt;br&gt;miento consecuentes.&lt;br&gt;María Puelles Gallo. Prof Dpto"/>
    <m/>
    <d v="2014-03-21T16:00:56"/>
  </r>
  <r>
    <s v="Facultad de Geografía e Historia "/>
    <s v="GHI"/>
    <x v="0"/>
    <n v="793"/>
    <m/>
    <m/>
    <n v="16"/>
    <m/>
    <n v="3"/>
    <n v="5"/>
    <m/>
    <n v="16"/>
    <n v="14"/>
    <n v="11"/>
    <s v="CCHS (CSIC)"/>
    <m/>
    <m/>
    <n v="3"/>
    <n v="5"/>
    <n v="3"/>
    <n v="3"/>
    <n v="4"/>
    <m/>
    <m/>
    <n v="5"/>
    <n v="3"/>
    <n v="5"/>
    <n v="5"/>
    <n v="4"/>
    <n v="4"/>
    <n v="5"/>
    <m/>
    <m/>
    <n v="5"/>
    <n v="5"/>
    <n v="5"/>
    <n v="4"/>
    <n v="5"/>
    <n v="5"/>
    <n v="3"/>
    <n v="4"/>
    <m/>
    <s v="Si"/>
    <n v="4"/>
    <s v="No"/>
    <m/>
    <s v="No"/>
    <m/>
    <s v="Si"/>
    <s v="Si"/>
    <s v="No"/>
    <m/>
    <s v="Si"/>
    <s v="Acceso directo a los depósitos por parte del profesorado"/>
    <m/>
    <m/>
    <m/>
    <n v="5"/>
    <n v="5"/>
    <m/>
    <x v="1"/>
    <n v="4"/>
    <m/>
    <m/>
    <d v="2014-03-21T15:58:30"/>
  </r>
  <r>
    <s v="Facultad de Medicina "/>
    <s v="MED"/>
    <x v="2"/>
    <n v="792"/>
    <m/>
    <m/>
    <n v="18"/>
    <m/>
    <n v="4"/>
    <n v="5"/>
    <m/>
    <n v="18"/>
    <n v="22"/>
    <n v="11"/>
    <s v="Real Academia de Medicina"/>
    <m/>
    <m/>
    <n v="4"/>
    <n v="4"/>
    <n v="5"/>
    <n v="5"/>
    <n v="4"/>
    <m/>
    <m/>
    <n v="4"/>
    <n v="4"/>
    <n v="5"/>
    <n v="5"/>
    <n v="4"/>
    <n v="5"/>
    <n v="4"/>
    <m/>
    <m/>
    <n v="5"/>
    <n v="5"/>
    <n v="5"/>
    <n v="5"/>
    <n v="5"/>
    <n v="5"/>
    <n v="4"/>
    <n v="5"/>
    <m/>
    <s v="Si"/>
    <n v="4"/>
    <s v="Si"/>
    <n v="4"/>
    <s v="Si"/>
    <n v="4"/>
    <s v="Si"/>
    <s v="Si"/>
    <s v="Si"/>
    <n v="4"/>
    <s v="Si"/>
    <m/>
    <m/>
    <m/>
    <m/>
    <n v="5"/>
    <n v="5"/>
    <m/>
    <x v="1"/>
    <n v="3"/>
    <m/>
    <m/>
    <d v="2014-03-21T15:58:14"/>
  </r>
  <r>
    <s v="Facultad de Geografía e Historia "/>
    <s v="GHI"/>
    <x v="0"/>
    <n v="791"/>
    <m/>
    <m/>
    <n v="16"/>
    <m/>
    <n v="4"/>
    <n v="3"/>
    <m/>
    <n v="16"/>
    <n v="4"/>
    <m/>
    <m/>
    <m/>
    <m/>
    <n v="5"/>
    <n v="5"/>
    <n v="5"/>
    <n v="5"/>
    <n v="5"/>
    <m/>
    <m/>
    <n v="5"/>
    <n v="5"/>
    <n v="5"/>
    <n v="5"/>
    <n v="5"/>
    <n v="5"/>
    <n v="5"/>
    <m/>
    <m/>
    <n v="5"/>
    <n v="5"/>
    <n v="5"/>
    <n v="5"/>
    <n v="5"/>
    <n v="5"/>
    <n v="5"/>
    <n v="5"/>
    <m/>
    <s v="Si"/>
    <n v="5"/>
    <s v="Si"/>
    <n v="5"/>
    <s v="No"/>
    <m/>
    <s v="No"/>
    <s v="Si"/>
    <s v="Si"/>
    <n v="5"/>
    <m/>
    <m/>
    <m/>
    <m/>
    <m/>
    <n v="5"/>
    <n v="5"/>
    <m/>
    <x v="1"/>
    <n v="5"/>
    <m/>
    <m/>
    <d v="2014-03-21T15:54:20"/>
  </r>
  <r>
    <s v="Facultad de Medicina "/>
    <s v="MED"/>
    <x v="2"/>
    <n v="790"/>
    <m/>
    <m/>
    <n v="18"/>
    <m/>
    <n v="2"/>
    <n v="4"/>
    <m/>
    <n v="18"/>
    <m/>
    <m/>
    <m/>
    <m/>
    <m/>
    <n v="5"/>
    <n v="4"/>
    <n v="4"/>
    <n v="4"/>
    <n v="4"/>
    <m/>
    <m/>
    <n v="4"/>
    <n v="5"/>
    <n v="5"/>
    <n v="5"/>
    <n v="5"/>
    <n v="5"/>
    <n v="5"/>
    <m/>
    <m/>
    <n v="4"/>
    <n v="5"/>
    <n v="4"/>
    <n v="5"/>
    <n v="5"/>
    <n v="5"/>
    <n v="5"/>
    <n v="4"/>
    <m/>
    <s v="No"/>
    <m/>
    <m/>
    <m/>
    <m/>
    <m/>
    <m/>
    <m/>
    <m/>
    <m/>
    <m/>
    <m/>
    <m/>
    <m/>
    <m/>
    <n v="5"/>
    <n v="5"/>
    <m/>
    <x v="1"/>
    <n v="5"/>
    <m/>
    <m/>
    <d v="2014-03-21T15:53:50"/>
  </r>
  <r>
    <s v="Facultad de Filología "/>
    <s v="FLL"/>
    <x v="0"/>
    <n v="789"/>
    <m/>
    <m/>
    <n v="14"/>
    <m/>
    <n v="4"/>
    <n v="5"/>
    <m/>
    <n v="29"/>
    <n v="14"/>
    <n v="28"/>
    <s v="Biblioteca Nacional de España"/>
    <m/>
    <m/>
    <n v="5"/>
    <n v="5"/>
    <n v="5"/>
    <n v="5"/>
    <n v="4"/>
    <m/>
    <m/>
    <n v="4"/>
    <n v="5"/>
    <n v="5"/>
    <n v="5"/>
    <n v="5"/>
    <n v="5"/>
    <n v="5"/>
    <m/>
    <m/>
    <n v="5"/>
    <n v="5"/>
    <n v="5"/>
    <n v="5"/>
    <m/>
    <n v="5"/>
    <m/>
    <n v="5"/>
    <m/>
    <s v="Si"/>
    <n v="5"/>
    <s v="Si"/>
    <n v="4"/>
    <s v="No"/>
    <m/>
    <s v="Si"/>
    <s v="Si"/>
    <s v="No"/>
    <m/>
    <s v="No"/>
    <s v="Más libros y bases de datos"/>
    <m/>
    <m/>
    <m/>
    <n v="5"/>
    <n v="5"/>
    <m/>
    <x v="1"/>
    <n v="3"/>
    <s v="Se necesitan más libros, especialmente recientes y extranjeros."/>
    <m/>
    <d v="2014-03-21T15:52:55"/>
  </r>
  <r>
    <s v="Facultad de Medicina "/>
    <s v="MED"/>
    <x v="2"/>
    <n v="788"/>
    <m/>
    <m/>
    <n v="18"/>
    <m/>
    <n v="4"/>
    <n v="5"/>
    <m/>
    <n v="18"/>
    <n v="22"/>
    <m/>
    <m/>
    <m/>
    <m/>
    <n v="5"/>
    <n v="4"/>
    <n v="4"/>
    <n v="4"/>
    <n v="4"/>
    <m/>
    <m/>
    <n v="5"/>
    <n v="5"/>
    <n v="5"/>
    <n v="5"/>
    <n v="5"/>
    <n v="4"/>
    <n v="5"/>
    <m/>
    <m/>
    <n v="5"/>
    <n v="5"/>
    <n v="5"/>
    <n v="5"/>
    <n v="4"/>
    <n v="5"/>
    <n v="5"/>
    <m/>
    <m/>
    <s v="No"/>
    <m/>
    <m/>
    <m/>
    <m/>
    <m/>
    <m/>
    <m/>
    <m/>
    <m/>
    <m/>
    <m/>
    <m/>
    <m/>
    <m/>
    <n v="5"/>
    <n v="5"/>
    <m/>
    <x v="1"/>
    <n v="4"/>
    <m/>
    <m/>
    <d v="2014-03-21T15:52:46"/>
  </r>
  <r>
    <s v="F. Trabajo Social"/>
    <s v="TRS"/>
    <x v="4"/>
    <n v="787"/>
    <m/>
    <m/>
    <n v="26"/>
    <m/>
    <n v="4"/>
    <n v="4"/>
    <m/>
    <n v="26"/>
    <n v="5"/>
    <n v="9"/>
    <m/>
    <m/>
    <m/>
    <n v="4"/>
    <n v="3"/>
    <n v="4"/>
    <n v="4"/>
    <n v="3"/>
    <m/>
    <m/>
    <n v="4"/>
    <n v="5"/>
    <n v="5"/>
    <n v="5"/>
    <n v="5"/>
    <n v="5"/>
    <n v="5"/>
    <m/>
    <m/>
    <n v="5"/>
    <n v="5"/>
    <n v="5"/>
    <n v="5"/>
    <n v="5"/>
    <n v="5"/>
    <n v="5"/>
    <n v="5"/>
    <m/>
    <s v="Si"/>
    <n v="5"/>
    <s v="Si"/>
    <n v="3"/>
    <s v="Si"/>
    <n v="2"/>
    <s v="Si"/>
    <s v="Si"/>
    <s v="No"/>
    <m/>
    <s v="Si"/>
    <m/>
    <m/>
    <m/>
    <m/>
    <n v="5"/>
    <n v="5"/>
    <m/>
    <x v="1"/>
    <n v="5"/>
    <m/>
    <m/>
    <d v="2014-03-21T15:49:03"/>
  </r>
  <r>
    <s v="Facultad de Ciencias Geológicas "/>
    <s v="GEO"/>
    <x v="3"/>
    <n v="786"/>
    <m/>
    <m/>
    <n v="7"/>
    <m/>
    <n v="3"/>
    <n v="5"/>
    <m/>
    <n v="7"/>
    <m/>
    <m/>
    <m/>
    <m/>
    <m/>
    <n v="4"/>
    <n v="4"/>
    <n v="4"/>
    <n v="3"/>
    <n v="2"/>
    <m/>
    <m/>
    <n v="4"/>
    <n v="4"/>
    <n v="4"/>
    <n v="5"/>
    <n v="4"/>
    <n v="4"/>
    <n v="4"/>
    <m/>
    <m/>
    <n v="3"/>
    <n v="4"/>
    <n v="4"/>
    <n v="4"/>
    <n v="4"/>
    <n v="4"/>
    <n v="4"/>
    <n v="4"/>
    <m/>
    <s v="Si"/>
    <n v="4"/>
    <s v="No"/>
    <m/>
    <s v="No"/>
    <m/>
    <s v="Si"/>
    <s v="Si"/>
    <s v="No"/>
    <m/>
    <s v="No"/>
    <m/>
    <m/>
    <m/>
    <m/>
    <n v="3"/>
    <n v="4"/>
    <m/>
    <x v="0"/>
    <n v="3"/>
    <m/>
    <m/>
    <d v="2014-03-21T15:48:31"/>
  </r>
  <r>
    <s v="Facultad de Veterinaria "/>
    <s v="VET"/>
    <x v="2"/>
    <n v="785"/>
    <m/>
    <m/>
    <n v="21"/>
    <m/>
    <n v="3"/>
    <n v="3"/>
    <m/>
    <n v="21"/>
    <m/>
    <m/>
    <s v="Biblioteca Municipal León Tolstoi- Las Rozas de Madrid"/>
    <m/>
    <m/>
    <n v="3"/>
    <n v="3"/>
    <n v="3"/>
    <n v="4"/>
    <n v="2"/>
    <m/>
    <m/>
    <n v="3"/>
    <n v="3"/>
    <n v="4"/>
    <n v="5"/>
    <m/>
    <n v="3"/>
    <n v="3"/>
    <m/>
    <m/>
    <n v="5"/>
    <n v="5"/>
    <n v="5"/>
    <n v="5"/>
    <n v="5"/>
    <n v="3"/>
    <n v="5"/>
    <m/>
    <m/>
    <s v="Si"/>
    <n v="3"/>
    <s v="Si"/>
    <n v="4"/>
    <s v="No"/>
    <m/>
    <s v="Si"/>
    <s v="Si"/>
    <s v="Si"/>
    <n v="5"/>
    <s v="Si"/>
    <m/>
    <m/>
    <m/>
    <m/>
    <n v="5"/>
    <n v="5"/>
    <m/>
    <x v="1"/>
    <n v="4"/>
    <m/>
    <m/>
    <d v="2014-03-21T15:44:18"/>
  </r>
  <r>
    <s v="Facultad de Filología "/>
    <s v="FLL"/>
    <x v="0"/>
    <n v="784"/>
    <m/>
    <m/>
    <n v="14"/>
    <m/>
    <n v="2"/>
    <n v="3"/>
    <m/>
    <n v="14"/>
    <n v="15"/>
    <m/>
    <m/>
    <m/>
    <m/>
    <n v="5"/>
    <n v="5"/>
    <n v="4"/>
    <n v="5"/>
    <n v="3"/>
    <m/>
    <m/>
    <n v="3"/>
    <n v="5"/>
    <n v="4"/>
    <n v="5"/>
    <n v="5"/>
    <n v="5"/>
    <n v="4"/>
    <m/>
    <m/>
    <n v="5"/>
    <n v="5"/>
    <n v="5"/>
    <n v="5"/>
    <n v="5"/>
    <m/>
    <m/>
    <n v="4"/>
    <m/>
    <s v="Si"/>
    <n v="4"/>
    <s v="Si"/>
    <n v="4"/>
    <s v="Si"/>
    <n v="4"/>
    <s v="No"/>
    <s v="Si"/>
    <s v="Si"/>
    <n v="5"/>
    <s v="Si"/>
    <m/>
    <m/>
    <m/>
    <m/>
    <n v="5"/>
    <n v="5"/>
    <m/>
    <x v="1"/>
    <n v="5"/>
    <m/>
    <m/>
    <d v="2014-03-21T15:40:03"/>
  </r>
  <r>
    <s v="Facultad de Educación "/>
    <s v="EDU"/>
    <x v="0"/>
    <n v="783"/>
    <m/>
    <m/>
    <n v="12"/>
    <m/>
    <n v="3"/>
    <n v="4"/>
    <m/>
    <n v="12"/>
    <m/>
    <m/>
    <m/>
    <m/>
    <m/>
    <n v="5"/>
    <n v="5"/>
    <n v="5"/>
    <n v="5"/>
    <n v="3"/>
    <m/>
    <m/>
    <n v="4"/>
    <n v="4"/>
    <n v="5"/>
    <n v="5"/>
    <n v="5"/>
    <n v="4"/>
    <n v="5"/>
    <m/>
    <m/>
    <n v="5"/>
    <n v="4"/>
    <n v="5"/>
    <n v="5"/>
    <n v="5"/>
    <n v="5"/>
    <n v="3"/>
    <m/>
    <m/>
    <s v="No"/>
    <n v="4"/>
    <s v="Si"/>
    <n v="4"/>
    <s v="Si"/>
    <n v="4"/>
    <s v="No"/>
    <s v="Si"/>
    <s v="No"/>
    <m/>
    <s v="No"/>
    <m/>
    <m/>
    <m/>
    <m/>
    <n v="5"/>
    <n v="5"/>
    <m/>
    <x v="1"/>
    <n v="4"/>
    <m/>
    <m/>
    <d v="2014-03-21T15:39:33"/>
  </r>
  <r>
    <s v="Otros Centros (Servicios Centrales, Rectorado, Centros adscritos,etc)"/>
    <n v="0"/>
    <x v="5"/>
    <n v="782"/>
    <m/>
    <m/>
    <n v="28"/>
    <m/>
    <n v="2"/>
    <n v="4"/>
    <m/>
    <n v="4"/>
    <m/>
    <m/>
    <m/>
    <m/>
    <m/>
    <n v="5"/>
    <n v="5"/>
    <n v="5"/>
    <n v="5"/>
    <n v="5"/>
    <m/>
    <m/>
    <n v="5"/>
    <n v="5"/>
    <n v="5"/>
    <n v="5"/>
    <n v="5"/>
    <n v="5"/>
    <n v="5"/>
    <m/>
    <m/>
    <n v="5"/>
    <n v="5"/>
    <n v="5"/>
    <n v="5"/>
    <n v="5"/>
    <n v="5"/>
    <n v="5"/>
    <m/>
    <m/>
    <s v="Si"/>
    <n v="5"/>
    <s v="No"/>
    <m/>
    <s v="No"/>
    <m/>
    <s v="No"/>
    <s v="No"/>
    <s v="No"/>
    <m/>
    <s v="Si"/>
    <m/>
    <m/>
    <m/>
    <m/>
    <n v="5"/>
    <n v="5"/>
    <m/>
    <x v="1"/>
    <n v="5"/>
    <m/>
    <m/>
    <d v="2014-03-21T15:39:03"/>
  </r>
  <r>
    <s v="Facultad de Ciencias de la Documentación "/>
    <s v="BYD"/>
    <x v="4"/>
    <n v="780"/>
    <m/>
    <m/>
    <n v="3"/>
    <n v="18"/>
    <m/>
    <n v="1"/>
    <n v="5"/>
    <m/>
    <n v="18"/>
    <m/>
    <m/>
    <m/>
    <m/>
    <m/>
    <m/>
    <m/>
    <m/>
    <m/>
    <m/>
    <m/>
    <m/>
    <m/>
    <m/>
    <m/>
    <n v="6"/>
    <n v="5"/>
    <m/>
    <n v="5"/>
    <m/>
    <m/>
    <m/>
    <m/>
    <s v="NO"/>
    <n v="3"/>
    <m/>
    <m/>
    <m/>
    <m/>
    <m/>
    <m/>
    <m/>
    <m/>
    <m/>
    <m/>
    <m/>
    <m/>
    <m/>
    <m/>
    <m/>
    <m/>
    <m/>
    <m/>
    <n v="5"/>
    <m/>
    <m/>
    <m/>
    <x v="3"/>
    <m/>
    <m/>
    <m/>
    <d v="2014-03-21T15:34:50"/>
  </r>
  <r>
    <s v="Facultad de Filología "/>
    <s v="FLL"/>
    <x v="0"/>
    <n v="781"/>
    <m/>
    <m/>
    <n v="14"/>
    <m/>
    <n v="3"/>
    <n v="4"/>
    <m/>
    <n v="14"/>
    <m/>
    <m/>
    <m/>
    <m/>
    <m/>
    <n v="4"/>
    <n v="4"/>
    <n v="4"/>
    <n v="3"/>
    <n v="3"/>
    <m/>
    <m/>
    <n v="4"/>
    <n v="3"/>
    <n v="3"/>
    <n v="4"/>
    <n v="3"/>
    <n v="3"/>
    <n v="4"/>
    <m/>
    <m/>
    <n v="4"/>
    <n v="4"/>
    <n v="4"/>
    <n v="4"/>
    <n v="4"/>
    <n v="4"/>
    <n v="3"/>
    <m/>
    <m/>
    <s v="Si"/>
    <n v="3"/>
    <s v="Si"/>
    <n v="3"/>
    <s v="No"/>
    <m/>
    <s v="No"/>
    <s v="Si"/>
    <s v="Si"/>
    <n v="4"/>
    <s v="No"/>
    <m/>
    <m/>
    <m/>
    <m/>
    <n v="4"/>
    <n v="4"/>
    <m/>
    <x v="0"/>
    <n v="4"/>
    <m/>
    <m/>
    <d v="2014-03-21T15:37:04"/>
  </r>
  <r>
    <s v="Facultad de Ciencias Matemáticas "/>
    <s v="MAT"/>
    <x v="3"/>
    <n v="779"/>
    <m/>
    <m/>
    <n v="8"/>
    <m/>
    <n v="3"/>
    <n v="4"/>
    <m/>
    <n v="8"/>
    <n v="28"/>
    <n v="14"/>
    <m/>
    <m/>
    <m/>
    <n v="5"/>
    <n v="4"/>
    <n v="3"/>
    <n v="2"/>
    <n v="4"/>
    <m/>
    <m/>
    <n v="4"/>
    <n v="2"/>
    <n v="2"/>
    <n v="4"/>
    <n v="3"/>
    <n v="5"/>
    <n v="3"/>
    <m/>
    <m/>
    <n v="4"/>
    <n v="4"/>
    <n v="5"/>
    <n v="5"/>
    <n v="5"/>
    <n v="4"/>
    <n v="4"/>
    <n v="3"/>
    <m/>
    <s v="Si"/>
    <n v="3"/>
    <s v="Si"/>
    <n v="3"/>
    <s v="No"/>
    <m/>
    <s v="Si"/>
    <s v="Si"/>
    <m/>
    <n v="3"/>
    <s v="Si"/>
    <m/>
    <m/>
    <m/>
    <m/>
    <n v="4"/>
    <n v="4"/>
    <m/>
    <x v="0"/>
    <n v="2"/>
    <s v="Creo que los cambios que ha habido en el espacio físico de la biblioteca de matemáticas han empeorado la organización y hecho aumentar el ruido ambiente."/>
    <m/>
    <d v="2014-03-21T15:33:28"/>
  </r>
  <r>
    <s v="Facultad de Ciencias Matemáticas "/>
    <s v="MAT"/>
    <x v="3"/>
    <n v="778"/>
    <m/>
    <m/>
    <n v="8"/>
    <m/>
    <n v="3"/>
    <n v="5"/>
    <m/>
    <n v="8"/>
    <m/>
    <m/>
    <m/>
    <m/>
    <m/>
    <n v="5"/>
    <n v="5"/>
    <n v="4"/>
    <n v="5"/>
    <n v="4"/>
    <m/>
    <m/>
    <n v="5"/>
    <n v="5"/>
    <n v="5"/>
    <n v="5"/>
    <n v="4"/>
    <n v="5"/>
    <n v="4"/>
    <m/>
    <m/>
    <n v="5"/>
    <n v="5"/>
    <n v="5"/>
    <n v="5"/>
    <n v="5"/>
    <n v="4"/>
    <n v="4"/>
    <m/>
    <m/>
    <s v="Si"/>
    <n v="4"/>
    <s v="Si"/>
    <n v="4"/>
    <s v="No"/>
    <m/>
    <s v="Si"/>
    <s v="Si"/>
    <s v="No"/>
    <m/>
    <s v="No"/>
    <m/>
    <m/>
    <m/>
    <m/>
    <n v="5"/>
    <n v="5"/>
    <m/>
    <x v="1"/>
    <n v="4"/>
    <m/>
    <m/>
    <d v="2014-03-21T15:32:23"/>
  </r>
  <r>
    <s v="Facultad de Veterinaria "/>
    <s v="VET"/>
    <x v="2"/>
    <n v="777"/>
    <m/>
    <m/>
    <n v="21"/>
    <m/>
    <n v="3"/>
    <n v="4"/>
    <m/>
    <n v="21"/>
    <m/>
    <m/>
    <m/>
    <m/>
    <m/>
    <n v="5"/>
    <n v="4"/>
    <n v="4"/>
    <n v="5"/>
    <n v="4"/>
    <m/>
    <m/>
    <n v="4"/>
    <n v="4"/>
    <n v="5"/>
    <n v="5"/>
    <n v="4"/>
    <n v="5"/>
    <n v="4"/>
    <m/>
    <m/>
    <n v="5"/>
    <n v="5"/>
    <n v="5"/>
    <n v="5"/>
    <n v="5"/>
    <n v="5"/>
    <n v="5"/>
    <n v="5"/>
    <m/>
    <s v="Si"/>
    <n v="4"/>
    <s v="Si"/>
    <n v="4"/>
    <s v="No"/>
    <m/>
    <s v="Si"/>
    <s v="Si"/>
    <s v="Si"/>
    <n v="5"/>
    <s v="Si"/>
    <m/>
    <m/>
    <m/>
    <m/>
    <n v="5"/>
    <n v="5"/>
    <m/>
    <x v="1"/>
    <n v="4"/>
    <m/>
    <m/>
    <d v="2014-03-21T15:32:05"/>
  </r>
  <r>
    <s v=""/>
    <s v=""/>
    <x v="1"/>
    <n v="776"/>
    <m/>
    <m/>
    <m/>
    <m/>
    <n v="2"/>
    <n v="5"/>
    <m/>
    <n v="2"/>
    <n v="2"/>
    <n v="2"/>
    <s v="CSIC"/>
    <m/>
    <m/>
    <n v="4"/>
    <n v="4"/>
    <n v="4"/>
    <n v="4"/>
    <n v="3"/>
    <m/>
    <m/>
    <n v="4"/>
    <n v="4"/>
    <n v="3"/>
    <n v="3"/>
    <n v="3"/>
    <n v="3"/>
    <n v="3"/>
    <m/>
    <m/>
    <n v="5"/>
    <n v="4"/>
    <n v="4"/>
    <n v="4"/>
    <n v="4"/>
    <n v="4"/>
    <n v="4"/>
    <m/>
    <m/>
    <s v="No"/>
    <m/>
    <m/>
    <m/>
    <m/>
    <m/>
    <m/>
    <s v="No"/>
    <s v="No"/>
    <m/>
    <m/>
    <m/>
    <m/>
    <m/>
    <m/>
    <n v="4"/>
    <n v="4"/>
    <m/>
    <x v="0"/>
    <n v="3"/>
    <m/>
    <m/>
    <d v="2014-03-21T15:32:00"/>
  </r>
  <r>
    <s v="Facultad de Informática "/>
    <s v="FDI"/>
    <x v="3"/>
    <n v="775"/>
    <m/>
    <m/>
    <n v="17"/>
    <m/>
    <n v="3"/>
    <n v="4"/>
    <m/>
    <n v="17"/>
    <m/>
    <m/>
    <m/>
    <m/>
    <m/>
    <n v="5"/>
    <m/>
    <n v="4"/>
    <n v="4"/>
    <n v="5"/>
    <m/>
    <m/>
    <n v="5"/>
    <n v="4"/>
    <n v="4"/>
    <n v="5"/>
    <n v="4"/>
    <n v="5"/>
    <n v="4"/>
    <m/>
    <m/>
    <n v="5"/>
    <n v="4"/>
    <n v="5"/>
    <n v="5"/>
    <n v="5"/>
    <n v="5"/>
    <n v="5"/>
    <m/>
    <m/>
    <s v="Si"/>
    <n v="4"/>
    <s v="Si"/>
    <n v="5"/>
    <s v="No"/>
    <m/>
    <s v="Si"/>
    <s v="Si"/>
    <s v="No"/>
    <m/>
    <s v="No"/>
    <m/>
    <m/>
    <m/>
    <m/>
    <n v="5"/>
    <n v="5"/>
    <m/>
    <x v="1"/>
    <n v="4"/>
    <m/>
    <m/>
    <d v="2014-03-21T15:31:46"/>
  </r>
  <r>
    <s v="Facultad de Filología "/>
    <s v="FLL"/>
    <x v="0"/>
    <n v="774"/>
    <m/>
    <m/>
    <n v="14"/>
    <m/>
    <n v="5"/>
    <n v="5"/>
    <m/>
    <n v="14"/>
    <n v="29"/>
    <n v="4"/>
    <m/>
    <m/>
    <m/>
    <n v="5"/>
    <n v="5"/>
    <n v="5"/>
    <n v="4"/>
    <n v="4"/>
    <m/>
    <m/>
    <n v="4"/>
    <n v="5"/>
    <n v="5"/>
    <n v="5"/>
    <n v="5"/>
    <n v="5"/>
    <n v="5"/>
    <m/>
    <m/>
    <n v="5"/>
    <n v="5"/>
    <n v="5"/>
    <n v="5"/>
    <n v="5"/>
    <n v="5"/>
    <n v="5"/>
    <n v="5"/>
    <m/>
    <s v="Si"/>
    <n v="4"/>
    <s v="Si"/>
    <n v="4"/>
    <s v="Si"/>
    <n v="4"/>
    <s v="No"/>
    <s v="Si"/>
    <s v="Si"/>
    <n v="5"/>
    <s v="Si"/>
    <m/>
    <m/>
    <m/>
    <m/>
    <n v="5"/>
    <n v="5"/>
    <m/>
    <x v="1"/>
    <n v="5"/>
    <m/>
    <m/>
    <d v="2014-03-21T15:29:55"/>
  </r>
  <r>
    <s v="Facultad de Derecho "/>
    <s v="DER"/>
    <x v="4"/>
    <n v="773"/>
    <m/>
    <m/>
    <n v="11"/>
    <m/>
    <n v="3"/>
    <n v="4"/>
    <m/>
    <n v="11"/>
    <m/>
    <m/>
    <m/>
    <m/>
    <m/>
    <n v="3"/>
    <n v="5"/>
    <n v="4"/>
    <n v="4"/>
    <n v="4"/>
    <m/>
    <m/>
    <n v="4"/>
    <n v="3"/>
    <n v="3"/>
    <n v="5"/>
    <n v="4"/>
    <n v="3"/>
    <n v="3"/>
    <m/>
    <m/>
    <n v="5"/>
    <n v="4"/>
    <n v="5"/>
    <n v="4"/>
    <n v="4"/>
    <n v="5"/>
    <n v="3"/>
    <m/>
    <m/>
    <s v="Si"/>
    <n v="4"/>
    <s v="No"/>
    <m/>
    <s v="No"/>
    <m/>
    <s v="Si"/>
    <s v="Si"/>
    <s v="No"/>
    <m/>
    <s v="No"/>
    <m/>
    <m/>
    <m/>
    <m/>
    <n v="4"/>
    <n v="5"/>
    <m/>
    <x v="0"/>
    <n v="4"/>
    <m/>
    <m/>
    <d v="2014-03-21T15:24:37"/>
  </r>
  <r>
    <s v="Facultad de Ciencias Políticas y Sociología "/>
    <s v="CPS"/>
    <x v="4"/>
    <n v="772"/>
    <m/>
    <m/>
    <n v="9"/>
    <m/>
    <n v="5"/>
    <n v="5"/>
    <m/>
    <n v="9"/>
    <n v="5"/>
    <n v="26"/>
    <m/>
    <m/>
    <m/>
    <n v="5"/>
    <n v="5"/>
    <n v="5"/>
    <m/>
    <n v="3"/>
    <m/>
    <m/>
    <n v="4"/>
    <n v="3"/>
    <n v="3"/>
    <n v="5"/>
    <n v="3"/>
    <n v="5"/>
    <n v="3"/>
    <m/>
    <m/>
    <n v="5"/>
    <n v="5"/>
    <n v="5"/>
    <n v="5"/>
    <n v="5"/>
    <n v="4"/>
    <n v="5"/>
    <m/>
    <m/>
    <s v="Si"/>
    <n v="3"/>
    <s v="No"/>
    <m/>
    <s v="No"/>
    <m/>
    <m/>
    <s v="Si"/>
    <s v="Si"/>
    <n v="3"/>
    <m/>
    <m/>
    <m/>
    <m/>
    <m/>
    <n v="5"/>
    <n v="5"/>
    <m/>
    <x v="1"/>
    <n v="4"/>
    <m/>
    <m/>
    <d v="2014-03-21T15:24:12"/>
  </r>
  <r>
    <s v="Facultad de Psicología "/>
    <s v="PSI"/>
    <x v="2"/>
    <n v="771"/>
    <m/>
    <m/>
    <n v="20"/>
    <m/>
    <n v="2"/>
    <n v="3"/>
    <m/>
    <n v="20"/>
    <m/>
    <m/>
    <s v="Ninguna"/>
    <m/>
    <m/>
    <n v="5"/>
    <n v="3"/>
    <n v="3"/>
    <n v="4"/>
    <n v="4"/>
    <m/>
    <m/>
    <n v="4"/>
    <n v="3"/>
    <n v="4"/>
    <n v="4"/>
    <n v="3"/>
    <n v="5"/>
    <n v="3"/>
    <m/>
    <m/>
    <n v="3"/>
    <n v="4"/>
    <n v="3"/>
    <n v="4"/>
    <n v="5"/>
    <n v="5"/>
    <n v="3"/>
    <m/>
    <m/>
    <s v="No"/>
    <m/>
    <s v="No"/>
    <n v="4"/>
    <s v="No"/>
    <m/>
    <s v="Si"/>
    <s v="Si"/>
    <s v="Si"/>
    <n v="4"/>
    <s v="No"/>
    <m/>
    <m/>
    <m/>
    <m/>
    <n v="4"/>
    <n v="5"/>
    <m/>
    <x v="0"/>
    <n v="4"/>
    <m/>
    <m/>
    <d v="2014-03-21T15:21:53"/>
  </r>
  <r>
    <s v="Facultad de Medicina "/>
    <s v="MED"/>
    <x v="2"/>
    <n v="770"/>
    <m/>
    <m/>
    <n v="18"/>
    <m/>
    <n v="2"/>
    <n v="3"/>
    <m/>
    <n v="18"/>
    <m/>
    <m/>
    <m/>
    <m/>
    <m/>
    <n v="4"/>
    <n v="4"/>
    <n v="4"/>
    <n v="5"/>
    <n v="4"/>
    <m/>
    <m/>
    <n v="3"/>
    <n v="4"/>
    <n v="4"/>
    <n v="5"/>
    <n v="4"/>
    <n v="4"/>
    <n v="4"/>
    <m/>
    <m/>
    <n v="5"/>
    <n v="4"/>
    <n v="4"/>
    <n v="4"/>
    <n v="4"/>
    <n v="4"/>
    <n v="5"/>
    <m/>
    <m/>
    <m/>
    <n v="4"/>
    <s v="No"/>
    <m/>
    <s v="No"/>
    <m/>
    <s v="Si"/>
    <s v="No"/>
    <s v="No"/>
    <m/>
    <s v="No"/>
    <m/>
    <m/>
    <m/>
    <m/>
    <n v="5"/>
    <n v="5"/>
    <m/>
    <x v="1"/>
    <n v="4"/>
    <s v="Son imprescindibles para nuestro trabajo como docentes. Muchas gracias"/>
    <m/>
    <d v="2014-03-21T15:21:37"/>
  </r>
  <r>
    <s v="Facultad de Filología "/>
    <s v="FLL"/>
    <x v="0"/>
    <n v="768"/>
    <m/>
    <m/>
    <n v="14"/>
    <m/>
    <n v="4"/>
    <n v="5"/>
    <m/>
    <n v="14"/>
    <n v="15"/>
    <n v="16"/>
    <m/>
    <m/>
    <m/>
    <n v="4"/>
    <n v="3"/>
    <n v="4"/>
    <n v="4"/>
    <n v="2"/>
    <m/>
    <m/>
    <n v="4"/>
    <n v="3"/>
    <n v="4"/>
    <n v="4"/>
    <n v="4"/>
    <n v="3"/>
    <n v="4"/>
    <m/>
    <m/>
    <n v="3"/>
    <n v="3"/>
    <n v="4"/>
    <n v="4"/>
    <n v="4"/>
    <n v="3"/>
    <n v="4"/>
    <n v="4"/>
    <m/>
    <s v="Si"/>
    <n v="4"/>
    <s v="No"/>
    <m/>
    <s v="No"/>
    <m/>
    <s v="No"/>
    <s v="Si"/>
    <s v="Si"/>
    <n v="4"/>
    <s v="No"/>
    <m/>
    <m/>
    <m/>
    <m/>
    <n v="4"/>
    <n v="4"/>
    <m/>
    <x v="2"/>
    <m/>
    <m/>
    <m/>
    <d v="2014-03-21T15:20:12"/>
  </r>
  <r>
    <s v="Facultad de Ciencias Políticas y Sociología "/>
    <s v="CPS"/>
    <x v="4"/>
    <n v="769"/>
    <m/>
    <m/>
    <n v="9"/>
    <m/>
    <n v="3"/>
    <n v="3"/>
    <m/>
    <n v="9"/>
    <n v="12"/>
    <m/>
    <m/>
    <m/>
    <m/>
    <n v="4"/>
    <n v="4"/>
    <n v="4"/>
    <n v="4"/>
    <n v="2"/>
    <m/>
    <m/>
    <n v="4"/>
    <n v="3"/>
    <n v="3"/>
    <n v="3"/>
    <n v="3"/>
    <n v="3"/>
    <n v="3"/>
    <m/>
    <m/>
    <n v="3"/>
    <n v="4"/>
    <n v="4"/>
    <n v="4"/>
    <n v="5"/>
    <n v="5"/>
    <n v="3"/>
    <m/>
    <m/>
    <s v="Si"/>
    <n v="3"/>
    <s v="No"/>
    <m/>
    <s v="No"/>
    <m/>
    <s v="No"/>
    <s v="Si"/>
    <s v="No"/>
    <m/>
    <s v="No"/>
    <m/>
    <m/>
    <m/>
    <m/>
    <n v="3"/>
    <n v="3"/>
    <m/>
    <x v="0"/>
    <n v="4"/>
    <m/>
    <m/>
    <d v="2014-03-21T15:20:13"/>
  </r>
  <r>
    <s v="Facultad de Educación "/>
    <s v="EDU"/>
    <x v="0"/>
    <n v="766"/>
    <m/>
    <m/>
    <n v="12"/>
    <m/>
    <n v="4"/>
    <n v="5"/>
    <m/>
    <n v="12"/>
    <m/>
    <m/>
    <m/>
    <m/>
    <m/>
    <n v="4"/>
    <n v="4"/>
    <n v="4"/>
    <n v="4"/>
    <n v="2"/>
    <m/>
    <m/>
    <n v="4"/>
    <n v="5"/>
    <n v="5"/>
    <n v="5"/>
    <n v="5"/>
    <n v="4"/>
    <n v="5"/>
    <m/>
    <m/>
    <n v="5"/>
    <n v="5"/>
    <n v="5"/>
    <n v="5"/>
    <n v="5"/>
    <n v="5"/>
    <n v="5"/>
    <n v="5"/>
    <m/>
    <s v="Si"/>
    <n v="4"/>
    <s v="Si"/>
    <n v="5"/>
    <s v="No"/>
    <n v="5"/>
    <s v="No"/>
    <s v="No"/>
    <s v="No"/>
    <m/>
    <s v="Si"/>
    <m/>
    <m/>
    <m/>
    <m/>
    <n v="5"/>
    <n v="5"/>
    <m/>
    <x v="0"/>
    <n v="3"/>
    <m/>
    <m/>
    <d v="2014-03-21T15:18:43"/>
  </r>
  <r>
    <s v="Facultad de Bellas Artes "/>
    <s v="BBA"/>
    <x v="0"/>
    <n v="767"/>
    <m/>
    <m/>
    <n v="1"/>
    <m/>
    <n v="4"/>
    <n v="5"/>
    <m/>
    <n v="1"/>
    <n v="16"/>
    <n v="9"/>
    <s v="Csic"/>
    <m/>
    <m/>
    <n v="5"/>
    <n v="5"/>
    <n v="5"/>
    <n v="5"/>
    <n v="4"/>
    <m/>
    <m/>
    <n v="3"/>
    <n v="3"/>
    <n v="3"/>
    <n v="4"/>
    <n v="3"/>
    <n v="2"/>
    <n v="3"/>
    <m/>
    <m/>
    <n v="4"/>
    <n v="4"/>
    <n v="4"/>
    <n v="4"/>
    <n v="4"/>
    <n v="4"/>
    <n v="3"/>
    <m/>
    <m/>
    <s v="No"/>
    <m/>
    <s v="No"/>
    <m/>
    <s v="No"/>
    <m/>
    <s v="No"/>
    <s v="No"/>
    <s v="Si"/>
    <n v="4"/>
    <s v="Si"/>
    <m/>
    <m/>
    <m/>
    <m/>
    <n v="5"/>
    <n v="5"/>
    <m/>
    <x v="0"/>
    <n v="4"/>
    <s v="Mejorar los aspectos informáticos respecto al ID, contraseña, cambios..."/>
    <m/>
    <d v="2014-03-21T15:19:01"/>
  </r>
  <r>
    <s v="Facultad de Ciencias Químicas "/>
    <s v="QUI"/>
    <x v="3"/>
    <n v="765"/>
    <m/>
    <m/>
    <n v="10"/>
    <m/>
    <n v="3"/>
    <n v="4"/>
    <m/>
    <n v="10"/>
    <m/>
    <m/>
    <m/>
    <m/>
    <m/>
    <n v="4"/>
    <n v="4"/>
    <n v="4"/>
    <n v="4"/>
    <n v="4"/>
    <m/>
    <m/>
    <n v="3"/>
    <n v="4"/>
    <n v="3"/>
    <n v="5"/>
    <n v="3"/>
    <n v="4"/>
    <n v="3"/>
    <m/>
    <m/>
    <n v="5"/>
    <n v="4"/>
    <n v="3"/>
    <n v="4"/>
    <n v="5"/>
    <n v="5"/>
    <n v="4"/>
    <m/>
    <m/>
    <s v="Si"/>
    <n v="4"/>
    <s v="Si"/>
    <m/>
    <s v="No"/>
    <m/>
    <s v="Si"/>
    <s v="Si"/>
    <s v="No"/>
    <m/>
    <s v="Si"/>
    <m/>
    <m/>
    <m/>
    <m/>
    <n v="4"/>
    <n v="5"/>
    <m/>
    <x v="0"/>
    <n v="3"/>
    <m/>
    <m/>
    <d v="2014-03-21T15:17:06"/>
  </r>
  <r>
    <s v="Facultad de Ciencias Matemáticas "/>
    <s v="MAT"/>
    <x v="3"/>
    <n v="763"/>
    <m/>
    <m/>
    <n v="8"/>
    <m/>
    <n v="3"/>
    <n v="3"/>
    <m/>
    <n v="8"/>
    <m/>
    <m/>
    <m/>
    <m/>
    <m/>
    <n v="5"/>
    <n v="4"/>
    <n v="5"/>
    <n v="5"/>
    <n v="4"/>
    <m/>
    <m/>
    <n v="5"/>
    <n v="5"/>
    <n v="5"/>
    <n v="5"/>
    <n v="5"/>
    <n v="4"/>
    <n v="5"/>
    <m/>
    <m/>
    <n v="5"/>
    <n v="5"/>
    <n v="5"/>
    <n v="5"/>
    <n v="5"/>
    <n v="5"/>
    <n v="5"/>
    <m/>
    <m/>
    <s v="Si"/>
    <n v="4"/>
    <s v="Si"/>
    <n v="5"/>
    <s v="No"/>
    <m/>
    <s v="No"/>
    <s v="Si"/>
    <s v="No"/>
    <m/>
    <s v="No"/>
    <m/>
    <m/>
    <m/>
    <m/>
    <n v="5"/>
    <n v="5"/>
    <m/>
    <x v="1"/>
    <n v="4"/>
    <m/>
    <m/>
    <d v="2014-03-21T15:14:30"/>
  </r>
  <r>
    <s v=""/>
    <s v=""/>
    <x v="1"/>
    <n v="764"/>
    <m/>
    <m/>
    <m/>
    <m/>
    <n v="3"/>
    <n v="5"/>
    <m/>
    <n v="15"/>
    <m/>
    <m/>
    <m/>
    <m/>
    <m/>
    <n v="5"/>
    <n v="4"/>
    <n v="4"/>
    <n v="4"/>
    <n v="5"/>
    <m/>
    <m/>
    <n v="4"/>
    <n v="5"/>
    <n v="5"/>
    <n v="5"/>
    <n v="5"/>
    <n v="5"/>
    <n v="5"/>
    <m/>
    <m/>
    <n v="5"/>
    <n v="5"/>
    <n v="5"/>
    <n v="5"/>
    <m/>
    <n v="5"/>
    <n v="5"/>
    <m/>
    <m/>
    <s v="No"/>
    <m/>
    <s v="No"/>
    <m/>
    <s v="No"/>
    <m/>
    <m/>
    <s v="Si"/>
    <s v="No"/>
    <m/>
    <s v="No"/>
    <m/>
    <m/>
    <m/>
    <m/>
    <n v="5"/>
    <n v="5"/>
    <m/>
    <x v="1"/>
    <n v="4"/>
    <m/>
    <m/>
    <d v="2014-03-21T15:15:06"/>
  </r>
  <r>
    <s v="Facultad de Farmacia "/>
    <s v="FAR"/>
    <x v="2"/>
    <n v="762"/>
    <m/>
    <m/>
    <n v="13"/>
    <m/>
    <n v="2"/>
    <n v="2"/>
    <m/>
    <n v="13"/>
    <m/>
    <m/>
    <s v="CSIC"/>
    <m/>
    <m/>
    <n v="5"/>
    <n v="4"/>
    <n v="4"/>
    <n v="4"/>
    <n v="4"/>
    <m/>
    <m/>
    <n v="2"/>
    <n v="4"/>
    <n v="4"/>
    <n v="5"/>
    <n v="2"/>
    <n v="5"/>
    <n v="4"/>
    <m/>
    <m/>
    <n v="5"/>
    <n v="5"/>
    <n v="4"/>
    <n v="5"/>
    <n v="5"/>
    <n v="4"/>
    <n v="4"/>
    <m/>
    <m/>
    <s v="No"/>
    <m/>
    <s v="No"/>
    <m/>
    <s v="No"/>
    <m/>
    <s v="Si"/>
    <s v="No"/>
    <s v="No"/>
    <m/>
    <s v="No"/>
    <s v="suscripción a Farmacopea Española on line o a la Farmacopea Europea"/>
    <m/>
    <m/>
    <m/>
    <n v="5"/>
    <n v="5"/>
    <m/>
    <x v="1"/>
    <n v="4"/>
    <m/>
    <m/>
    <d v="2014-03-21T15:13:02"/>
  </r>
  <r>
    <s v="F. Trabajo Social"/>
    <s v="TRS"/>
    <x v="4"/>
    <n v="761"/>
    <m/>
    <m/>
    <n v="26"/>
    <m/>
    <n v="5"/>
    <n v="5"/>
    <m/>
    <n v="26"/>
    <n v="9"/>
    <m/>
    <m/>
    <m/>
    <m/>
    <n v="5"/>
    <n v="2"/>
    <n v="4"/>
    <n v="4"/>
    <n v="3"/>
    <m/>
    <m/>
    <n v="4"/>
    <n v="5"/>
    <n v="5"/>
    <n v="5"/>
    <n v="5"/>
    <n v="5"/>
    <n v="5"/>
    <m/>
    <m/>
    <n v="5"/>
    <n v="5"/>
    <n v="5"/>
    <n v="5"/>
    <n v="5"/>
    <n v="5"/>
    <n v="5"/>
    <m/>
    <m/>
    <s v="Si"/>
    <n v="4"/>
    <s v="Si"/>
    <n v="4"/>
    <s v="No"/>
    <m/>
    <s v="No"/>
    <s v="Si"/>
    <s v="Si"/>
    <n v="4"/>
    <s v="No"/>
    <m/>
    <m/>
    <m/>
    <m/>
    <n v="5"/>
    <n v="5"/>
    <m/>
    <x v="0"/>
    <n v="5"/>
    <m/>
    <m/>
    <d v="2014-03-21T15:12:58"/>
  </r>
  <r>
    <s v="Facultad de Ciencias Químicas "/>
    <s v="QUI"/>
    <x v="3"/>
    <n v="760"/>
    <m/>
    <m/>
    <n v="10"/>
    <m/>
    <n v="2"/>
    <n v="4"/>
    <m/>
    <n v="10"/>
    <m/>
    <m/>
    <m/>
    <m/>
    <m/>
    <n v="4"/>
    <n v="4"/>
    <n v="4"/>
    <n v="4"/>
    <n v="4"/>
    <m/>
    <m/>
    <n v="3"/>
    <n v="3"/>
    <n v="4"/>
    <n v="4"/>
    <n v="3"/>
    <n v="3"/>
    <n v="3"/>
    <m/>
    <m/>
    <n v="4"/>
    <n v="4"/>
    <n v="4"/>
    <n v="4"/>
    <n v="4"/>
    <n v="4"/>
    <n v="4"/>
    <m/>
    <m/>
    <s v="Si"/>
    <n v="3"/>
    <s v="Si"/>
    <n v="3"/>
    <s v="Si"/>
    <n v="3"/>
    <s v="Si"/>
    <s v="Si"/>
    <s v="No"/>
    <m/>
    <s v="No"/>
    <s v="Suscripciones a mas revistas on-line"/>
    <m/>
    <m/>
    <m/>
    <n v="4"/>
    <n v="5"/>
    <m/>
    <x v="0"/>
    <n v="4"/>
    <m/>
    <m/>
    <d v="2014-03-21T15:12:49"/>
  </r>
  <r>
    <s v=""/>
    <s v=""/>
    <x v="1"/>
    <n v="759"/>
    <m/>
    <m/>
    <m/>
    <m/>
    <n v="2"/>
    <n v="2"/>
    <m/>
    <n v="12"/>
    <n v="22"/>
    <n v="16"/>
    <m/>
    <m/>
    <m/>
    <n v="5"/>
    <n v="4"/>
    <n v="4"/>
    <n v="4"/>
    <n v="4"/>
    <m/>
    <m/>
    <n v="5"/>
    <n v="5"/>
    <n v="4"/>
    <n v="5"/>
    <n v="4"/>
    <n v="4"/>
    <n v="2"/>
    <m/>
    <m/>
    <n v="5"/>
    <n v="3"/>
    <n v="3"/>
    <n v="5"/>
    <n v="5"/>
    <n v="5"/>
    <n v="5"/>
    <m/>
    <m/>
    <s v="Si"/>
    <n v="4"/>
    <s v="No"/>
    <m/>
    <s v="No"/>
    <m/>
    <s v="No"/>
    <s v="No"/>
    <s v="No"/>
    <m/>
    <s v="No"/>
    <m/>
    <m/>
    <m/>
    <m/>
    <n v="5"/>
    <n v="5"/>
    <m/>
    <x v="0"/>
    <n v="5"/>
    <m/>
    <m/>
    <d v="2014-03-21T15:09:23"/>
  </r>
  <r>
    <s v="Facultad de Filología "/>
    <s v="FLL"/>
    <x v="0"/>
    <n v="758"/>
    <m/>
    <m/>
    <n v="14"/>
    <m/>
    <n v="4"/>
    <n v="4"/>
    <m/>
    <n v="29"/>
    <n v="14"/>
    <n v="4"/>
    <s v="Biblioteca Nacional, Bibliotecas municipales"/>
    <m/>
    <m/>
    <n v="4"/>
    <n v="4"/>
    <n v="4"/>
    <n v="4"/>
    <n v="3"/>
    <m/>
    <m/>
    <n v="4"/>
    <n v="3"/>
    <n v="2"/>
    <n v="4"/>
    <n v="1"/>
    <n v="3"/>
    <n v="2"/>
    <m/>
    <m/>
    <n v="4"/>
    <n v="4"/>
    <n v="4"/>
    <n v="4"/>
    <n v="5"/>
    <n v="5"/>
    <n v="3"/>
    <n v="2"/>
    <m/>
    <s v="No"/>
    <m/>
    <s v="No"/>
    <m/>
    <s v="No"/>
    <m/>
    <s v="No"/>
    <s v="No"/>
    <s v="No"/>
    <m/>
    <m/>
    <m/>
    <m/>
    <m/>
    <m/>
    <n v="5"/>
    <n v="5"/>
    <m/>
    <x v="0"/>
    <n v="2"/>
    <s v="No entiendo por qué los libros de filología están en tres bibliotecas diferentes. A veces tengo que acudir a tres sitios diferentes para conseguir libros de un solo autor. Además, hay situaciones cuando se tarda demasiado al hacer una petición en María Za"/>
    <m/>
    <d v="2014-03-21T15:08:36"/>
  </r>
  <r>
    <s v=""/>
    <s v=""/>
    <x v="1"/>
    <n v="757"/>
    <m/>
    <m/>
    <m/>
    <m/>
    <n v="2"/>
    <n v="1"/>
    <m/>
    <n v="5"/>
    <m/>
    <m/>
    <m/>
    <m/>
    <m/>
    <n v="5"/>
    <n v="4"/>
    <n v="4"/>
    <n v="4"/>
    <m/>
    <m/>
    <m/>
    <n v="3"/>
    <n v="4"/>
    <n v="3"/>
    <n v="4"/>
    <n v="4"/>
    <n v="5"/>
    <n v="4"/>
    <m/>
    <m/>
    <n v="4"/>
    <n v="4"/>
    <n v="4"/>
    <n v="4"/>
    <n v="4"/>
    <n v="4"/>
    <n v="3"/>
    <m/>
    <m/>
    <s v="Si"/>
    <n v="4"/>
    <s v="No"/>
    <m/>
    <s v="No"/>
    <m/>
    <s v="Si"/>
    <s v="No"/>
    <s v="No"/>
    <m/>
    <s v="No"/>
    <m/>
    <m/>
    <m/>
    <m/>
    <n v="4"/>
    <n v="5"/>
    <m/>
    <x v="0"/>
    <n v="4"/>
    <m/>
    <m/>
    <d v="2014-03-21T15:07:40"/>
  </r>
  <r>
    <s v="Facultad de Geografía e Historia "/>
    <s v="GHI"/>
    <x v="0"/>
    <n v="756"/>
    <m/>
    <m/>
    <n v="16"/>
    <m/>
    <n v="5"/>
    <n v="5"/>
    <m/>
    <n v="16"/>
    <n v="29"/>
    <n v="28"/>
    <m/>
    <m/>
    <m/>
    <n v="5"/>
    <n v="5"/>
    <n v="5"/>
    <n v="4"/>
    <n v="4"/>
    <m/>
    <m/>
    <n v="5"/>
    <n v="5"/>
    <n v="5"/>
    <n v="5"/>
    <n v="4"/>
    <n v="4"/>
    <n v="5"/>
    <m/>
    <m/>
    <n v="5"/>
    <n v="5"/>
    <n v="4"/>
    <n v="5"/>
    <n v="5"/>
    <n v="5"/>
    <n v="4"/>
    <n v="5"/>
    <m/>
    <s v="Si"/>
    <n v="4"/>
    <s v="No"/>
    <m/>
    <s v="No"/>
    <m/>
    <s v="No"/>
    <s v="Si"/>
    <s v="No"/>
    <m/>
    <s v="No"/>
    <m/>
    <m/>
    <m/>
    <m/>
    <n v="5"/>
    <n v="5"/>
    <m/>
    <x v="1"/>
    <n v="5"/>
    <m/>
    <m/>
    <d v="2014-03-21T15:06:19"/>
  </r>
  <r>
    <s v=""/>
    <s v=""/>
    <x v="1"/>
    <n v="755"/>
    <m/>
    <m/>
    <m/>
    <m/>
    <n v="3"/>
    <n v="3"/>
    <m/>
    <n v="17"/>
    <n v="8"/>
    <m/>
    <s v="Bibliotecates locales de mi ciudad"/>
    <m/>
    <m/>
    <n v="4"/>
    <m/>
    <n v="5"/>
    <n v="4"/>
    <n v="5"/>
    <m/>
    <m/>
    <n v="4"/>
    <n v="5"/>
    <n v="5"/>
    <n v="5"/>
    <n v="4"/>
    <n v="5"/>
    <n v="5"/>
    <m/>
    <m/>
    <n v="5"/>
    <n v="5"/>
    <n v="4"/>
    <n v="5"/>
    <n v="5"/>
    <n v="5"/>
    <n v="4"/>
    <m/>
    <m/>
    <s v="Si"/>
    <n v="5"/>
    <s v="Si"/>
    <n v="4"/>
    <s v="No"/>
    <m/>
    <s v="Si"/>
    <s v="Si"/>
    <s v="No"/>
    <m/>
    <s v="No"/>
    <m/>
    <m/>
    <m/>
    <m/>
    <n v="5"/>
    <n v="5"/>
    <m/>
    <x v="1"/>
    <n v="4"/>
    <m/>
    <m/>
    <d v="2014-03-21T15:04:58"/>
  </r>
  <r>
    <s v="Facultad de Ciencias Geológicas "/>
    <s v="GEO"/>
    <x v="3"/>
    <n v="754"/>
    <m/>
    <m/>
    <n v="7"/>
    <m/>
    <n v="3"/>
    <n v="5"/>
    <m/>
    <n v="7"/>
    <n v="2"/>
    <m/>
    <m/>
    <m/>
    <m/>
    <n v="1"/>
    <n v="1"/>
    <n v="1"/>
    <n v="1"/>
    <n v="3"/>
    <m/>
    <m/>
    <n v="1"/>
    <n v="1"/>
    <n v="2"/>
    <n v="1"/>
    <n v="3"/>
    <n v="1"/>
    <n v="3"/>
    <m/>
    <m/>
    <n v="1"/>
    <n v="1"/>
    <n v="1"/>
    <n v="1"/>
    <n v="1"/>
    <n v="1"/>
    <n v="1"/>
    <n v="1"/>
    <m/>
    <s v="No"/>
    <m/>
    <s v="No"/>
    <m/>
    <s v="No"/>
    <m/>
    <s v="Si"/>
    <s v="Si"/>
    <s v="No"/>
    <m/>
    <s v="Si"/>
    <m/>
    <m/>
    <m/>
    <m/>
    <n v="1"/>
    <n v="1"/>
    <m/>
    <x v="1"/>
    <n v="4"/>
    <m/>
    <m/>
    <d v="2014-03-21T15:02:24"/>
  </r>
  <r>
    <s v="Facultad de Ciencias Matemáticas "/>
    <s v="MAT"/>
    <x v="3"/>
    <n v="753"/>
    <m/>
    <m/>
    <n v="8"/>
    <m/>
    <n v="3"/>
    <n v="3"/>
    <m/>
    <m/>
    <m/>
    <m/>
    <m/>
    <m/>
    <m/>
    <n v="3"/>
    <n v="3"/>
    <n v="2"/>
    <n v="2"/>
    <n v="1"/>
    <m/>
    <m/>
    <n v="3"/>
    <n v="2"/>
    <n v="2"/>
    <n v="2"/>
    <n v="3"/>
    <n v="3"/>
    <n v="3"/>
    <m/>
    <m/>
    <n v="3"/>
    <n v="2"/>
    <n v="3"/>
    <n v="3"/>
    <n v="3"/>
    <n v="3"/>
    <n v="1"/>
    <m/>
    <m/>
    <s v="Si"/>
    <n v="3"/>
    <s v="No"/>
    <m/>
    <s v="No"/>
    <m/>
    <s v="No"/>
    <s v="No"/>
    <s v="No"/>
    <m/>
    <s v="No"/>
    <m/>
    <m/>
    <m/>
    <m/>
    <n v="2"/>
    <n v="4"/>
    <m/>
    <x v="4"/>
    <n v="2"/>
    <m/>
    <m/>
    <d v="2014-03-21T15:02:06"/>
  </r>
  <r>
    <s v="F. Óptica y Optometría"/>
    <s v="OPT"/>
    <x v="2"/>
    <n v="752"/>
    <m/>
    <m/>
    <n v="25"/>
    <m/>
    <n v="3"/>
    <n v="4"/>
    <m/>
    <n v="25"/>
    <m/>
    <m/>
    <m/>
    <m/>
    <m/>
    <n v="5"/>
    <n v="5"/>
    <n v="5"/>
    <n v="5"/>
    <n v="3"/>
    <m/>
    <m/>
    <n v="4"/>
    <n v="4"/>
    <n v="4"/>
    <n v="4"/>
    <n v="4"/>
    <n v="4"/>
    <n v="4"/>
    <m/>
    <m/>
    <n v="3"/>
    <n v="5"/>
    <n v="5"/>
    <n v="5"/>
    <n v="5"/>
    <n v="4"/>
    <n v="5"/>
    <m/>
    <m/>
    <s v="Si"/>
    <n v="4"/>
    <s v="Si"/>
    <n v="3"/>
    <s v="No"/>
    <m/>
    <s v="No"/>
    <s v="No"/>
    <s v="No"/>
    <m/>
    <s v="No"/>
    <m/>
    <m/>
    <m/>
    <m/>
    <n v="4"/>
    <n v="3"/>
    <m/>
    <x v="0"/>
    <n v="3"/>
    <m/>
    <m/>
    <d v="2014-03-21T15:02:06"/>
  </r>
  <r>
    <s v=""/>
    <s v=""/>
    <x v="1"/>
    <n v="749"/>
    <m/>
    <m/>
    <m/>
    <m/>
    <n v="4"/>
    <m/>
    <m/>
    <m/>
    <m/>
    <m/>
    <m/>
    <m/>
    <m/>
    <m/>
    <m/>
    <m/>
    <m/>
    <m/>
    <m/>
    <m/>
    <m/>
    <m/>
    <m/>
    <m/>
    <m/>
    <m/>
    <m/>
    <m/>
    <m/>
    <m/>
    <m/>
    <m/>
    <m/>
    <m/>
    <m/>
    <m/>
    <m/>
    <m/>
    <m/>
    <m/>
    <m/>
    <m/>
    <m/>
    <m/>
    <m/>
    <m/>
    <m/>
    <m/>
    <m/>
    <m/>
    <m/>
    <m/>
    <m/>
    <m/>
    <m/>
    <m/>
    <x v="3"/>
    <m/>
    <m/>
    <m/>
    <d v="2014-03-21T14:59:27"/>
  </r>
  <r>
    <s v="Facultad de Ciencias Físicas "/>
    <s v="FIS"/>
    <x v="3"/>
    <n v="750"/>
    <m/>
    <m/>
    <n v="6"/>
    <m/>
    <n v="2"/>
    <n v="4"/>
    <m/>
    <n v="6"/>
    <n v="10"/>
    <n v="8"/>
    <m/>
    <m/>
    <m/>
    <n v="3"/>
    <n v="4"/>
    <n v="3"/>
    <n v="3"/>
    <n v="3"/>
    <m/>
    <m/>
    <n v="3"/>
    <n v="3"/>
    <n v="2"/>
    <n v="3"/>
    <n v="2"/>
    <n v="3"/>
    <n v="3"/>
    <m/>
    <m/>
    <m/>
    <m/>
    <m/>
    <m/>
    <m/>
    <m/>
    <m/>
    <m/>
    <m/>
    <s v="Si"/>
    <n v="3"/>
    <m/>
    <m/>
    <s v="Si"/>
    <m/>
    <s v="Si"/>
    <s v="Si"/>
    <s v="Si"/>
    <n v="3"/>
    <s v="No"/>
    <m/>
    <m/>
    <m/>
    <m/>
    <n v="3"/>
    <n v="3"/>
    <m/>
    <x v="2"/>
    <n v="4"/>
    <m/>
    <m/>
    <d v="2014-03-21T14:59:42"/>
  </r>
  <r>
    <s v="Facultad de Ciencias de la Información "/>
    <s v="INF"/>
    <x v="4"/>
    <n v="751"/>
    <m/>
    <m/>
    <n v="4"/>
    <m/>
    <n v="2"/>
    <n v="5"/>
    <m/>
    <n v="4"/>
    <m/>
    <m/>
    <m/>
    <m/>
    <m/>
    <n v="4"/>
    <n v="3"/>
    <n v="3"/>
    <n v="3"/>
    <n v="3"/>
    <m/>
    <m/>
    <n v="4"/>
    <n v="4"/>
    <n v="3"/>
    <n v="3"/>
    <n v="4"/>
    <n v="3"/>
    <n v="3"/>
    <m/>
    <m/>
    <n v="4"/>
    <n v="3"/>
    <n v="3"/>
    <n v="3"/>
    <n v="4"/>
    <n v="4"/>
    <n v="3"/>
    <m/>
    <m/>
    <s v="Si"/>
    <n v="4"/>
    <s v="Si"/>
    <n v="4"/>
    <s v="Si"/>
    <n v="4"/>
    <s v="No"/>
    <s v="Si"/>
    <s v="Si"/>
    <n v="4"/>
    <s v="No"/>
    <s v="Mejorar los recursos electrónicos, tanto en español como en inglés (amplitud y diversidad del catálogo, acceso a textos completos, etc.)"/>
    <m/>
    <m/>
    <m/>
    <n v="4"/>
    <n v="4"/>
    <m/>
    <x v="0"/>
    <n v="3"/>
    <m/>
    <m/>
    <d v="2014-03-21T15:01:34"/>
  </r>
  <r>
    <s v="Facultad de Veterinaria "/>
    <s v="VET"/>
    <x v="2"/>
    <n v="748"/>
    <m/>
    <m/>
    <n v="21"/>
    <m/>
    <n v="2"/>
    <n v="5"/>
    <m/>
    <n v="21"/>
    <n v="10"/>
    <m/>
    <m/>
    <m/>
    <m/>
    <n v="4"/>
    <n v="3"/>
    <n v="4"/>
    <n v="4"/>
    <n v="3"/>
    <m/>
    <m/>
    <n v="2"/>
    <n v="2"/>
    <n v="3"/>
    <n v="4"/>
    <n v="2"/>
    <n v="4"/>
    <n v="2"/>
    <m/>
    <m/>
    <n v="4"/>
    <n v="4"/>
    <m/>
    <m/>
    <m/>
    <m/>
    <m/>
    <m/>
    <m/>
    <m/>
    <m/>
    <m/>
    <m/>
    <m/>
    <m/>
    <m/>
    <m/>
    <m/>
    <m/>
    <m/>
    <m/>
    <m/>
    <m/>
    <m/>
    <m/>
    <m/>
    <m/>
    <x v="3"/>
    <m/>
    <m/>
    <m/>
    <d v="2014-03-21T14:58:34"/>
  </r>
  <r>
    <s v="Facultad de Filosofía "/>
    <s v="FLS"/>
    <x v="0"/>
    <n v="747"/>
    <m/>
    <m/>
    <n v="15"/>
    <m/>
    <n v="4"/>
    <n v="3"/>
    <m/>
    <n v="15"/>
    <n v="14"/>
    <n v="16"/>
    <m/>
    <m/>
    <m/>
    <n v="3"/>
    <n v="4"/>
    <n v="4"/>
    <n v="3"/>
    <n v="4"/>
    <m/>
    <m/>
    <n v="4"/>
    <n v="5"/>
    <n v="4"/>
    <n v="5"/>
    <n v="4"/>
    <n v="5"/>
    <n v="4"/>
    <m/>
    <m/>
    <n v="5"/>
    <n v="3"/>
    <n v="4"/>
    <n v="5"/>
    <n v="5"/>
    <n v="5"/>
    <n v="5"/>
    <n v="5"/>
    <m/>
    <s v="Si"/>
    <n v="4"/>
    <s v="No"/>
    <m/>
    <s v="Si"/>
    <n v="3"/>
    <s v="No"/>
    <s v="Si"/>
    <s v="No"/>
    <m/>
    <s v="No"/>
    <m/>
    <m/>
    <m/>
    <m/>
    <n v="5"/>
    <n v="5"/>
    <m/>
    <x v="1"/>
    <n v="5"/>
    <m/>
    <m/>
    <d v="2014-03-21T14:58:16"/>
  </r>
  <r>
    <s v="Facultad de Farmacia "/>
    <s v="FAR"/>
    <x v="2"/>
    <n v="744"/>
    <m/>
    <m/>
    <n v="13"/>
    <m/>
    <n v="2"/>
    <n v="5"/>
    <m/>
    <n v="13"/>
    <n v="10"/>
    <n v="18"/>
    <s v="Biblioteca Central de Usera"/>
    <m/>
    <m/>
    <n v="3"/>
    <n v="4"/>
    <n v="4"/>
    <n v="4"/>
    <n v="4"/>
    <m/>
    <m/>
    <n v="3"/>
    <n v="3"/>
    <n v="3"/>
    <n v="4"/>
    <n v="3"/>
    <n v="3"/>
    <n v="2"/>
    <m/>
    <m/>
    <n v="4"/>
    <n v="4"/>
    <n v="4"/>
    <n v="3"/>
    <n v="3"/>
    <n v="3"/>
    <n v="3"/>
    <m/>
    <m/>
    <s v="No"/>
    <m/>
    <s v="No"/>
    <m/>
    <s v="No"/>
    <m/>
    <s v="No"/>
    <s v="Si"/>
    <s v="No"/>
    <m/>
    <s v="Si"/>
    <m/>
    <m/>
    <m/>
    <m/>
    <n v="3"/>
    <n v="4"/>
    <m/>
    <x v="0"/>
    <n v="4"/>
    <m/>
    <m/>
    <d v="2014-03-21T14:55:53"/>
  </r>
  <r>
    <s v="Facultad de Geografía e Historia "/>
    <s v="GHI"/>
    <x v="0"/>
    <n v="745"/>
    <m/>
    <m/>
    <n v="16"/>
    <m/>
    <n v="4"/>
    <n v="4"/>
    <m/>
    <n v="16"/>
    <n v="14"/>
    <m/>
    <m/>
    <m/>
    <m/>
    <n v="4"/>
    <n v="4"/>
    <n v="4"/>
    <n v="4"/>
    <n v="1"/>
    <m/>
    <m/>
    <n v="4"/>
    <n v="4"/>
    <n v="3"/>
    <n v="5"/>
    <n v="4"/>
    <n v="4"/>
    <n v="4"/>
    <m/>
    <m/>
    <n v="4"/>
    <n v="4"/>
    <n v="4"/>
    <n v="4"/>
    <n v="4"/>
    <m/>
    <n v="4"/>
    <m/>
    <m/>
    <s v="Si"/>
    <n v="4"/>
    <s v="Si"/>
    <n v="3"/>
    <s v="No"/>
    <m/>
    <s v="Si"/>
    <s v="Si"/>
    <s v="No"/>
    <m/>
    <s v="No"/>
    <m/>
    <m/>
    <m/>
    <m/>
    <n v="4"/>
    <n v="4"/>
    <m/>
    <x v="0"/>
    <n v="3"/>
    <m/>
    <m/>
    <d v="2014-03-21T14:57:24"/>
  </r>
  <r>
    <s v="Facultad de Ciencias Geológicas "/>
    <s v="GEO"/>
    <x v="3"/>
    <n v="746"/>
    <m/>
    <m/>
    <n v="7"/>
    <m/>
    <n v="3"/>
    <n v="5"/>
    <m/>
    <n v="7"/>
    <m/>
    <m/>
    <s v="CSIC, Biblioteca Nacional"/>
    <m/>
    <m/>
    <n v="4"/>
    <n v="3"/>
    <n v="3"/>
    <n v="3"/>
    <n v="3"/>
    <m/>
    <m/>
    <n v="5"/>
    <n v="3"/>
    <n v="5"/>
    <n v="5"/>
    <n v="5"/>
    <n v="5"/>
    <n v="5"/>
    <m/>
    <m/>
    <n v="5"/>
    <n v="5"/>
    <n v="5"/>
    <n v="5"/>
    <n v="5"/>
    <n v="5"/>
    <n v="5"/>
    <m/>
    <m/>
    <s v="Si"/>
    <n v="4"/>
    <s v="Si"/>
    <n v="4"/>
    <s v="Si"/>
    <n v="4"/>
    <s v="Si"/>
    <s v="Si"/>
    <s v="No"/>
    <m/>
    <s v="Si"/>
    <m/>
    <m/>
    <m/>
    <m/>
    <n v="5"/>
    <n v="5"/>
    <m/>
    <x v="0"/>
    <n v="3"/>
    <m/>
    <m/>
    <d v="2014-03-21T14:57:53"/>
  </r>
  <r>
    <s v=""/>
    <s v=""/>
    <x v="1"/>
    <n v="743"/>
    <m/>
    <m/>
    <m/>
    <m/>
    <n v="2"/>
    <n v="4"/>
    <m/>
    <n v="8"/>
    <n v="17"/>
    <m/>
    <m/>
    <m/>
    <m/>
    <n v="5"/>
    <n v="4"/>
    <n v="4"/>
    <n v="4"/>
    <n v="5"/>
    <m/>
    <m/>
    <n v="5"/>
    <n v="3"/>
    <n v="3"/>
    <n v="4"/>
    <n v="4"/>
    <n v="4"/>
    <n v="3"/>
    <m/>
    <m/>
    <n v="4"/>
    <n v="5"/>
    <n v="5"/>
    <n v="4"/>
    <n v="5"/>
    <n v="4"/>
    <n v="4"/>
    <m/>
    <m/>
    <s v="Si"/>
    <n v="3"/>
    <s v="No"/>
    <m/>
    <s v="No"/>
    <m/>
    <s v="Si"/>
    <s v="Si"/>
    <s v="No"/>
    <m/>
    <s v="No"/>
    <s v="Bases de Datos con clasificación&lt;br&gt;temática exhaustiva de Artículos &lt;br&gt;de Investigación y Libros.&lt;br&gt;Recomendación de Tutoriales y Textos&lt;br&gt;Básicos sobre temas especializados."/>
    <m/>
    <m/>
    <m/>
    <n v="3"/>
    <n v="4"/>
    <m/>
    <x v="0"/>
    <n v="3"/>
    <m/>
    <m/>
    <d v="2014-03-21T14:55:06"/>
  </r>
  <r>
    <s v="F. Trabajo Social"/>
    <s v="TRS"/>
    <x v="4"/>
    <n v="740"/>
    <m/>
    <m/>
    <n v="26"/>
    <m/>
    <n v="5"/>
    <n v="5"/>
    <m/>
    <n v="9"/>
    <n v="26"/>
    <n v="11"/>
    <m/>
    <m/>
    <m/>
    <n v="5"/>
    <n v="3"/>
    <n v="4"/>
    <n v="5"/>
    <n v="1"/>
    <m/>
    <m/>
    <n v="2"/>
    <n v="2"/>
    <n v="3"/>
    <n v="5"/>
    <n v="2"/>
    <n v="5"/>
    <n v="2"/>
    <m/>
    <m/>
    <n v="5"/>
    <n v="3"/>
    <n v="2"/>
    <n v="5"/>
    <n v="5"/>
    <n v="5"/>
    <n v="3"/>
    <m/>
    <m/>
    <s v="No"/>
    <m/>
    <s v="No"/>
    <m/>
    <s v="Si"/>
    <n v="2"/>
    <s v="No"/>
    <s v="Si"/>
    <s v="Si"/>
    <n v="5"/>
    <s v="Si"/>
    <m/>
    <m/>
    <m/>
    <m/>
    <n v="5"/>
    <n v="5"/>
    <m/>
    <x v="0"/>
    <n v="5"/>
    <m/>
    <m/>
    <d v="2014-03-21T14:53:20"/>
  </r>
  <r>
    <s v="Facultad de Geografía e Historia "/>
    <s v="GHI"/>
    <x v="0"/>
    <n v="741"/>
    <m/>
    <m/>
    <n v="16"/>
    <m/>
    <n v="3"/>
    <n v="4"/>
    <m/>
    <n v="16"/>
    <n v="9"/>
    <n v="14"/>
    <m/>
    <m/>
    <m/>
    <n v="2"/>
    <n v="5"/>
    <n v="5"/>
    <n v="5"/>
    <n v="4"/>
    <m/>
    <m/>
    <n v="4"/>
    <n v="4"/>
    <n v="5"/>
    <n v="5"/>
    <n v="5"/>
    <n v="5"/>
    <n v="5"/>
    <m/>
    <m/>
    <n v="5"/>
    <n v="5"/>
    <n v="5"/>
    <n v="5"/>
    <n v="5"/>
    <n v="5"/>
    <n v="4"/>
    <n v="5"/>
    <m/>
    <s v="Si"/>
    <n v="5"/>
    <s v="No"/>
    <m/>
    <s v="No"/>
    <m/>
    <s v="No"/>
    <s v="No"/>
    <s v="No"/>
    <m/>
    <s v="No"/>
    <m/>
    <m/>
    <m/>
    <m/>
    <n v="5"/>
    <n v="5"/>
    <m/>
    <x v="0"/>
    <n v="4"/>
    <m/>
    <m/>
    <d v="2014-03-21T14:53:42"/>
  </r>
  <r>
    <s v="Facultad de Filología "/>
    <s v="FLL"/>
    <x v="0"/>
    <n v="742"/>
    <m/>
    <m/>
    <n v="14"/>
    <m/>
    <n v="3"/>
    <n v="4"/>
    <m/>
    <n v="14"/>
    <n v="15"/>
    <n v="16"/>
    <m/>
    <m/>
    <m/>
    <n v="4"/>
    <n v="4"/>
    <n v="3"/>
    <n v="3"/>
    <n v="3"/>
    <m/>
    <m/>
    <n v="3"/>
    <n v="5"/>
    <n v="5"/>
    <n v="5"/>
    <n v="4"/>
    <n v="4"/>
    <n v="4"/>
    <m/>
    <m/>
    <n v="4"/>
    <n v="4"/>
    <n v="5"/>
    <n v="5"/>
    <n v="4"/>
    <n v="4"/>
    <n v="3"/>
    <m/>
    <m/>
    <s v="Si"/>
    <n v="4"/>
    <s v="Si"/>
    <n v="4"/>
    <s v="Si"/>
    <n v="3"/>
    <s v="No"/>
    <s v="Si"/>
    <s v="No"/>
    <m/>
    <s v="No"/>
    <m/>
    <m/>
    <m/>
    <m/>
    <n v="5"/>
    <n v="5"/>
    <m/>
    <x v="0"/>
    <n v="4"/>
    <m/>
    <m/>
    <d v="2014-03-21T14:53:50"/>
  </r>
  <r>
    <s v=""/>
    <s v=""/>
    <x v="1"/>
    <n v="739"/>
    <m/>
    <m/>
    <m/>
    <m/>
    <n v="2"/>
    <n v="5"/>
    <m/>
    <n v="11"/>
    <n v="9"/>
    <n v="20"/>
    <s v="Facultad de Filología, Facultad de Biológicas, Facultad de Trabajo social"/>
    <m/>
    <m/>
    <n v="5"/>
    <m/>
    <n v="5"/>
    <n v="5"/>
    <n v="5"/>
    <m/>
    <m/>
    <n v="5"/>
    <n v="5"/>
    <n v="5"/>
    <n v="5"/>
    <m/>
    <n v="5"/>
    <n v="5"/>
    <m/>
    <m/>
    <n v="4"/>
    <n v="5"/>
    <n v="5"/>
    <n v="5"/>
    <n v="5"/>
    <n v="5"/>
    <n v="5"/>
    <n v="5"/>
    <m/>
    <s v="Si"/>
    <n v="5"/>
    <s v="No"/>
    <m/>
    <s v="No"/>
    <m/>
    <s v="No"/>
    <s v="Si"/>
    <s v="Si"/>
    <n v="5"/>
    <s v="Si"/>
    <m/>
    <m/>
    <m/>
    <m/>
    <n v="5"/>
    <n v="5"/>
    <m/>
    <x v="1"/>
    <n v="5"/>
    <m/>
    <m/>
    <d v="2014-03-21T14:51:50"/>
  </r>
  <r>
    <s v="Facultad de Medicina "/>
    <s v="MED"/>
    <x v="2"/>
    <n v="736"/>
    <m/>
    <m/>
    <n v="18"/>
    <m/>
    <n v="2"/>
    <n v="4"/>
    <m/>
    <n v="18"/>
    <m/>
    <m/>
    <m/>
    <m/>
    <m/>
    <n v="5"/>
    <n v="5"/>
    <n v="5"/>
    <n v="5"/>
    <n v="5"/>
    <m/>
    <m/>
    <n v="4"/>
    <n v="5"/>
    <n v="5"/>
    <n v="5"/>
    <n v="4"/>
    <n v="5"/>
    <n v="5"/>
    <m/>
    <m/>
    <n v="5"/>
    <n v="4"/>
    <n v="5"/>
    <n v="5"/>
    <n v="5"/>
    <n v="3"/>
    <n v="4"/>
    <n v="5"/>
    <m/>
    <s v="No"/>
    <m/>
    <s v="No"/>
    <m/>
    <s v="No"/>
    <m/>
    <s v="No"/>
    <s v="Si"/>
    <s v="No"/>
    <m/>
    <s v="No"/>
    <m/>
    <m/>
    <m/>
    <m/>
    <n v="5"/>
    <n v="5"/>
    <m/>
    <x v="1"/>
    <n v="5"/>
    <m/>
    <m/>
    <d v="2014-03-21T14:49:49"/>
  </r>
  <r>
    <s v="Facultad de Educación "/>
    <s v="EDU"/>
    <x v="0"/>
    <n v="737"/>
    <m/>
    <m/>
    <n v="12"/>
    <m/>
    <n v="2"/>
    <n v="5"/>
    <m/>
    <n v="12"/>
    <m/>
    <m/>
    <m/>
    <m/>
    <m/>
    <n v="5"/>
    <n v="5"/>
    <n v="4"/>
    <n v="5"/>
    <n v="3"/>
    <m/>
    <m/>
    <n v="5"/>
    <n v="5"/>
    <n v="5"/>
    <n v="5"/>
    <n v="5"/>
    <n v="5"/>
    <n v="5"/>
    <m/>
    <m/>
    <n v="5"/>
    <n v="5"/>
    <n v="5"/>
    <n v="5"/>
    <n v="5"/>
    <n v="5"/>
    <m/>
    <n v="5"/>
    <m/>
    <m/>
    <m/>
    <s v="Si"/>
    <n v="4"/>
    <s v="No"/>
    <m/>
    <s v="Si"/>
    <s v="Si"/>
    <m/>
    <m/>
    <s v="Si"/>
    <m/>
    <m/>
    <m/>
    <m/>
    <n v="5"/>
    <n v="5"/>
    <m/>
    <x v="1"/>
    <n v="4"/>
    <m/>
    <m/>
    <d v="2014-03-21T14:49:59"/>
  </r>
  <r>
    <s v="Facultad de Ciencias Biológicas "/>
    <s v="BIO"/>
    <x v="3"/>
    <n v="738"/>
    <m/>
    <m/>
    <n v="2"/>
    <m/>
    <n v="3"/>
    <n v="4"/>
    <m/>
    <n v="2"/>
    <n v="10"/>
    <n v="18"/>
    <m/>
    <m/>
    <m/>
    <n v="5"/>
    <n v="5"/>
    <n v="5"/>
    <n v="4"/>
    <n v="5"/>
    <m/>
    <m/>
    <n v="4"/>
    <n v="4"/>
    <n v="4"/>
    <n v="5"/>
    <n v="4"/>
    <n v="4"/>
    <n v="4"/>
    <m/>
    <m/>
    <n v="5"/>
    <n v="5"/>
    <n v="5"/>
    <n v="5"/>
    <n v="5"/>
    <n v="5"/>
    <n v="5"/>
    <n v="5"/>
    <m/>
    <s v="No"/>
    <m/>
    <s v="No"/>
    <m/>
    <s v="No"/>
    <m/>
    <s v="Si"/>
    <s v="Si"/>
    <s v="Si"/>
    <n v="5"/>
    <s v="No"/>
    <m/>
    <m/>
    <m/>
    <m/>
    <n v="5"/>
    <n v="5"/>
    <m/>
    <x v="1"/>
    <n v="5"/>
    <m/>
    <m/>
    <d v="2014-03-21T14:50:37"/>
  </r>
  <r>
    <s v="Facultad de Derecho "/>
    <s v="DER"/>
    <x v="4"/>
    <n v="735"/>
    <m/>
    <m/>
    <n v="11"/>
    <m/>
    <n v="4"/>
    <n v="4"/>
    <m/>
    <n v="11"/>
    <m/>
    <m/>
    <m/>
    <m/>
    <m/>
    <n v="3"/>
    <n v="3"/>
    <n v="3"/>
    <n v="3"/>
    <n v="3"/>
    <m/>
    <m/>
    <n v="3"/>
    <n v="4"/>
    <n v="4"/>
    <n v="3"/>
    <n v="3"/>
    <n v="3"/>
    <n v="3"/>
    <m/>
    <m/>
    <n v="3"/>
    <n v="3"/>
    <n v="4"/>
    <n v="4"/>
    <n v="4"/>
    <n v="4"/>
    <n v="4"/>
    <n v="5"/>
    <m/>
    <s v="Si"/>
    <n v="4"/>
    <s v="No"/>
    <m/>
    <s v="No"/>
    <m/>
    <s v="Si"/>
    <s v="Si"/>
    <s v="No"/>
    <m/>
    <s v="No"/>
    <m/>
    <m/>
    <m/>
    <m/>
    <n v="4"/>
    <n v="4"/>
    <m/>
    <x v="2"/>
    <n v="4"/>
    <m/>
    <m/>
    <d v="2014-03-21T14:49:27"/>
  </r>
  <r>
    <s v="Facultad de Geografía e Historia "/>
    <s v="GHI"/>
    <x v="0"/>
    <n v="730"/>
    <m/>
    <m/>
    <n v="16"/>
    <m/>
    <n v="3"/>
    <n v="3"/>
    <m/>
    <n v="16"/>
    <n v="14"/>
    <n v="9"/>
    <m/>
    <m/>
    <m/>
    <n v="4"/>
    <n v="2"/>
    <n v="3"/>
    <n v="3"/>
    <n v="3"/>
    <m/>
    <m/>
    <n v="3"/>
    <n v="3"/>
    <n v="4"/>
    <n v="4"/>
    <n v="3"/>
    <n v="5"/>
    <n v="4"/>
    <m/>
    <m/>
    <n v="4"/>
    <n v="4"/>
    <n v="4"/>
    <n v="3"/>
    <n v="4"/>
    <n v="5"/>
    <n v="5"/>
    <n v="3"/>
    <m/>
    <s v="Si"/>
    <n v="4"/>
    <s v="No"/>
    <m/>
    <s v="No"/>
    <m/>
    <s v="No"/>
    <s v="No"/>
    <s v="No"/>
    <m/>
    <s v="No"/>
    <m/>
    <m/>
    <m/>
    <m/>
    <n v="4"/>
    <n v="4"/>
    <m/>
    <x v="0"/>
    <n v="3"/>
    <m/>
    <m/>
    <d v="2014-03-21T14:42:06"/>
  </r>
  <r>
    <s v="Facultad de Ciencias Biológicas "/>
    <s v="BIO"/>
    <x v="3"/>
    <n v="731"/>
    <m/>
    <m/>
    <n v="2"/>
    <m/>
    <n v="2"/>
    <n v="3"/>
    <m/>
    <n v="2"/>
    <m/>
    <m/>
    <m/>
    <m/>
    <m/>
    <n v="3"/>
    <n v="3"/>
    <n v="3"/>
    <n v="3"/>
    <n v="3"/>
    <m/>
    <m/>
    <n v="5"/>
    <n v="5"/>
    <n v="5"/>
    <n v="5"/>
    <n v="5"/>
    <n v="5"/>
    <n v="5"/>
    <m/>
    <m/>
    <n v="5"/>
    <n v="3"/>
    <n v="3"/>
    <n v="5"/>
    <n v="5"/>
    <n v="5"/>
    <n v="5"/>
    <m/>
    <m/>
    <s v="Si"/>
    <n v="4"/>
    <s v="No"/>
    <m/>
    <s v="No"/>
    <m/>
    <s v="No"/>
    <s v="No"/>
    <s v="No"/>
    <m/>
    <s v="No"/>
    <m/>
    <m/>
    <m/>
    <m/>
    <n v="3"/>
    <n v="5"/>
    <m/>
    <x v="0"/>
    <n v="5"/>
    <m/>
    <m/>
    <d v="2014-03-21T14:43:36"/>
  </r>
  <r>
    <s v="Facultad de Ciencias Biológicas "/>
    <s v="BIO"/>
    <x v="3"/>
    <n v="732"/>
    <m/>
    <m/>
    <n v="2"/>
    <m/>
    <n v="4"/>
    <n v="4"/>
    <m/>
    <n v="2"/>
    <n v="7"/>
    <n v="16"/>
    <m/>
    <m/>
    <m/>
    <n v="4"/>
    <n v="4"/>
    <n v="4"/>
    <n v="4"/>
    <n v="3"/>
    <m/>
    <m/>
    <n v="3"/>
    <n v="3"/>
    <n v="3"/>
    <n v="2"/>
    <n v="3"/>
    <n v="3"/>
    <n v="3"/>
    <m/>
    <m/>
    <n v="2"/>
    <n v="3"/>
    <n v="3"/>
    <n v="2"/>
    <n v="2"/>
    <n v="3"/>
    <n v="3"/>
    <m/>
    <m/>
    <s v="Si"/>
    <n v="3"/>
    <s v="No"/>
    <m/>
    <s v="Si"/>
    <n v="3"/>
    <s v="Si"/>
    <s v="Si"/>
    <s v="No"/>
    <m/>
    <s v="No"/>
    <m/>
    <m/>
    <m/>
    <m/>
    <n v="2"/>
    <n v="1"/>
    <m/>
    <x v="2"/>
    <n v="3"/>
    <m/>
    <m/>
    <d v="2014-03-21T14:43:43"/>
  </r>
  <r>
    <s v="F. Óptica y Optometría"/>
    <s v="OPT"/>
    <x v="2"/>
    <n v="733"/>
    <m/>
    <m/>
    <n v="25"/>
    <m/>
    <n v="4"/>
    <n v="3"/>
    <m/>
    <n v="25"/>
    <m/>
    <m/>
    <m/>
    <m/>
    <m/>
    <n v="5"/>
    <n v="5"/>
    <n v="5"/>
    <n v="5"/>
    <n v="5"/>
    <m/>
    <m/>
    <n v="5"/>
    <n v="5"/>
    <n v="5"/>
    <n v="5"/>
    <n v="5"/>
    <n v="5"/>
    <n v="5"/>
    <m/>
    <m/>
    <n v="5"/>
    <n v="5"/>
    <n v="5"/>
    <n v="5"/>
    <n v="5"/>
    <n v="5"/>
    <n v="5"/>
    <n v="5"/>
    <m/>
    <s v="Si"/>
    <n v="5"/>
    <s v="Si"/>
    <n v="4"/>
    <s v="No"/>
    <m/>
    <s v="Si"/>
    <s v="Si"/>
    <s v="Si"/>
    <n v="5"/>
    <s v="Si"/>
    <m/>
    <m/>
    <m/>
    <m/>
    <n v="5"/>
    <n v="5"/>
    <m/>
    <x v="1"/>
    <n v="5"/>
    <m/>
    <m/>
    <d v="2014-03-21T14:44:27"/>
  </r>
  <r>
    <s v="Facultad de Geografía e Historia "/>
    <s v="GHI"/>
    <x v="0"/>
    <n v="734"/>
    <m/>
    <m/>
    <n v="16"/>
    <m/>
    <n v="3"/>
    <n v="4"/>
    <m/>
    <n v="16"/>
    <n v="15"/>
    <m/>
    <m/>
    <m/>
    <m/>
    <n v="5"/>
    <n v="5"/>
    <n v="4"/>
    <n v="5"/>
    <n v="1"/>
    <m/>
    <m/>
    <n v="5"/>
    <n v="3"/>
    <n v="5"/>
    <n v="5"/>
    <n v="4"/>
    <m/>
    <n v="4"/>
    <m/>
    <m/>
    <n v="5"/>
    <n v="5"/>
    <n v="5"/>
    <n v="5"/>
    <n v="5"/>
    <n v="5"/>
    <n v="5"/>
    <m/>
    <m/>
    <s v="Si"/>
    <n v="3"/>
    <s v="No"/>
    <m/>
    <s v="No"/>
    <m/>
    <s v="Si"/>
    <s v="Si"/>
    <s v="No"/>
    <m/>
    <s v="Si"/>
    <m/>
    <m/>
    <m/>
    <m/>
    <n v="5"/>
    <n v="5"/>
    <m/>
    <x v="1"/>
    <n v="4"/>
    <s v="Felicitar especialmente al servicio de préstamo interbibliotecario. "/>
    <m/>
    <d v="2014-03-21T14:45:23"/>
  </r>
  <r>
    <s v="Facultad de Ciencias de la Documentación "/>
    <s v="BYD"/>
    <x v="4"/>
    <n v="729"/>
    <m/>
    <m/>
    <n v="3"/>
    <n v="8"/>
    <m/>
    <n v="4"/>
    <n v="4"/>
    <m/>
    <n v="8"/>
    <n v="6"/>
    <m/>
    <m/>
    <m/>
    <m/>
    <n v="4"/>
    <n v="4"/>
    <n v="4"/>
    <n v="3"/>
    <n v="2"/>
    <m/>
    <m/>
    <m/>
    <m/>
    <m/>
    <n v="6"/>
    <n v="5"/>
    <n v="5"/>
    <n v="5"/>
    <n v="5"/>
    <n v="5"/>
    <n v="3"/>
    <n v="5"/>
    <s v="SI"/>
    <n v="5"/>
    <m/>
    <n v="5"/>
    <n v="3"/>
    <n v="3"/>
    <n v="5"/>
    <n v="5"/>
    <n v="5"/>
    <n v="3"/>
    <n v="5"/>
    <n v="10"/>
    <m/>
    <s v="No"/>
    <s v="No"/>
    <m/>
    <m/>
    <n v="5"/>
    <n v="5"/>
    <m/>
    <n v="5"/>
    <n v="3"/>
    <m/>
    <m/>
    <x v="3"/>
    <m/>
    <m/>
    <m/>
    <d v="2014-03-21T14:40:38"/>
  </r>
  <r>
    <s v="Facultad de Bellas Artes "/>
    <s v="BBA"/>
    <x v="0"/>
    <n v="728"/>
    <m/>
    <m/>
    <n v="1"/>
    <m/>
    <n v="3"/>
    <n v="2"/>
    <m/>
    <n v="1"/>
    <m/>
    <m/>
    <m/>
    <m/>
    <m/>
    <n v="4"/>
    <n v="4"/>
    <n v="4"/>
    <n v="4"/>
    <n v="4"/>
    <m/>
    <m/>
    <n v="5"/>
    <n v="5"/>
    <n v="5"/>
    <n v="5"/>
    <n v="5"/>
    <n v="5"/>
    <n v="5"/>
    <m/>
    <m/>
    <n v="5"/>
    <n v="5"/>
    <n v="5"/>
    <n v="5"/>
    <n v="5"/>
    <n v="5"/>
    <n v="5"/>
    <n v="5"/>
    <m/>
    <m/>
    <m/>
    <s v="Si"/>
    <n v="4"/>
    <s v="Si"/>
    <n v="4"/>
    <s v="Si"/>
    <s v="No"/>
    <s v="No"/>
    <m/>
    <s v="Si"/>
    <m/>
    <m/>
    <m/>
    <m/>
    <n v="5"/>
    <n v="5"/>
    <m/>
    <x v="1"/>
    <n v="5"/>
    <m/>
    <m/>
    <d v="2014-03-21T14:40:25"/>
  </r>
  <r>
    <s v="Facultad de Ciencias Químicas "/>
    <s v="QUI"/>
    <x v="3"/>
    <n v="727"/>
    <m/>
    <m/>
    <n v="10"/>
    <m/>
    <n v="2"/>
    <n v="3"/>
    <m/>
    <n v="10"/>
    <m/>
    <m/>
    <m/>
    <m/>
    <m/>
    <n v="4"/>
    <n v="4"/>
    <n v="4"/>
    <n v="4"/>
    <n v="4"/>
    <m/>
    <m/>
    <n v="4"/>
    <n v="4"/>
    <n v="4"/>
    <n v="4"/>
    <n v="3"/>
    <n v="3"/>
    <n v="3"/>
    <m/>
    <m/>
    <n v="5"/>
    <n v="5"/>
    <n v="4"/>
    <n v="5"/>
    <m/>
    <m/>
    <m/>
    <m/>
    <m/>
    <s v="No"/>
    <m/>
    <s v="No"/>
    <m/>
    <s v="No"/>
    <m/>
    <s v="No"/>
    <s v="No"/>
    <s v="Si"/>
    <n v="4"/>
    <s v="Si"/>
    <m/>
    <m/>
    <m/>
    <m/>
    <n v="4"/>
    <n v="5"/>
    <m/>
    <x v="0"/>
    <n v="4"/>
    <m/>
    <m/>
    <d v="2014-03-21T14:39:13"/>
  </r>
  <r>
    <s v="Facultad de Geografía e Historia "/>
    <s v="GHI"/>
    <x v="0"/>
    <n v="725"/>
    <m/>
    <m/>
    <n v="16"/>
    <m/>
    <n v="3"/>
    <n v="4"/>
    <m/>
    <n v="16"/>
    <m/>
    <m/>
    <s v="AHN, BRAH, Archivo Villa, Archivo Protocolos, Archivo Regional, BN"/>
    <m/>
    <m/>
    <n v="5"/>
    <n v="5"/>
    <n v="4"/>
    <n v="4"/>
    <n v="4"/>
    <m/>
    <m/>
    <n v="4"/>
    <n v="4"/>
    <n v="5"/>
    <n v="5"/>
    <n v="4"/>
    <n v="5"/>
    <n v="4"/>
    <m/>
    <m/>
    <n v="5"/>
    <n v="5"/>
    <n v="4"/>
    <n v="5"/>
    <n v="5"/>
    <n v="5"/>
    <n v="5"/>
    <n v="4"/>
    <m/>
    <s v="Si"/>
    <n v="4"/>
    <s v="Si"/>
    <n v="4"/>
    <s v="Si"/>
    <n v="4"/>
    <s v="Si"/>
    <s v="Si"/>
    <s v="No"/>
    <m/>
    <s v="Si"/>
    <m/>
    <m/>
    <m/>
    <m/>
    <n v="5"/>
    <n v="5"/>
    <m/>
    <x v="1"/>
    <n v="4"/>
    <m/>
    <m/>
    <d v="2014-03-21T14:36:57"/>
  </r>
  <r>
    <s v="Facultad de Ciencias Económicas y Empresariales "/>
    <s v="CEE"/>
    <x v="4"/>
    <n v="726"/>
    <m/>
    <m/>
    <n v="5"/>
    <m/>
    <n v="3"/>
    <n v="4"/>
    <m/>
    <n v="5"/>
    <n v="9"/>
    <n v="26"/>
    <m/>
    <m/>
    <m/>
    <n v="5"/>
    <n v="4"/>
    <n v="5"/>
    <n v="5"/>
    <n v="3"/>
    <m/>
    <m/>
    <n v="4"/>
    <n v="5"/>
    <n v="4"/>
    <n v="5"/>
    <n v="5"/>
    <n v="5"/>
    <n v="4"/>
    <m/>
    <m/>
    <n v="5"/>
    <n v="5"/>
    <n v="5"/>
    <n v="5"/>
    <n v="5"/>
    <n v="5"/>
    <n v="4"/>
    <m/>
    <m/>
    <s v="Si"/>
    <n v="4"/>
    <s v="Si"/>
    <n v="4"/>
    <s v="Si"/>
    <n v="4"/>
    <s v="Si"/>
    <s v="Si"/>
    <s v="No"/>
    <m/>
    <s v="No"/>
    <m/>
    <m/>
    <m/>
    <m/>
    <n v="5"/>
    <n v="5"/>
    <m/>
    <x v="1"/>
    <n v="4"/>
    <m/>
    <m/>
    <d v="2014-03-21T14:38:41"/>
  </r>
  <r>
    <s v="Facultad de Ciencias Matemáticas "/>
    <s v="MAT"/>
    <x v="3"/>
    <n v="724"/>
    <m/>
    <m/>
    <n v="8"/>
    <m/>
    <n v="4"/>
    <n v="5"/>
    <m/>
    <n v="8"/>
    <n v="10"/>
    <n v="17"/>
    <m/>
    <m/>
    <m/>
    <n v="4"/>
    <n v="3"/>
    <n v="4"/>
    <n v="3"/>
    <n v="2"/>
    <m/>
    <m/>
    <n v="5"/>
    <n v="5"/>
    <n v="5"/>
    <n v="5"/>
    <n v="5"/>
    <n v="5"/>
    <n v="5"/>
    <m/>
    <m/>
    <n v="5"/>
    <n v="5"/>
    <n v="5"/>
    <n v="5"/>
    <n v="5"/>
    <n v="5"/>
    <n v="5"/>
    <n v="5"/>
    <m/>
    <s v="Si"/>
    <n v="4"/>
    <s v="No"/>
    <m/>
    <s v="No"/>
    <m/>
    <s v="Si"/>
    <s v="No"/>
    <s v="No"/>
    <m/>
    <s v="No"/>
    <m/>
    <m/>
    <m/>
    <m/>
    <n v="5"/>
    <n v="5"/>
    <m/>
    <x v="1"/>
    <n v="3"/>
    <s v="Si pueden recuperen la inversion en revistas de investigacion. Hay determinados cientificos que miramos las revistas como conjunto y no como suma de articulos.&lt;br&gt;&lt;br&gt;Seria bueno que se recuperara la inversion que habia hace unos años y que se mantenga al"/>
    <m/>
    <d v="2014-03-21T14:35:55"/>
  </r>
  <r>
    <s v="F. Óptica y Optometría"/>
    <s v="OPT"/>
    <x v="2"/>
    <n v="723"/>
    <m/>
    <m/>
    <n v="25"/>
    <m/>
    <n v="2"/>
    <n v="5"/>
    <m/>
    <m/>
    <m/>
    <m/>
    <m/>
    <m/>
    <m/>
    <m/>
    <m/>
    <m/>
    <m/>
    <m/>
    <m/>
    <m/>
    <m/>
    <m/>
    <n v="2"/>
    <m/>
    <n v="2"/>
    <n v="5"/>
    <n v="3"/>
    <m/>
    <m/>
    <n v="4"/>
    <n v="2"/>
    <n v="3"/>
    <m/>
    <n v="3"/>
    <n v="2"/>
    <n v="4"/>
    <m/>
    <m/>
    <s v="No"/>
    <m/>
    <s v="No"/>
    <m/>
    <s v="No"/>
    <m/>
    <s v="Si"/>
    <s v="No"/>
    <s v="No"/>
    <m/>
    <s v="No"/>
    <s v="En las revistas que están en el depósito se debería poder pedir electrónicamente un artículo y lo reenviaran escaneado."/>
    <m/>
    <m/>
    <m/>
    <n v="4"/>
    <n v="5"/>
    <m/>
    <x v="0"/>
    <n v="4"/>
    <m/>
    <m/>
    <d v="2014-03-21T14:35:05"/>
  </r>
  <r>
    <s v="Facultad de Ciencias Políticas y Sociología "/>
    <s v="CPS"/>
    <x v="4"/>
    <n v="722"/>
    <m/>
    <m/>
    <n v="9"/>
    <m/>
    <n v="3"/>
    <n v="3"/>
    <m/>
    <n v="9"/>
    <n v="5"/>
    <m/>
    <m/>
    <m/>
    <m/>
    <n v="5"/>
    <n v="3"/>
    <n v="1"/>
    <n v="1"/>
    <n v="5"/>
    <m/>
    <m/>
    <n v="4"/>
    <n v="5"/>
    <n v="3"/>
    <n v="5"/>
    <n v="5"/>
    <n v="5"/>
    <n v="2"/>
    <m/>
    <m/>
    <n v="5"/>
    <n v="5"/>
    <n v="5"/>
    <n v="5"/>
    <n v="5"/>
    <n v="5"/>
    <n v="5"/>
    <m/>
    <m/>
    <s v="No"/>
    <m/>
    <s v="No"/>
    <m/>
    <s v="No"/>
    <m/>
    <s v="Si"/>
    <s v="Si"/>
    <s v="No"/>
    <m/>
    <s v="No"/>
    <m/>
    <m/>
    <m/>
    <m/>
    <n v="5"/>
    <n v="5"/>
    <m/>
    <x v="0"/>
    <n v="4"/>
    <m/>
    <m/>
    <d v="2014-03-21T14:34:33"/>
  </r>
  <r>
    <s v="Facultad de Ciencias Políticas y Sociología "/>
    <s v="CPS"/>
    <x v="4"/>
    <n v="721"/>
    <m/>
    <m/>
    <n v="9"/>
    <m/>
    <n v="5"/>
    <n v="5"/>
    <m/>
    <n v="9"/>
    <n v="5"/>
    <m/>
    <m/>
    <m/>
    <m/>
    <n v="5"/>
    <n v="3"/>
    <n v="2"/>
    <n v="5"/>
    <n v="3"/>
    <m/>
    <m/>
    <n v="5"/>
    <n v="5"/>
    <n v="5"/>
    <n v="5"/>
    <n v="5"/>
    <n v="5"/>
    <n v="5"/>
    <m/>
    <m/>
    <n v="5"/>
    <n v="5"/>
    <n v="5"/>
    <n v="5"/>
    <n v="5"/>
    <n v="5"/>
    <n v="5"/>
    <n v="5"/>
    <m/>
    <s v="Si"/>
    <n v="4"/>
    <s v="Si"/>
    <n v="4"/>
    <s v="Si"/>
    <n v="4"/>
    <s v="Si"/>
    <s v="Si"/>
    <s v="Si"/>
    <n v="5"/>
    <s v="Si"/>
    <m/>
    <m/>
    <m/>
    <m/>
    <n v="5"/>
    <n v="5"/>
    <m/>
    <x v="1"/>
    <n v="4"/>
    <s v="La Biblioteca de la Facultad de Ciencias Políticas y Sociología exigiría más atención, mucha más, por parte de las autoridades académicas, ya que su situación no es buena, pese a las apariencias. Los fondos bibliográficos necesitan tener mejores condicion"/>
    <m/>
    <d v="2014-03-21T14:33:52"/>
  </r>
  <r>
    <s v="Facultad de Ciencias Físicas "/>
    <s v="FIS"/>
    <x v="3"/>
    <n v="720"/>
    <m/>
    <m/>
    <n v="6"/>
    <m/>
    <n v="2"/>
    <n v="4"/>
    <m/>
    <n v="6"/>
    <n v="10"/>
    <m/>
    <m/>
    <m/>
    <m/>
    <n v="3"/>
    <n v="3"/>
    <n v="2"/>
    <n v="3"/>
    <n v="3"/>
    <m/>
    <m/>
    <n v="3"/>
    <n v="3"/>
    <n v="4"/>
    <n v="3"/>
    <n v="4"/>
    <n v="4"/>
    <n v="4"/>
    <m/>
    <m/>
    <n v="4"/>
    <n v="3"/>
    <n v="3"/>
    <n v="3"/>
    <n v="3"/>
    <n v="4"/>
    <n v="3"/>
    <m/>
    <m/>
    <s v="Si"/>
    <n v="3"/>
    <s v="No"/>
    <m/>
    <s v="Si"/>
    <n v="4"/>
    <s v="Si"/>
    <s v="Si"/>
    <s v="No"/>
    <m/>
    <s v="No"/>
    <m/>
    <m/>
    <m/>
    <m/>
    <n v="3"/>
    <n v="4"/>
    <m/>
    <x v="0"/>
    <n v="3"/>
    <m/>
    <m/>
    <d v="2014-03-21T14:33:48"/>
  </r>
  <r>
    <s v="F. Óptica y Optometría"/>
    <s v="OPT"/>
    <x v="2"/>
    <n v="719"/>
    <m/>
    <m/>
    <n v="25"/>
    <m/>
    <n v="3"/>
    <n v="3"/>
    <m/>
    <n v="33"/>
    <n v="25"/>
    <n v="18"/>
    <m/>
    <m/>
    <m/>
    <n v="5"/>
    <n v="5"/>
    <n v="5"/>
    <n v="5"/>
    <n v="3"/>
    <m/>
    <m/>
    <n v="5"/>
    <n v="5"/>
    <n v="5"/>
    <n v="5"/>
    <n v="4"/>
    <n v="5"/>
    <n v="3"/>
    <m/>
    <m/>
    <n v="5"/>
    <n v="5"/>
    <n v="5"/>
    <n v="5"/>
    <n v="5"/>
    <n v="4"/>
    <n v="5"/>
    <m/>
    <m/>
    <s v="Si"/>
    <n v="5"/>
    <s v="Si"/>
    <n v="5"/>
    <s v="Si"/>
    <n v="5"/>
    <s v="Si"/>
    <s v="Si"/>
    <s v="No"/>
    <m/>
    <s v="Si"/>
    <m/>
    <m/>
    <m/>
    <m/>
    <n v="5"/>
    <n v="5"/>
    <m/>
    <x v="1"/>
    <n v="5"/>
    <m/>
    <m/>
    <d v="2014-03-21T14:32:53"/>
  </r>
  <r>
    <s v="Facultad de Veterinaria "/>
    <s v="VET"/>
    <x v="2"/>
    <n v="718"/>
    <m/>
    <m/>
    <n v="21"/>
    <m/>
    <n v="3"/>
    <n v="5"/>
    <m/>
    <n v="21"/>
    <m/>
    <m/>
    <m/>
    <m/>
    <m/>
    <n v="4"/>
    <n v="3"/>
    <n v="4"/>
    <n v="4"/>
    <n v="3"/>
    <m/>
    <m/>
    <n v="1"/>
    <n v="4"/>
    <n v="2"/>
    <n v="5"/>
    <n v="4"/>
    <n v="4"/>
    <n v="4"/>
    <m/>
    <m/>
    <n v="3"/>
    <n v="3"/>
    <n v="3"/>
    <n v="3"/>
    <n v="3"/>
    <n v="3"/>
    <n v="4"/>
    <n v="3"/>
    <m/>
    <s v="Si"/>
    <n v="3"/>
    <s v="Si"/>
    <n v="4"/>
    <s v="No"/>
    <m/>
    <s v="Si"/>
    <s v="Si"/>
    <s v="Si"/>
    <n v="4"/>
    <s v="Si"/>
    <m/>
    <m/>
    <m/>
    <m/>
    <n v="5"/>
    <n v="5"/>
    <m/>
    <x v="0"/>
    <n v="4"/>
    <m/>
    <m/>
    <d v="2014-03-21T14:32:07"/>
  </r>
  <r>
    <s v="Facultad de Derecho "/>
    <s v="DER"/>
    <x v="4"/>
    <n v="717"/>
    <m/>
    <m/>
    <n v="11"/>
    <m/>
    <n v="5"/>
    <m/>
    <m/>
    <n v="11"/>
    <n v="15"/>
    <n v="31"/>
    <s v="Biblioteca Nacional, Real Academia Ciencias Morales y Políticas, Maria Zambrano"/>
    <m/>
    <m/>
    <n v="5"/>
    <n v="5"/>
    <n v="4"/>
    <n v="5"/>
    <n v="5"/>
    <m/>
    <m/>
    <n v="5"/>
    <n v="5"/>
    <n v="5"/>
    <n v="5"/>
    <n v="5"/>
    <n v="5"/>
    <n v="5"/>
    <m/>
    <m/>
    <n v="5"/>
    <n v="5"/>
    <n v="5"/>
    <n v="5"/>
    <n v="5"/>
    <n v="5"/>
    <n v="5"/>
    <n v="5"/>
    <m/>
    <s v="Si"/>
    <n v="4"/>
    <s v="Si"/>
    <n v="4"/>
    <s v="No"/>
    <n v="4"/>
    <s v="No"/>
    <s v="No"/>
    <s v="No"/>
    <m/>
    <s v="No"/>
    <m/>
    <m/>
    <m/>
    <m/>
    <n v="5"/>
    <n v="5"/>
    <m/>
    <x v="1"/>
    <n v="5"/>
    <m/>
    <m/>
    <d v="2014-03-21T14:31:22"/>
  </r>
  <r>
    <s v="Facultad de Ciencias de la Información "/>
    <s v="INF"/>
    <x v="4"/>
    <n v="716"/>
    <m/>
    <m/>
    <n v="4"/>
    <m/>
    <n v="2"/>
    <n v="4"/>
    <m/>
    <n v="4"/>
    <n v="1"/>
    <n v="12"/>
    <m/>
    <m/>
    <m/>
    <n v="3"/>
    <n v="2"/>
    <n v="4"/>
    <n v="4"/>
    <n v="4"/>
    <m/>
    <m/>
    <n v="5"/>
    <n v="5"/>
    <n v="5"/>
    <n v="5"/>
    <n v="5"/>
    <n v="5"/>
    <n v="4"/>
    <m/>
    <m/>
    <n v="5"/>
    <n v="4"/>
    <n v="4"/>
    <n v="5"/>
    <n v="5"/>
    <n v="5"/>
    <n v="5"/>
    <n v="5"/>
    <m/>
    <s v="Si"/>
    <n v="4"/>
    <s v="Si"/>
    <n v="4"/>
    <s v="No"/>
    <m/>
    <s v="No"/>
    <s v="Si"/>
    <s v="Si"/>
    <n v="5"/>
    <s v="No"/>
    <m/>
    <m/>
    <m/>
    <m/>
    <n v="5"/>
    <n v="5"/>
    <m/>
    <x v="1"/>
    <n v="4"/>
    <m/>
    <m/>
    <d v="2014-03-21T14:31:09"/>
  </r>
  <r>
    <s v="F. Óptica y Optometría"/>
    <s v="OPT"/>
    <x v="2"/>
    <n v="715"/>
    <m/>
    <m/>
    <n v="25"/>
    <m/>
    <n v="4"/>
    <n v="4"/>
    <m/>
    <n v="33"/>
    <n v="25"/>
    <n v="18"/>
    <m/>
    <m/>
    <m/>
    <n v="5"/>
    <n v="5"/>
    <n v="5"/>
    <n v="5"/>
    <n v="3"/>
    <m/>
    <m/>
    <n v="5"/>
    <n v="5"/>
    <n v="5"/>
    <n v="5"/>
    <n v="4"/>
    <n v="5"/>
    <n v="3"/>
    <m/>
    <m/>
    <n v="5"/>
    <n v="5"/>
    <n v="5"/>
    <n v="5"/>
    <n v="5"/>
    <n v="5"/>
    <n v="5"/>
    <m/>
    <m/>
    <s v="Si"/>
    <n v="5"/>
    <s v="Si"/>
    <n v="5"/>
    <s v="Si"/>
    <n v="5"/>
    <s v="Si"/>
    <s v="Si"/>
    <s v="No"/>
    <m/>
    <s v="Si"/>
    <m/>
    <m/>
    <m/>
    <m/>
    <n v="5"/>
    <n v="5"/>
    <m/>
    <x v="1"/>
    <n v="5"/>
    <m/>
    <m/>
    <d v="2014-03-21T14:30:39"/>
  </r>
  <r>
    <s v="Facultad de Ciencias de la Información "/>
    <s v="INF"/>
    <x v="4"/>
    <n v="714"/>
    <m/>
    <m/>
    <n v="4"/>
    <m/>
    <n v="3"/>
    <n v="3"/>
    <m/>
    <n v="4"/>
    <n v="12"/>
    <m/>
    <m/>
    <m/>
    <m/>
    <n v="5"/>
    <n v="5"/>
    <n v="5"/>
    <n v="5"/>
    <n v="4"/>
    <m/>
    <m/>
    <n v="5"/>
    <n v="5"/>
    <n v="5"/>
    <n v="5"/>
    <n v="5"/>
    <n v="5"/>
    <n v="5"/>
    <m/>
    <m/>
    <n v="5"/>
    <n v="5"/>
    <n v="5"/>
    <n v="5"/>
    <n v="5"/>
    <n v="5"/>
    <n v="4"/>
    <m/>
    <m/>
    <s v="Si"/>
    <n v="4"/>
    <s v="No"/>
    <m/>
    <s v="No"/>
    <m/>
    <s v="No"/>
    <s v="Si"/>
    <s v="Si"/>
    <n v="4"/>
    <s v="No"/>
    <m/>
    <m/>
    <m/>
    <m/>
    <n v="5"/>
    <n v="5"/>
    <m/>
    <x v="1"/>
    <n v="4"/>
    <m/>
    <m/>
    <d v="2014-03-21T14:30:37"/>
  </r>
  <r>
    <s v=""/>
    <s v=""/>
    <x v="1"/>
    <n v="713"/>
    <m/>
    <m/>
    <m/>
    <m/>
    <n v="3"/>
    <n v="3"/>
    <m/>
    <n v="21"/>
    <m/>
    <m/>
    <m/>
    <m/>
    <m/>
    <n v="4"/>
    <n v="3"/>
    <n v="3"/>
    <n v="4"/>
    <n v="3"/>
    <m/>
    <m/>
    <n v="4"/>
    <n v="4"/>
    <n v="4"/>
    <n v="5"/>
    <n v="4"/>
    <n v="5"/>
    <m/>
    <m/>
    <m/>
    <n v="4"/>
    <n v="4"/>
    <n v="3"/>
    <n v="4"/>
    <n v="3"/>
    <m/>
    <n v="5"/>
    <m/>
    <m/>
    <s v="No"/>
    <m/>
    <m/>
    <m/>
    <s v="No"/>
    <m/>
    <s v="No"/>
    <s v="Si"/>
    <s v="Si"/>
    <n v="3"/>
    <s v="No"/>
    <m/>
    <m/>
    <m/>
    <m/>
    <n v="5"/>
    <n v="5"/>
    <m/>
    <x v="0"/>
    <n v="4"/>
    <m/>
    <m/>
    <d v="2014-03-21T14:30:28"/>
  </r>
  <r>
    <s v="Otros Centros (Servicios Centrales, Rectorado, Centros adscritos,etc)"/>
    <n v="0"/>
    <x v="5"/>
    <n v="712"/>
    <m/>
    <m/>
    <n v="28"/>
    <m/>
    <n v="2"/>
    <n v="3"/>
    <m/>
    <n v="1"/>
    <m/>
    <m/>
    <s v="Biblioteca MNCARS"/>
    <m/>
    <m/>
    <n v="5"/>
    <n v="5"/>
    <n v="4"/>
    <n v="4"/>
    <n v="4"/>
    <m/>
    <m/>
    <n v="5"/>
    <n v="5"/>
    <n v="5"/>
    <n v="5"/>
    <n v="4"/>
    <m/>
    <n v="5"/>
    <m/>
    <m/>
    <n v="5"/>
    <n v="5"/>
    <n v="4"/>
    <n v="5"/>
    <n v="5"/>
    <n v="5"/>
    <n v="4"/>
    <n v="5"/>
    <m/>
    <s v="Si"/>
    <n v="4"/>
    <s v="No"/>
    <m/>
    <s v="No"/>
    <m/>
    <s v="No"/>
    <s v="No"/>
    <s v="No"/>
    <m/>
    <s v="No"/>
    <m/>
    <m/>
    <m/>
    <m/>
    <n v="5"/>
    <n v="5"/>
    <m/>
    <x v="0"/>
    <n v="4"/>
    <m/>
    <m/>
    <d v="2014-03-21T14:30:02"/>
  </r>
  <r>
    <s v="Facultad de Geografía e Historia "/>
    <s v="GHI"/>
    <x v="0"/>
    <n v="711"/>
    <m/>
    <m/>
    <n v="16"/>
    <m/>
    <n v="5"/>
    <n v="5"/>
    <m/>
    <n v="16"/>
    <n v="28"/>
    <n v="14"/>
    <m/>
    <m/>
    <m/>
    <n v="5"/>
    <n v="5"/>
    <n v="5"/>
    <n v="5"/>
    <n v="5"/>
    <m/>
    <m/>
    <n v="5"/>
    <n v="5"/>
    <n v="5"/>
    <n v="5"/>
    <n v="5"/>
    <n v="5"/>
    <n v="5"/>
    <m/>
    <m/>
    <n v="5"/>
    <n v="5"/>
    <n v="5"/>
    <n v="5"/>
    <n v="5"/>
    <n v="5"/>
    <n v="5"/>
    <n v="5"/>
    <m/>
    <s v="Si"/>
    <m/>
    <s v="Si"/>
    <n v="5"/>
    <s v="No"/>
    <m/>
    <s v="Si"/>
    <s v="Si"/>
    <s v="No"/>
    <m/>
    <s v="Si"/>
    <m/>
    <m/>
    <m/>
    <m/>
    <n v="5"/>
    <n v="5"/>
    <m/>
    <x v="1"/>
    <n v="5"/>
    <m/>
    <m/>
    <d v="2014-03-21T14:29:18"/>
  </r>
  <r>
    <s v="Facultad de Geografía e Historia "/>
    <s v="GHI"/>
    <x v="0"/>
    <n v="709"/>
    <m/>
    <m/>
    <n v="16"/>
    <m/>
    <n v="3"/>
    <n v="1"/>
    <m/>
    <n v="16"/>
    <m/>
    <m/>
    <s v="Majadahonda, INE, Castilla La Mancha"/>
    <m/>
    <m/>
    <n v="5"/>
    <n v="5"/>
    <n v="5"/>
    <n v="5"/>
    <n v="4"/>
    <m/>
    <m/>
    <n v="4"/>
    <n v="5"/>
    <n v="4"/>
    <n v="5"/>
    <n v="4"/>
    <n v="5"/>
    <n v="4"/>
    <m/>
    <m/>
    <n v="5"/>
    <n v="5"/>
    <n v="5"/>
    <n v="5"/>
    <n v="5"/>
    <n v="5"/>
    <n v="5"/>
    <m/>
    <m/>
    <s v="Si"/>
    <n v="4"/>
    <s v="Si"/>
    <n v="4"/>
    <s v="No"/>
    <m/>
    <s v="Si"/>
    <s v="Si"/>
    <s v="No"/>
    <m/>
    <s v="No"/>
    <m/>
    <m/>
    <m/>
    <m/>
    <n v="5"/>
    <n v="5"/>
    <m/>
    <x v="1"/>
    <n v="3"/>
    <m/>
    <m/>
    <d v="2014-03-21T14:28:49"/>
  </r>
  <r>
    <s v="Facultad de Ciencias Económicas y Empresariales "/>
    <s v="CEE"/>
    <x v="4"/>
    <n v="710"/>
    <m/>
    <m/>
    <n v="5"/>
    <m/>
    <n v="3"/>
    <n v="5"/>
    <m/>
    <n v="5"/>
    <n v="24"/>
    <n v="29"/>
    <m/>
    <m/>
    <m/>
    <n v="5"/>
    <n v="3"/>
    <n v="3"/>
    <n v="4"/>
    <n v="3"/>
    <m/>
    <m/>
    <n v="4"/>
    <n v="4"/>
    <n v="4"/>
    <n v="5"/>
    <n v="3"/>
    <n v="3"/>
    <n v="3"/>
    <m/>
    <m/>
    <n v="3"/>
    <n v="2"/>
    <n v="2"/>
    <n v="4"/>
    <n v="2"/>
    <n v="3"/>
    <n v="3"/>
    <m/>
    <m/>
    <s v="Si"/>
    <n v="3"/>
    <s v="Si"/>
    <n v="4"/>
    <s v="No"/>
    <m/>
    <s v="No"/>
    <s v="Si"/>
    <s v="Si"/>
    <n v="4"/>
    <s v="Si"/>
    <m/>
    <m/>
    <m/>
    <m/>
    <n v="5"/>
    <n v="5"/>
    <m/>
    <x v="3"/>
    <n v="4"/>
    <m/>
    <m/>
    <d v="2014-03-21T14:28:49"/>
  </r>
  <r>
    <s v="Facultad de Ciencias Biológicas "/>
    <s v="BIO"/>
    <x v="3"/>
    <n v="708"/>
    <m/>
    <m/>
    <n v="2"/>
    <m/>
    <n v="2"/>
    <n v="4"/>
    <m/>
    <n v="8"/>
    <n v="16"/>
    <m/>
    <m/>
    <m/>
    <m/>
    <n v="3"/>
    <n v="5"/>
    <n v="4"/>
    <n v="4"/>
    <n v="5"/>
    <m/>
    <m/>
    <n v="4"/>
    <n v="4"/>
    <n v="5"/>
    <n v="5"/>
    <n v="5"/>
    <m/>
    <n v="5"/>
    <m/>
    <m/>
    <n v="4"/>
    <n v="5"/>
    <n v="3"/>
    <n v="3"/>
    <n v="3"/>
    <n v="4"/>
    <n v="5"/>
    <n v="5"/>
    <m/>
    <s v="Si"/>
    <n v="4"/>
    <s v="No"/>
    <m/>
    <s v="No"/>
    <m/>
    <s v="No"/>
    <s v="No"/>
    <s v="No"/>
    <m/>
    <s v="Si"/>
    <m/>
    <m/>
    <m/>
    <m/>
    <n v="4"/>
    <n v="3"/>
    <m/>
    <x v="1"/>
    <n v="3"/>
    <m/>
    <m/>
    <d v="2014-03-21T14:28:17"/>
  </r>
  <r>
    <s v="Facultad de Ciencias de la Información "/>
    <s v="INF"/>
    <x v="4"/>
    <n v="707"/>
    <m/>
    <m/>
    <n v="4"/>
    <m/>
    <n v="4"/>
    <n v="3"/>
    <m/>
    <n v="4"/>
    <n v="29"/>
    <n v="15"/>
    <s v="Biblioteca Pública de Retiro (Madrid)"/>
    <m/>
    <m/>
    <n v="4"/>
    <n v="4"/>
    <n v="4"/>
    <n v="4"/>
    <n v="4"/>
    <m/>
    <m/>
    <n v="2"/>
    <n v="3"/>
    <n v="3"/>
    <n v="4"/>
    <n v="3"/>
    <n v="4"/>
    <n v="4"/>
    <m/>
    <m/>
    <n v="5"/>
    <n v="5"/>
    <n v="5"/>
    <n v="5"/>
    <n v="5"/>
    <n v="5"/>
    <n v="4"/>
    <m/>
    <m/>
    <s v="Si"/>
    <n v="4"/>
    <s v="No"/>
    <m/>
    <s v="No"/>
    <m/>
    <s v="Si"/>
    <s v="Si"/>
    <s v="Si"/>
    <n v="5"/>
    <s v="No"/>
    <m/>
    <m/>
    <m/>
    <m/>
    <n v="5"/>
    <n v="5"/>
    <m/>
    <x v="1"/>
    <n v="4"/>
    <s v="No conozco los servicios de apoyo a la investigación por falta de información. En tal caso, utilizo métodos de apoyo más rudimentarios y menos rápidos."/>
    <m/>
    <d v="2014-03-21T14:27:05"/>
  </r>
  <r>
    <s v=""/>
    <s v=""/>
    <x v="1"/>
    <n v="706"/>
    <m/>
    <m/>
    <m/>
    <m/>
    <n v="2"/>
    <n v="3"/>
    <m/>
    <n v="4"/>
    <m/>
    <m/>
    <m/>
    <m/>
    <m/>
    <n v="5"/>
    <n v="5"/>
    <n v="5"/>
    <n v="5"/>
    <n v="4"/>
    <m/>
    <m/>
    <n v="4"/>
    <n v="5"/>
    <n v="4"/>
    <n v="5"/>
    <n v="5"/>
    <n v="2"/>
    <n v="5"/>
    <m/>
    <m/>
    <n v="5"/>
    <n v="5"/>
    <n v="5"/>
    <n v="5"/>
    <n v="5"/>
    <n v="5"/>
    <n v="5"/>
    <n v="5"/>
    <m/>
    <s v="No"/>
    <m/>
    <s v="No"/>
    <m/>
    <s v="No"/>
    <m/>
    <s v="No"/>
    <s v="Si"/>
    <s v="Si"/>
    <n v="3"/>
    <s v="No"/>
    <m/>
    <m/>
    <m/>
    <m/>
    <n v="5"/>
    <n v="5"/>
    <m/>
    <x v="1"/>
    <n v="4"/>
    <s v="que siga funcionando al menos como hasta ahora."/>
    <m/>
    <d v="2014-03-21T14:26:12"/>
  </r>
  <r>
    <s v="Facultad de Geografía e Historia "/>
    <s v="GHI"/>
    <x v="0"/>
    <n v="703"/>
    <m/>
    <m/>
    <n v="16"/>
    <m/>
    <n v="4"/>
    <n v="4"/>
    <m/>
    <n v="16"/>
    <m/>
    <m/>
    <m/>
    <m/>
    <m/>
    <n v="5"/>
    <n v="5"/>
    <n v="5"/>
    <n v="5"/>
    <n v="5"/>
    <m/>
    <m/>
    <n v="4"/>
    <n v="4"/>
    <n v="4"/>
    <n v="5"/>
    <n v="4"/>
    <n v="5"/>
    <n v="4"/>
    <m/>
    <m/>
    <n v="3"/>
    <n v="5"/>
    <n v="5"/>
    <n v="4"/>
    <n v="4"/>
    <n v="5"/>
    <n v="5"/>
    <n v="5"/>
    <m/>
    <s v="Si"/>
    <n v="4"/>
    <s v="Si"/>
    <n v="4"/>
    <s v="No"/>
    <m/>
    <s v="Si"/>
    <s v="Si"/>
    <s v="Si"/>
    <n v="5"/>
    <s v="Si"/>
    <m/>
    <m/>
    <m/>
    <m/>
    <n v="4"/>
    <n v="4"/>
    <m/>
    <x v="1"/>
    <n v="4"/>
    <m/>
    <m/>
    <d v="2014-03-21T14:25:06"/>
  </r>
  <r>
    <s v="Facultad de Ciencias Políticas y Sociología "/>
    <s v="CPS"/>
    <x v="4"/>
    <n v="704"/>
    <m/>
    <m/>
    <n v="9"/>
    <m/>
    <n v="4"/>
    <n v="4"/>
    <m/>
    <n v="9"/>
    <n v="18"/>
    <n v="2"/>
    <m/>
    <m/>
    <m/>
    <n v="5"/>
    <n v="5"/>
    <n v="5"/>
    <n v="5"/>
    <n v="5"/>
    <m/>
    <m/>
    <n v="4"/>
    <n v="5"/>
    <n v="4"/>
    <n v="5"/>
    <n v="4"/>
    <n v="5"/>
    <n v="5"/>
    <m/>
    <m/>
    <n v="5"/>
    <n v="4"/>
    <n v="4"/>
    <n v="5"/>
    <n v="5"/>
    <n v="5"/>
    <n v="5"/>
    <n v="5"/>
    <m/>
    <s v="Si"/>
    <n v="4"/>
    <s v="Si"/>
    <n v="4"/>
    <s v="Si"/>
    <n v="4"/>
    <s v="Si"/>
    <s v="Si"/>
    <s v="Si"/>
    <n v="5"/>
    <s v="No"/>
    <m/>
    <m/>
    <m/>
    <m/>
    <n v="5"/>
    <n v="5"/>
    <m/>
    <x v="1"/>
    <n v="3"/>
    <s v="la 7.2 &quot;Igual&quot; porque ya es difícil mejorarlo respecto al último período"/>
    <m/>
    <d v="2014-03-21T14:25:49"/>
  </r>
  <r>
    <s v="Facultad de Derecho "/>
    <s v="DER"/>
    <x v="4"/>
    <n v="705"/>
    <m/>
    <m/>
    <n v="11"/>
    <m/>
    <n v="3"/>
    <n v="3"/>
    <m/>
    <n v="11"/>
    <m/>
    <m/>
    <m/>
    <m/>
    <m/>
    <n v="3"/>
    <n v="3"/>
    <n v="3"/>
    <n v="3"/>
    <n v="3"/>
    <m/>
    <m/>
    <n v="4"/>
    <n v="4"/>
    <n v="4"/>
    <m/>
    <n v="4"/>
    <n v="4"/>
    <m/>
    <m/>
    <m/>
    <n v="4"/>
    <n v="4"/>
    <n v="4"/>
    <n v="4"/>
    <n v="4"/>
    <n v="4"/>
    <n v="4"/>
    <n v="4"/>
    <m/>
    <s v="Si"/>
    <n v="4"/>
    <s v="No"/>
    <m/>
    <s v="No"/>
    <m/>
    <s v="No"/>
    <s v="Si"/>
    <s v="Si"/>
    <n v="4"/>
    <s v="Si"/>
    <m/>
    <m/>
    <m/>
    <m/>
    <n v="4"/>
    <n v="4"/>
    <m/>
    <x v="0"/>
    <n v="3"/>
    <m/>
    <m/>
    <d v="2014-03-21T14:25:52"/>
  </r>
  <r>
    <s v="Facultad de Informática "/>
    <s v="FDI"/>
    <x v="3"/>
    <n v="702"/>
    <m/>
    <m/>
    <n v="17"/>
    <m/>
    <n v="3"/>
    <n v="4"/>
    <m/>
    <n v="17"/>
    <n v="29"/>
    <m/>
    <m/>
    <m/>
    <m/>
    <n v="4"/>
    <n v="4"/>
    <n v="4"/>
    <n v="4"/>
    <n v="5"/>
    <m/>
    <m/>
    <n v="4"/>
    <n v="4"/>
    <n v="4"/>
    <n v="5"/>
    <n v="4"/>
    <n v="3"/>
    <n v="3"/>
    <m/>
    <m/>
    <n v="5"/>
    <n v="4"/>
    <n v="4"/>
    <n v="4"/>
    <n v="5"/>
    <n v="5"/>
    <n v="4"/>
    <n v="4"/>
    <m/>
    <s v="Si"/>
    <n v="4"/>
    <s v="No"/>
    <m/>
    <s v="No"/>
    <m/>
    <s v="No"/>
    <s v="Si"/>
    <s v="No"/>
    <m/>
    <s v="Si"/>
    <m/>
    <m/>
    <m/>
    <m/>
    <n v="5"/>
    <n v="5"/>
    <m/>
    <x v="1"/>
    <n v="4"/>
    <s v="Esto NO me ha ocurrido en la Facultad de Informática, a la que pertenezco, pero sí en otras. Creo que las máquinas de préstamo automático, que deberían ser una ayuda para los usuarios, muchas veces se convierten en ayudas para los bibliotecarios, que simp"/>
    <m/>
    <d v="2014-03-21T14:24:29"/>
  </r>
  <r>
    <s v="Facultad de Ciencias Físicas "/>
    <s v="FIS"/>
    <x v="3"/>
    <n v="701"/>
    <m/>
    <m/>
    <n v="6"/>
    <m/>
    <n v="2"/>
    <n v="3"/>
    <m/>
    <n v="6"/>
    <n v="7"/>
    <n v="10"/>
    <m/>
    <m/>
    <m/>
    <n v="4"/>
    <n v="3"/>
    <n v="3"/>
    <n v="4"/>
    <n v="3"/>
    <m/>
    <m/>
    <n v="2"/>
    <n v="2"/>
    <m/>
    <n v="3"/>
    <n v="3"/>
    <n v="4"/>
    <n v="4"/>
    <m/>
    <m/>
    <n v="4"/>
    <n v="3"/>
    <n v="5"/>
    <n v="5"/>
    <n v="4"/>
    <n v="4"/>
    <n v="4"/>
    <n v="4"/>
    <m/>
    <s v="Si"/>
    <n v="4"/>
    <s v="No"/>
    <m/>
    <s v="No"/>
    <m/>
    <s v="Si"/>
    <s v="Si"/>
    <s v="No"/>
    <m/>
    <s v="No"/>
    <m/>
    <m/>
    <m/>
    <m/>
    <n v="4"/>
    <n v="4"/>
    <m/>
    <x v="2"/>
    <n v="4"/>
    <m/>
    <m/>
    <d v="2014-03-21T14:24:27"/>
  </r>
  <r>
    <s v="Facultad de Educación "/>
    <s v="EDU"/>
    <x v="0"/>
    <n v="700"/>
    <m/>
    <m/>
    <n v="12"/>
    <m/>
    <n v="3"/>
    <n v="5"/>
    <m/>
    <n v="12"/>
    <m/>
    <m/>
    <m/>
    <m/>
    <m/>
    <m/>
    <m/>
    <m/>
    <m/>
    <m/>
    <m/>
    <m/>
    <m/>
    <m/>
    <m/>
    <m/>
    <m/>
    <m/>
    <m/>
    <m/>
    <m/>
    <m/>
    <m/>
    <m/>
    <m/>
    <m/>
    <m/>
    <m/>
    <m/>
    <m/>
    <s v="Si"/>
    <n v="4"/>
    <s v="Si"/>
    <n v="5"/>
    <s v="No"/>
    <m/>
    <s v="Si"/>
    <s v="Si"/>
    <s v="No"/>
    <m/>
    <s v="No"/>
    <m/>
    <m/>
    <m/>
    <m/>
    <n v="5"/>
    <n v="5"/>
    <m/>
    <x v="2"/>
    <n v="2"/>
    <s v="Ha empeorado el acceso a revistas científicas online y bases de datos."/>
    <m/>
    <d v="2014-03-21T14:23:54"/>
  </r>
  <r>
    <s v="Facultad de Farmacia "/>
    <s v="FAR"/>
    <x v="2"/>
    <n v="699"/>
    <m/>
    <m/>
    <n v="13"/>
    <m/>
    <n v="3"/>
    <n v="4"/>
    <m/>
    <n v="13"/>
    <m/>
    <m/>
    <m/>
    <m/>
    <m/>
    <n v="4"/>
    <n v="5"/>
    <n v="4"/>
    <n v="3"/>
    <n v="2"/>
    <m/>
    <m/>
    <n v="3"/>
    <n v="3"/>
    <n v="3"/>
    <n v="4"/>
    <n v="2"/>
    <n v="4"/>
    <n v="2"/>
    <m/>
    <m/>
    <n v="4"/>
    <n v="3"/>
    <n v="3"/>
    <n v="3"/>
    <n v="4"/>
    <n v="3"/>
    <n v="4"/>
    <m/>
    <m/>
    <s v="Si"/>
    <n v="4"/>
    <s v="No"/>
    <m/>
    <s v="No"/>
    <m/>
    <s v="No"/>
    <s v="No"/>
    <s v="No"/>
    <m/>
    <m/>
    <m/>
    <m/>
    <m/>
    <m/>
    <n v="4"/>
    <n v="5"/>
    <m/>
    <x v="2"/>
    <n v="4"/>
    <m/>
    <m/>
    <d v="2014-03-21T14:23:53"/>
  </r>
  <r>
    <s v="Facultad de Farmacia "/>
    <s v="FAR"/>
    <x v="2"/>
    <n v="698"/>
    <m/>
    <m/>
    <n v="13"/>
    <m/>
    <n v="3"/>
    <n v="4"/>
    <m/>
    <n v="13"/>
    <n v="18"/>
    <m/>
    <m/>
    <m/>
    <m/>
    <n v="3"/>
    <n v="4"/>
    <n v="4"/>
    <n v="4"/>
    <n v="4"/>
    <m/>
    <m/>
    <n v="3"/>
    <n v="4"/>
    <n v="4"/>
    <n v="4"/>
    <n v="4"/>
    <n v="3"/>
    <n v="3"/>
    <m/>
    <m/>
    <n v="3"/>
    <n v="3"/>
    <n v="3"/>
    <n v="3"/>
    <n v="3"/>
    <n v="3"/>
    <m/>
    <n v="3"/>
    <m/>
    <s v="Si"/>
    <n v="3"/>
    <s v="Si"/>
    <n v="3"/>
    <s v="No"/>
    <m/>
    <s v="Si"/>
    <s v="Si"/>
    <s v="No"/>
    <m/>
    <s v="No"/>
    <m/>
    <m/>
    <m/>
    <m/>
    <n v="3"/>
    <n v="3"/>
    <m/>
    <x v="2"/>
    <n v="4"/>
    <m/>
    <m/>
    <d v="2014-03-21T14:23:09"/>
  </r>
  <r>
    <s v="F. Trabajo Social"/>
    <s v="TRS"/>
    <x v="4"/>
    <n v="697"/>
    <m/>
    <m/>
    <n v="26"/>
    <m/>
    <n v="4"/>
    <n v="4"/>
    <m/>
    <n v="26"/>
    <n v="20"/>
    <n v="12"/>
    <m/>
    <m/>
    <m/>
    <n v="4"/>
    <n v="4"/>
    <n v="4"/>
    <n v="4"/>
    <n v="4"/>
    <m/>
    <m/>
    <n v="4"/>
    <n v="5"/>
    <n v="4"/>
    <n v="5"/>
    <n v="4"/>
    <n v="4"/>
    <n v="4"/>
    <m/>
    <m/>
    <n v="5"/>
    <n v="4"/>
    <n v="5"/>
    <n v="5"/>
    <n v="5"/>
    <n v="5"/>
    <n v="3"/>
    <m/>
    <m/>
    <s v="No"/>
    <m/>
    <m/>
    <m/>
    <s v="No"/>
    <m/>
    <s v="No"/>
    <s v="Si"/>
    <s v="No"/>
    <m/>
    <s v="No"/>
    <m/>
    <m/>
    <m/>
    <m/>
    <n v="5"/>
    <n v="4"/>
    <m/>
    <x v="0"/>
    <n v="4"/>
    <m/>
    <m/>
    <d v="2014-03-21T14:21:52"/>
  </r>
  <r>
    <s v="Facultad de Bellas Artes "/>
    <s v="BBA"/>
    <x v="0"/>
    <n v="696"/>
    <m/>
    <m/>
    <n v="1"/>
    <m/>
    <n v="4"/>
    <n v="1"/>
    <m/>
    <n v="1"/>
    <n v="4"/>
    <m/>
    <s v="Biblioteca Nacional de España"/>
    <m/>
    <m/>
    <n v="5"/>
    <n v="4"/>
    <n v="4"/>
    <n v="4"/>
    <n v="4"/>
    <m/>
    <m/>
    <n v="3"/>
    <n v="4"/>
    <n v="2"/>
    <n v="3"/>
    <n v="4"/>
    <n v="3"/>
    <n v="3"/>
    <m/>
    <m/>
    <n v="3"/>
    <n v="4"/>
    <n v="4"/>
    <n v="4"/>
    <n v="4"/>
    <n v="3"/>
    <n v="2"/>
    <m/>
    <m/>
    <s v="No"/>
    <m/>
    <s v="No"/>
    <m/>
    <s v="No"/>
    <m/>
    <s v="No"/>
    <s v="No"/>
    <s v="No"/>
    <m/>
    <s v="No"/>
    <m/>
    <m/>
    <m/>
    <m/>
    <n v="3"/>
    <n v="2"/>
    <m/>
    <x v="0"/>
    <n v="3"/>
    <m/>
    <m/>
    <d v="2014-03-21T14:21:24"/>
  </r>
  <r>
    <s v=""/>
    <s v=""/>
    <x v="1"/>
    <n v="695"/>
    <m/>
    <m/>
    <m/>
    <m/>
    <n v="5"/>
    <n v="3"/>
    <m/>
    <n v="16"/>
    <m/>
    <m/>
    <m/>
    <m/>
    <m/>
    <n v="5"/>
    <n v="5"/>
    <n v="5"/>
    <n v="5"/>
    <n v="3"/>
    <m/>
    <m/>
    <n v="4"/>
    <n v="4"/>
    <n v="5"/>
    <n v="5"/>
    <n v="4"/>
    <n v="5"/>
    <n v="5"/>
    <m/>
    <m/>
    <n v="5"/>
    <n v="5"/>
    <n v="5"/>
    <n v="5"/>
    <n v="5"/>
    <n v="5"/>
    <n v="5"/>
    <n v="5"/>
    <m/>
    <s v="Si"/>
    <n v="5"/>
    <s v="Si"/>
    <n v="4"/>
    <s v="Si"/>
    <n v="4"/>
    <s v="Si"/>
    <s v="Si"/>
    <s v="Si"/>
    <m/>
    <s v="Si"/>
    <m/>
    <m/>
    <m/>
    <m/>
    <n v="5"/>
    <n v="5"/>
    <m/>
    <x v="0"/>
    <n v="4"/>
    <m/>
    <m/>
    <d v="2014-03-21T14:21:21"/>
  </r>
  <r>
    <s v="F. Enfermería, Fisioterapia y Podología"/>
    <s v="ENF"/>
    <x v="2"/>
    <n v="694"/>
    <m/>
    <m/>
    <n v="22"/>
    <m/>
    <n v="3"/>
    <n v="3"/>
    <m/>
    <n v="22"/>
    <m/>
    <m/>
    <m/>
    <m/>
    <m/>
    <n v="4"/>
    <n v="4"/>
    <n v="4"/>
    <n v="5"/>
    <n v="4"/>
    <m/>
    <m/>
    <n v="4"/>
    <n v="5"/>
    <n v="5"/>
    <n v="5"/>
    <n v="4"/>
    <n v="5"/>
    <n v="4"/>
    <m/>
    <m/>
    <n v="5"/>
    <n v="5"/>
    <n v="5"/>
    <n v="5"/>
    <n v="5"/>
    <n v="5"/>
    <n v="5"/>
    <m/>
    <m/>
    <s v="Si"/>
    <n v="4"/>
    <s v="Si"/>
    <n v="4"/>
    <m/>
    <m/>
    <s v="Si"/>
    <s v="Si"/>
    <m/>
    <m/>
    <s v="No"/>
    <m/>
    <m/>
    <m/>
    <m/>
    <n v="5"/>
    <n v="5"/>
    <m/>
    <x v="1"/>
    <n v="5"/>
    <m/>
    <m/>
    <d v="2014-03-21T14:21:17"/>
  </r>
  <r>
    <s v="Facultad de Psicología "/>
    <s v="PSI"/>
    <x v="2"/>
    <n v="693"/>
    <m/>
    <m/>
    <n v="20"/>
    <m/>
    <n v="3"/>
    <n v="5"/>
    <m/>
    <n v="20"/>
    <n v="26"/>
    <n v="5"/>
    <m/>
    <m/>
    <m/>
    <n v="5"/>
    <n v="5"/>
    <n v="2"/>
    <n v="3"/>
    <n v="4"/>
    <m/>
    <m/>
    <n v="5"/>
    <n v="4"/>
    <n v="5"/>
    <n v="5"/>
    <n v="5"/>
    <n v="5"/>
    <n v="5"/>
    <m/>
    <m/>
    <n v="4"/>
    <n v="5"/>
    <n v="5"/>
    <n v="5"/>
    <n v="5"/>
    <n v="5"/>
    <n v="5"/>
    <n v="5"/>
    <m/>
    <s v="No"/>
    <m/>
    <s v="No"/>
    <m/>
    <s v="No"/>
    <m/>
    <s v="No"/>
    <s v="Si"/>
    <s v="Si"/>
    <n v="4"/>
    <s v="No"/>
    <m/>
    <m/>
    <m/>
    <m/>
    <n v="4"/>
    <n v="4"/>
    <m/>
    <x v="0"/>
    <n v="4"/>
    <m/>
    <m/>
    <d v="2014-03-21T14:20:11"/>
  </r>
  <r>
    <s v="Facultad de Geografía e Historia "/>
    <s v="GHI"/>
    <x v="0"/>
    <n v="692"/>
    <m/>
    <m/>
    <n v="16"/>
    <m/>
    <n v="3"/>
    <n v="3"/>
    <m/>
    <n v="16"/>
    <n v="29"/>
    <n v="28"/>
    <m/>
    <m/>
    <m/>
    <n v="4"/>
    <n v="4"/>
    <n v="4"/>
    <n v="4"/>
    <n v="3"/>
    <m/>
    <m/>
    <n v="2"/>
    <n v="3"/>
    <n v="3"/>
    <n v="3"/>
    <n v="3"/>
    <n v="2"/>
    <n v="3"/>
    <m/>
    <m/>
    <n v="3"/>
    <n v="3"/>
    <n v="2"/>
    <n v="3"/>
    <n v="3"/>
    <n v="4"/>
    <n v="3"/>
    <n v="3"/>
    <m/>
    <s v="Si"/>
    <n v="3"/>
    <s v="No"/>
    <m/>
    <s v="Si"/>
    <n v="3"/>
    <s v="No"/>
    <s v="Si"/>
    <s v="No"/>
    <m/>
    <s v="Si"/>
    <m/>
    <m/>
    <m/>
    <m/>
    <n v="3"/>
    <n v="4"/>
    <m/>
    <x v="0"/>
    <n v="4"/>
    <m/>
    <m/>
    <d v="2014-03-21T14:19:54"/>
  </r>
  <r>
    <s v="Facultad de Ciencias Biológicas "/>
    <s v="BIO"/>
    <x v="3"/>
    <n v="691"/>
    <m/>
    <m/>
    <n v="2"/>
    <m/>
    <n v="2"/>
    <n v="1"/>
    <m/>
    <m/>
    <m/>
    <m/>
    <m/>
    <m/>
    <m/>
    <m/>
    <m/>
    <m/>
    <m/>
    <m/>
    <m/>
    <m/>
    <m/>
    <m/>
    <m/>
    <m/>
    <m/>
    <m/>
    <m/>
    <m/>
    <m/>
    <m/>
    <m/>
    <m/>
    <m/>
    <m/>
    <m/>
    <m/>
    <m/>
    <m/>
    <m/>
    <m/>
    <m/>
    <m/>
    <m/>
    <m/>
    <m/>
    <m/>
    <m/>
    <m/>
    <m/>
    <m/>
    <m/>
    <m/>
    <m/>
    <m/>
    <m/>
    <m/>
    <x v="3"/>
    <m/>
    <s v="El acceso online a revistas cientificas es de una complejidad e ineficacia enorme. No nos sirve."/>
    <m/>
    <d v="2014-03-21T14:19:11"/>
  </r>
  <r>
    <s v=""/>
    <s v=""/>
    <x v="1"/>
    <n v="690"/>
    <m/>
    <m/>
    <m/>
    <m/>
    <n v="5"/>
    <n v="5"/>
    <m/>
    <n v="15"/>
    <n v="16"/>
    <n v="29"/>
    <m/>
    <m/>
    <m/>
    <n v="5"/>
    <n v="5"/>
    <n v="5"/>
    <n v="5"/>
    <n v="5"/>
    <m/>
    <m/>
    <n v="5"/>
    <n v="5"/>
    <n v="5"/>
    <n v="5"/>
    <n v="5"/>
    <n v="5"/>
    <n v="5"/>
    <m/>
    <m/>
    <n v="5"/>
    <n v="5"/>
    <n v="5"/>
    <n v="5"/>
    <n v="5"/>
    <n v="5"/>
    <n v="5"/>
    <n v="5"/>
    <m/>
    <s v="Si"/>
    <n v="5"/>
    <s v="Si"/>
    <n v="5"/>
    <s v="Si"/>
    <n v="5"/>
    <m/>
    <s v="Si"/>
    <s v="No"/>
    <m/>
    <s v="Si"/>
    <m/>
    <m/>
    <m/>
    <m/>
    <n v="5"/>
    <n v="5"/>
    <m/>
    <x v="1"/>
    <n v="4"/>
    <m/>
    <m/>
    <d v="2014-03-21T14:19:09"/>
  </r>
  <r>
    <s v="Facultad de Geografía e Historia "/>
    <s v="GHI"/>
    <x v="0"/>
    <n v="893"/>
    <m/>
    <m/>
    <n v="16"/>
    <m/>
    <n v="3"/>
    <n v="4"/>
    <m/>
    <n v="16"/>
    <n v="4"/>
    <n v="1"/>
    <m/>
    <m/>
    <m/>
    <n v="4"/>
    <n v="4"/>
    <n v="4"/>
    <n v="5"/>
    <n v="4"/>
    <m/>
    <m/>
    <n v="4"/>
    <n v="4"/>
    <n v="4"/>
    <m/>
    <n v="5"/>
    <m/>
    <n v="5"/>
    <m/>
    <m/>
    <n v="4"/>
    <n v="3"/>
    <m/>
    <n v="3"/>
    <n v="4"/>
    <n v="4"/>
    <n v="3"/>
    <n v="4"/>
    <m/>
    <s v="Si"/>
    <m/>
    <s v="Si"/>
    <n v="3"/>
    <s v="No"/>
    <m/>
    <s v="No"/>
    <s v="Si"/>
    <s v="No"/>
    <m/>
    <s v="Si"/>
    <m/>
    <m/>
    <m/>
    <m/>
    <n v="5"/>
    <n v="5"/>
    <m/>
    <x v="1"/>
    <n v="4"/>
    <m/>
    <m/>
    <d v="2014-03-21T18:59:10"/>
  </r>
  <r>
    <s v="Facultad de Filología "/>
    <s v="FLL"/>
    <x v="0"/>
    <n v="894"/>
    <m/>
    <m/>
    <n v="14"/>
    <m/>
    <n v="4"/>
    <n v="4"/>
    <m/>
    <n v="14"/>
    <n v="29"/>
    <n v="16"/>
    <m/>
    <m/>
    <m/>
    <n v="3"/>
    <n v="3"/>
    <n v="3"/>
    <n v="3"/>
    <n v="3"/>
    <m/>
    <m/>
    <n v="3"/>
    <n v="4"/>
    <n v="1"/>
    <n v="5"/>
    <n v="4"/>
    <n v="5"/>
    <n v="4"/>
    <m/>
    <m/>
    <n v="5"/>
    <n v="4"/>
    <n v="3"/>
    <n v="5"/>
    <n v="5"/>
    <n v="5"/>
    <n v="4"/>
    <n v="5"/>
    <m/>
    <s v="Si"/>
    <n v="4"/>
    <s v="Si"/>
    <n v="3"/>
    <s v="Si"/>
    <n v="3"/>
    <s v="Si"/>
    <s v="Si"/>
    <s v="No"/>
    <m/>
    <s v="Si"/>
    <m/>
    <m/>
    <m/>
    <m/>
    <n v="4"/>
    <n v="5"/>
    <m/>
    <x v="0"/>
    <n v="2"/>
    <s v="El servicio ha empeorado claramente porque ha disminuido muy notablemente el número de revistas y colecciones de libros electrónicas a los que puede accederse."/>
    <m/>
    <d v="2014-03-21T19:01:49"/>
  </r>
  <r>
    <s v="Facultad de Derecho "/>
    <s v="DER"/>
    <x v="4"/>
    <n v="689"/>
    <m/>
    <m/>
    <n v="11"/>
    <m/>
    <n v="2"/>
    <n v="5"/>
    <m/>
    <m/>
    <m/>
    <m/>
    <m/>
    <m/>
    <m/>
    <n v="4"/>
    <m/>
    <m/>
    <m/>
    <m/>
    <m/>
    <m/>
    <n v="4"/>
    <n v="3"/>
    <n v="4"/>
    <n v="4"/>
    <n v="5"/>
    <n v="4"/>
    <n v="4"/>
    <m/>
    <m/>
    <n v="4"/>
    <n v="4"/>
    <n v="3"/>
    <n v="3"/>
    <n v="3"/>
    <n v="4"/>
    <n v="4"/>
    <m/>
    <m/>
    <s v="Si"/>
    <n v="4"/>
    <s v="No"/>
    <m/>
    <s v="No"/>
    <m/>
    <s v="No"/>
    <s v="Si"/>
    <m/>
    <n v="4"/>
    <s v="No"/>
    <m/>
    <m/>
    <m/>
    <m/>
    <n v="4"/>
    <n v="4"/>
    <m/>
    <x v="0"/>
    <n v="4"/>
    <m/>
    <m/>
    <d v="2014-03-21T14:19:08"/>
  </r>
  <r>
    <s v="Facultad de Ciencias de la Documentación "/>
    <s v="BYD"/>
    <x v="4"/>
    <n v="895"/>
    <m/>
    <m/>
    <n v="3"/>
    <m/>
    <n v="3"/>
    <n v="5"/>
    <m/>
    <m/>
    <m/>
    <m/>
    <m/>
    <m/>
    <m/>
    <n v="5"/>
    <n v="4"/>
    <n v="4"/>
    <n v="5"/>
    <n v="4"/>
    <m/>
    <m/>
    <n v="5"/>
    <n v="5"/>
    <n v="5"/>
    <n v="5"/>
    <n v="5"/>
    <n v="5"/>
    <n v="4"/>
    <m/>
    <m/>
    <n v="5"/>
    <n v="5"/>
    <n v="5"/>
    <n v="5"/>
    <n v="5"/>
    <n v="5"/>
    <n v="5"/>
    <n v="5"/>
    <m/>
    <s v="No"/>
    <m/>
    <s v="No"/>
    <m/>
    <s v="No"/>
    <m/>
    <s v="No"/>
    <s v="Si"/>
    <s v="No"/>
    <m/>
    <s v="No"/>
    <m/>
    <m/>
    <m/>
    <m/>
    <n v="5"/>
    <n v="5"/>
    <m/>
    <x v="1"/>
    <n v="4"/>
    <m/>
    <m/>
    <d v="2014-03-21T19:02:03"/>
  </r>
  <r>
    <s v="Facultad de Ciencias Químicas "/>
    <s v="QUI"/>
    <x v="3"/>
    <n v="1290"/>
    <m/>
    <m/>
    <n v="10"/>
    <m/>
    <n v="2"/>
    <n v="5"/>
    <m/>
    <m/>
    <m/>
    <m/>
    <m/>
    <m/>
    <m/>
    <n v="4"/>
    <n v="5"/>
    <n v="4"/>
    <n v="4"/>
    <n v="3"/>
    <m/>
    <m/>
    <n v="2"/>
    <n v="3"/>
    <n v="4"/>
    <n v="5"/>
    <n v="3"/>
    <n v="5"/>
    <n v="4"/>
    <m/>
    <m/>
    <n v="4"/>
    <n v="5"/>
    <n v="5"/>
    <n v="5"/>
    <n v="5"/>
    <n v="4"/>
    <n v="5"/>
    <m/>
    <m/>
    <s v="Si"/>
    <n v="3"/>
    <s v="Si"/>
    <n v="3"/>
    <s v="No"/>
    <m/>
    <s v="Si"/>
    <s v="Si"/>
    <s v="No"/>
    <m/>
    <s v="Si"/>
    <m/>
    <m/>
    <m/>
    <m/>
    <n v="5"/>
    <n v="5"/>
    <m/>
    <x v="0"/>
    <n v="4"/>
    <m/>
    <m/>
    <d v="2014-03-28T10:11:00"/>
  </r>
  <r>
    <s v="Facultad de Farmacia "/>
    <s v="FAR"/>
    <x v="2"/>
    <n v="1291"/>
    <m/>
    <m/>
    <n v="13"/>
    <m/>
    <n v="3"/>
    <n v="3"/>
    <m/>
    <n v="13"/>
    <m/>
    <m/>
    <m/>
    <m/>
    <m/>
    <n v="5"/>
    <n v="5"/>
    <n v="5"/>
    <n v="5"/>
    <n v="4"/>
    <m/>
    <m/>
    <n v="3"/>
    <n v="3"/>
    <n v="3"/>
    <n v="5"/>
    <n v="3"/>
    <n v="5"/>
    <n v="4"/>
    <m/>
    <m/>
    <n v="5"/>
    <n v="3"/>
    <n v="4"/>
    <n v="5"/>
    <n v="5"/>
    <n v="5"/>
    <n v="4"/>
    <m/>
    <m/>
    <s v="No"/>
    <m/>
    <s v="No"/>
    <m/>
    <s v="No"/>
    <m/>
    <s v="No"/>
    <s v="No"/>
    <s v="No"/>
    <m/>
    <s v="No"/>
    <m/>
    <m/>
    <m/>
    <m/>
    <n v="5"/>
    <n v="5"/>
    <m/>
    <x v="1"/>
    <n v="4"/>
    <s v="No he tenido tiempo de estudiar todo los beneficios que puedo obtener de la biblioteca."/>
    <m/>
    <d v="2014-03-28T13:33:55"/>
  </r>
  <r>
    <s v="Facultad de Psicología "/>
    <s v="PSI"/>
    <x v="2"/>
    <n v="1292"/>
    <m/>
    <m/>
    <n v="20"/>
    <m/>
    <n v="2"/>
    <n v="3"/>
    <m/>
    <n v="20"/>
    <m/>
    <m/>
    <m/>
    <m/>
    <m/>
    <n v="4"/>
    <n v="5"/>
    <n v="5"/>
    <n v="5"/>
    <n v="4"/>
    <m/>
    <m/>
    <n v="4"/>
    <n v="4"/>
    <n v="5"/>
    <n v="5"/>
    <n v="4"/>
    <n v="5"/>
    <n v="5"/>
    <m/>
    <m/>
    <n v="5"/>
    <n v="5"/>
    <n v="5"/>
    <n v="5"/>
    <n v="5"/>
    <n v="5"/>
    <m/>
    <m/>
    <m/>
    <s v="Si"/>
    <m/>
    <s v="Si"/>
    <n v="5"/>
    <s v="No"/>
    <m/>
    <s v="No"/>
    <s v="Si"/>
    <s v="Si"/>
    <n v="5"/>
    <s v="Si"/>
    <m/>
    <m/>
    <m/>
    <m/>
    <n v="5"/>
    <n v="5"/>
    <m/>
    <x v="1"/>
    <n v="5"/>
    <m/>
    <m/>
    <d v="2014-03-28T14:23:27"/>
  </r>
  <r>
    <s v=""/>
    <s v=""/>
    <x v="1"/>
    <n v="1293"/>
    <m/>
    <m/>
    <m/>
    <m/>
    <n v="4"/>
    <n v="3"/>
    <m/>
    <n v="14"/>
    <n v="15"/>
    <m/>
    <m/>
    <m/>
    <m/>
    <n v="5"/>
    <n v="4"/>
    <n v="4"/>
    <n v="3"/>
    <n v="2"/>
    <m/>
    <m/>
    <n v="4"/>
    <n v="4"/>
    <n v="4"/>
    <n v="4"/>
    <n v="4"/>
    <n v="4"/>
    <n v="4"/>
    <m/>
    <m/>
    <n v="5"/>
    <n v="4"/>
    <n v="4"/>
    <n v="4"/>
    <n v="4"/>
    <n v="4"/>
    <n v="4"/>
    <n v="5"/>
    <m/>
    <s v="Si"/>
    <n v="5"/>
    <s v="No"/>
    <m/>
    <s v="No"/>
    <m/>
    <s v="Si"/>
    <s v="Si"/>
    <s v="Si"/>
    <n v="5"/>
    <s v="No"/>
    <m/>
    <m/>
    <m/>
    <m/>
    <n v="5"/>
    <n v="5"/>
    <m/>
    <x v="0"/>
    <n v="5"/>
    <m/>
    <m/>
    <d v="2014-03-28T14:33:39"/>
  </r>
  <r>
    <s v="Facultad de Ciencias Políticas y Sociología "/>
    <s v="CPS"/>
    <x v="4"/>
    <n v="1294"/>
    <m/>
    <m/>
    <n v="9"/>
    <m/>
    <n v="4"/>
    <n v="3"/>
    <m/>
    <n v="9"/>
    <m/>
    <m/>
    <s v="BIBLIOTECA DE LA AECID"/>
    <m/>
    <m/>
    <n v="5"/>
    <n v="5"/>
    <n v="5"/>
    <n v="4"/>
    <n v="3"/>
    <m/>
    <m/>
    <n v="5"/>
    <n v="4"/>
    <n v="5"/>
    <n v="5"/>
    <n v="4"/>
    <n v="5"/>
    <n v="5"/>
    <m/>
    <m/>
    <n v="5"/>
    <n v="5"/>
    <n v="5"/>
    <n v="5"/>
    <n v="5"/>
    <n v="5"/>
    <m/>
    <m/>
    <m/>
    <s v="Si"/>
    <n v="3"/>
    <s v="Si"/>
    <n v="5"/>
    <s v="Si"/>
    <n v="4"/>
    <s v="Si"/>
    <s v="Si"/>
    <s v="Si"/>
    <n v="5"/>
    <s v="No"/>
    <s v="APRENDER A CITAR Y VALORAR RECURSOS ELECTRÓNICOS"/>
    <m/>
    <m/>
    <m/>
    <n v="5"/>
    <n v="5"/>
    <m/>
    <x v="1"/>
    <n v="5"/>
    <m/>
    <m/>
    <d v="2014-03-28T15:29:28"/>
  </r>
  <r>
    <s v="Facultad de Farmacia "/>
    <s v="FAR"/>
    <x v="2"/>
    <n v="1295"/>
    <m/>
    <m/>
    <n v="13"/>
    <m/>
    <n v="3"/>
    <n v="3"/>
    <m/>
    <n v="18"/>
    <n v="13"/>
    <n v="21"/>
    <m/>
    <m/>
    <m/>
    <n v="4"/>
    <n v="4"/>
    <n v="4"/>
    <n v="4"/>
    <n v="4"/>
    <m/>
    <m/>
    <n v="3"/>
    <n v="4"/>
    <n v="4"/>
    <n v="5"/>
    <n v="2"/>
    <n v="4"/>
    <n v="3"/>
    <m/>
    <m/>
    <n v="5"/>
    <n v="5"/>
    <n v="4"/>
    <n v="5"/>
    <n v="5"/>
    <n v="5"/>
    <n v="5"/>
    <n v="5"/>
    <m/>
    <s v="No"/>
    <m/>
    <s v="No"/>
    <m/>
    <s v="No"/>
    <m/>
    <s v="Si"/>
    <s v="No"/>
    <s v="No"/>
    <m/>
    <m/>
    <m/>
    <m/>
    <m/>
    <m/>
    <n v="5"/>
    <m/>
    <m/>
    <x v="0"/>
    <n v="4"/>
    <m/>
    <m/>
    <d v="2014-03-28T17:18:50"/>
  </r>
  <r>
    <s v="Facultad de Filología "/>
    <s v="FLL"/>
    <x v="0"/>
    <n v="1296"/>
    <m/>
    <m/>
    <n v="14"/>
    <m/>
    <n v="4"/>
    <m/>
    <m/>
    <n v="29"/>
    <n v="14"/>
    <n v="4"/>
    <s v="British Library, Bodleian Library, Archiginnasio (Bolonia), Biblioteca Nacional de Madrid"/>
    <m/>
    <m/>
    <n v="3"/>
    <n v="5"/>
    <n v="5"/>
    <n v="3"/>
    <n v="1"/>
    <m/>
    <m/>
    <n v="1"/>
    <n v="2"/>
    <n v="1"/>
    <n v="1"/>
    <n v="4"/>
    <n v="1"/>
    <n v="3"/>
    <m/>
    <m/>
    <n v="3"/>
    <n v="2"/>
    <n v="3"/>
    <n v="3"/>
    <n v="3"/>
    <n v="3"/>
    <n v="3"/>
    <m/>
    <m/>
    <s v="Si"/>
    <n v="3"/>
    <s v="No"/>
    <m/>
    <s v="No"/>
    <m/>
    <s v="Si"/>
    <s v="Si"/>
    <s v="No"/>
    <m/>
    <s v="No"/>
    <s v="Debería ampliar y mantener la suscripción a bases de datos como JSTOR para todas las disciplinas que se imparten o investigan en la UCM. La oferta actual es tan reducida que imposibilita a los investigadores desarrollar su trabajo manteniendo un nivel de "/>
    <m/>
    <m/>
    <m/>
    <n v="1"/>
    <n v="2"/>
    <m/>
    <x v="2"/>
    <n v="2"/>
    <s v="En conjunto, las bibliotecas de Humanidades han mejorado, pero la falta de una suscripción suficientemente amplia a bases de datos de investigación en internet (JSTOR, etc.) resulta un impedimento tan grande para llevar a cabo investigación de calidad, qu"/>
    <m/>
    <d v="2014-03-28T17:38:32"/>
  </r>
  <r>
    <s v="Facultad de Informática "/>
    <s v="FDI"/>
    <x v="3"/>
    <n v="1297"/>
    <m/>
    <m/>
    <n v="17"/>
    <m/>
    <n v="4"/>
    <n v="4"/>
    <m/>
    <n v="17"/>
    <n v="8"/>
    <m/>
    <m/>
    <m/>
    <m/>
    <n v="5"/>
    <n v="5"/>
    <n v="5"/>
    <n v="5"/>
    <n v="5"/>
    <m/>
    <m/>
    <n v="4"/>
    <n v="4"/>
    <n v="5"/>
    <n v="5"/>
    <n v="5"/>
    <n v="5"/>
    <n v="5"/>
    <m/>
    <m/>
    <n v="5"/>
    <n v="5"/>
    <n v="5"/>
    <n v="5"/>
    <n v="5"/>
    <n v="5"/>
    <n v="3"/>
    <n v="5"/>
    <m/>
    <s v="Si"/>
    <n v="4"/>
    <s v="Si"/>
    <n v="4"/>
    <s v="No"/>
    <m/>
    <s v="No"/>
    <s v="No"/>
    <s v="No"/>
    <m/>
    <s v="No"/>
    <m/>
    <m/>
    <m/>
    <m/>
    <n v="5"/>
    <n v="5"/>
    <m/>
    <x v="1"/>
    <n v="5"/>
    <m/>
    <m/>
    <d v="2014-03-28T17:52:16"/>
  </r>
  <r>
    <s v="Facultad de Geografía e Historia "/>
    <s v="GHI"/>
    <x v="0"/>
    <n v="1298"/>
    <m/>
    <m/>
    <n v="16"/>
    <m/>
    <n v="3"/>
    <n v="3"/>
    <m/>
    <n v="16"/>
    <n v="7"/>
    <n v="9"/>
    <m/>
    <m/>
    <m/>
    <n v="1"/>
    <n v="1"/>
    <n v="1"/>
    <n v="1"/>
    <n v="1"/>
    <m/>
    <m/>
    <n v="1"/>
    <n v="1"/>
    <n v="1"/>
    <n v="1"/>
    <n v="1"/>
    <n v="1"/>
    <n v="1"/>
    <m/>
    <m/>
    <n v="1"/>
    <n v="1"/>
    <n v="1"/>
    <n v="1"/>
    <n v="1"/>
    <n v="1"/>
    <n v="1"/>
    <n v="1"/>
    <m/>
    <s v="Si"/>
    <n v="2"/>
    <s v="Si"/>
    <n v="1"/>
    <s v="Si"/>
    <n v="1"/>
    <s v="Si"/>
    <s v="Si"/>
    <s v="Si"/>
    <n v="5"/>
    <s v="Si"/>
    <m/>
    <m/>
    <m/>
    <m/>
    <n v="1"/>
    <n v="1"/>
    <m/>
    <x v="1"/>
    <n v="5"/>
    <m/>
    <m/>
    <d v="2014-03-28T19:36:22"/>
  </r>
  <r>
    <s v=""/>
    <s v=""/>
    <x v="1"/>
    <n v="1299"/>
    <m/>
    <m/>
    <m/>
    <m/>
    <n v="2"/>
    <n v="3"/>
    <m/>
    <n v="7"/>
    <m/>
    <m/>
    <m/>
    <m/>
    <m/>
    <m/>
    <m/>
    <m/>
    <m/>
    <m/>
    <m/>
    <m/>
    <n v="5"/>
    <n v="5"/>
    <n v="5"/>
    <n v="5"/>
    <n v="5"/>
    <n v="5"/>
    <n v="5"/>
    <m/>
    <m/>
    <m/>
    <m/>
    <m/>
    <m/>
    <m/>
    <m/>
    <m/>
    <m/>
    <m/>
    <s v="Si"/>
    <n v="5"/>
    <s v="No"/>
    <m/>
    <s v="No"/>
    <m/>
    <s v="No"/>
    <s v="No"/>
    <s v="No"/>
    <m/>
    <m/>
    <m/>
    <m/>
    <m/>
    <m/>
    <n v="5"/>
    <n v="5"/>
    <m/>
    <x v="1"/>
    <n v="3"/>
    <m/>
    <m/>
    <d v="2014-03-29T12:35:49"/>
  </r>
  <r>
    <s v="Facultad de Farmacia "/>
    <s v="FAR"/>
    <x v="2"/>
    <n v="1300"/>
    <m/>
    <m/>
    <n v="13"/>
    <m/>
    <n v="3"/>
    <n v="5"/>
    <m/>
    <n v="13"/>
    <n v="2"/>
    <n v="18"/>
    <m/>
    <m/>
    <m/>
    <n v="5"/>
    <n v="5"/>
    <n v="5"/>
    <n v="5"/>
    <n v="4"/>
    <m/>
    <m/>
    <n v="4"/>
    <n v="5"/>
    <n v="5"/>
    <n v="5"/>
    <n v="5"/>
    <n v="5"/>
    <n v="5"/>
    <m/>
    <m/>
    <n v="5"/>
    <n v="4"/>
    <n v="5"/>
    <n v="5"/>
    <n v="5"/>
    <n v="5"/>
    <n v="5"/>
    <n v="5"/>
    <m/>
    <s v="Si"/>
    <n v="5"/>
    <s v="Si"/>
    <n v="5"/>
    <s v="Si"/>
    <n v="4"/>
    <s v="Si"/>
    <s v="No"/>
    <s v="No"/>
    <m/>
    <s v="Si"/>
    <m/>
    <m/>
    <m/>
    <m/>
    <n v="5"/>
    <n v="5"/>
    <m/>
    <x v="1"/>
    <n v="5"/>
    <m/>
    <m/>
    <d v="2014-03-29T19:55:54"/>
  </r>
  <r>
    <s v=""/>
    <s v=""/>
    <x v="1"/>
    <n v="1301"/>
    <m/>
    <m/>
    <m/>
    <m/>
    <n v="2"/>
    <n v="2"/>
    <m/>
    <n v="4"/>
    <m/>
    <m/>
    <s v="INEF. Biblioteca Nacional."/>
    <m/>
    <m/>
    <n v="5"/>
    <n v="3"/>
    <n v="3"/>
    <n v="3"/>
    <n v="4"/>
    <m/>
    <m/>
    <n v="4"/>
    <n v="5"/>
    <n v="4"/>
    <n v="5"/>
    <n v="5"/>
    <n v="5"/>
    <n v="5"/>
    <m/>
    <m/>
    <n v="5"/>
    <n v="5"/>
    <n v="5"/>
    <n v="5"/>
    <n v="5"/>
    <n v="5"/>
    <n v="5"/>
    <m/>
    <m/>
    <m/>
    <n v="4"/>
    <s v="Si"/>
    <n v="4"/>
    <s v="Si"/>
    <n v="4"/>
    <m/>
    <s v="Si"/>
    <s v="No"/>
    <m/>
    <s v="No"/>
    <m/>
    <m/>
    <m/>
    <m/>
    <n v="5"/>
    <n v="5"/>
    <m/>
    <x v="1"/>
    <n v="5"/>
    <s v="Podría conseguirse mejor ambiente acústico en la zona de lectura y trabajo pero este comentario no quiere decir que no se respete en buena medida un silencio aceptable. Es simplemente que se obligue a todos a una mejor observancia de la regla. Que se note"/>
    <m/>
    <d v="2014-03-29T21:04:26"/>
  </r>
  <r>
    <s v="Facultad de Informática "/>
    <s v="FDI"/>
    <x v="3"/>
    <n v="1302"/>
    <m/>
    <m/>
    <n v="17"/>
    <m/>
    <n v="2"/>
    <n v="2"/>
    <m/>
    <n v="17"/>
    <m/>
    <m/>
    <m/>
    <m/>
    <m/>
    <n v="5"/>
    <n v="5"/>
    <n v="5"/>
    <n v="5"/>
    <n v="3"/>
    <m/>
    <m/>
    <n v="5"/>
    <n v="5"/>
    <n v="3"/>
    <n v="5"/>
    <n v="4"/>
    <n v="5"/>
    <n v="5"/>
    <m/>
    <m/>
    <n v="5"/>
    <n v="4"/>
    <n v="5"/>
    <n v="5"/>
    <n v="4"/>
    <n v="5"/>
    <n v="4"/>
    <m/>
    <m/>
    <s v="Si"/>
    <n v="4"/>
    <s v="No"/>
    <m/>
    <s v="No"/>
    <m/>
    <s v="No"/>
    <s v="No"/>
    <s v="No"/>
    <m/>
    <s v="No"/>
    <m/>
    <m/>
    <m/>
    <m/>
    <n v="5"/>
    <n v="5"/>
    <m/>
    <x v="1"/>
    <n v="4"/>
    <s v="No conozco varios servicios, sería útil proporcionar un resumen informativo de los servicios de la Biblioteca, y cómo pueden resultar útiles a los PDI, por email una vez al año, por ej."/>
    <m/>
    <d v="2014-03-29T21:19:18"/>
  </r>
  <r>
    <s v="Facultad de Ciencias Económicas y Empresariales "/>
    <s v="CEE"/>
    <x v="4"/>
    <n v="1303"/>
    <m/>
    <m/>
    <n v="5"/>
    <m/>
    <n v="2"/>
    <n v="5"/>
    <m/>
    <n v="5"/>
    <n v="24"/>
    <n v="4"/>
    <m/>
    <m/>
    <m/>
    <n v="5"/>
    <n v="5"/>
    <n v="5"/>
    <n v="5"/>
    <n v="5"/>
    <m/>
    <m/>
    <n v="3"/>
    <n v="4"/>
    <n v="3"/>
    <n v="5"/>
    <n v="3"/>
    <n v="2"/>
    <n v="3"/>
    <m/>
    <m/>
    <n v="5"/>
    <n v="5"/>
    <n v="5"/>
    <n v="5"/>
    <n v="4"/>
    <n v="4"/>
    <n v="2"/>
    <m/>
    <m/>
    <s v="Si"/>
    <n v="4"/>
    <s v="Si"/>
    <n v="4"/>
    <s v="Si"/>
    <m/>
    <s v="Si"/>
    <s v="Si"/>
    <s v="No"/>
    <m/>
    <s v="No"/>
    <s v="Tener actualizados los últimos números de las revistas extranjeras y españolas; los períodos de carencia impìden que estemos al día en investigación y docencia."/>
    <m/>
    <m/>
    <m/>
    <n v="5"/>
    <n v="5"/>
    <m/>
    <x v="1"/>
    <m/>
    <s v="El personal de la Biblioteca, sea cual sea, siempre es profesional y amabilísimo. He de decir que es la opinión absolutamente generalizada entre el profesorado. Y lo quiero destacar por si no todo el mundo responde a esta encuesta.&lt;br&gt;Los fondos me parece"/>
    <m/>
    <d v="2014-03-30T19:27:17"/>
  </r>
  <r>
    <s v=""/>
    <s v=""/>
    <x v="1"/>
    <n v="1304"/>
    <m/>
    <m/>
    <m/>
    <m/>
    <n v="3"/>
    <n v="2"/>
    <m/>
    <n v="19"/>
    <n v="18"/>
    <m/>
    <m/>
    <m/>
    <m/>
    <n v="4"/>
    <n v="4"/>
    <n v="5"/>
    <n v="5"/>
    <n v="4"/>
    <m/>
    <m/>
    <n v="4"/>
    <n v="5"/>
    <n v="4"/>
    <n v="5"/>
    <n v="4"/>
    <n v="5"/>
    <n v="5"/>
    <m/>
    <m/>
    <n v="5"/>
    <n v="5"/>
    <n v="5"/>
    <n v="5"/>
    <n v="5"/>
    <n v="5"/>
    <n v="5"/>
    <n v="5"/>
    <m/>
    <s v="No"/>
    <m/>
    <s v="No"/>
    <m/>
    <s v="No"/>
    <m/>
    <s v="No"/>
    <s v="Si"/>
    <s v="Si"/>
    <n v="4"/>
    <s v="Si"/>
    <m/>
    <m/>
    <m/>
    <m/>
    <n v="5"/>
    <n v="5"/>
    <m/>
    <x v="1"/>
    <n v="5"/>
    <m/>
    <m/>
    <d v="2014-03-30T21:32:47"/>
  </r>
  <r>
    <s v="Facultad de Ciencias Políticas y Sociología "/>
    <s v="CPS"/>
    <x v="4"/>
    <n v="1305"/>
    <m/>
    <m/>
    <n v="9"/>
    <m/>
    <n v="3"/>
    <n v="2"/>
    <m/>
    <n v="9"/>
    <n v="15"/>
    <m/>
    <m/>
    <m/>
    <m/>
    <n v="4"/>
    <n v="4"/>
    <n v="3"/>
    <n v="3"/>
    <n v="2"/>
    <m/>
    <m/>
    <n v="4"/>
    <n v="4"/>
    <n v="1"/>
    <n v="3"/>
    <n v="3"/>
    <n v="3"/>
    <n v="2"/>
    <m/>
    <m/>
    <n v="4"/>
    <n v="4"/>
    <n v="4"/>
    <n v="4"/>
    <n v="4"/>
    <n v="4"/>
    <n v="4"/>
    <n v="4"/>
    <m/>
    <s v="Si"/>
    <n v="4"/>
    <s v="No"/>
    <m/>
    <s v="No"/>
    <m/>
    <s v="No"/>
    <s v="No"/>
    <s v="No"/>
    <m/>
    <s v="No"/>
    <m/>
    <m/>
    <m/>
    <m/>
    <n v="4"/>
    <n v="4"/>
    <m/>
    <x v="0"/>
    <n v="4"/>
    <m/>
    <m/>
    <d v="2014-03-31T12:41:00"/>
  </r>
  <r>
    <s v="Facultad de Filología "/>
    <s v="FLL"/>
    <x v="0"/>
    <n v="1306"/>
    <m/>
    <m/>
    <n v="14"/>
    <m/>
    <n v="3"/>
    <n v="5"/>
    <m/>
    <n v="29"/>
    <n v="14"/>
    <n v="15"/>
    <s v="Biblioteca AECID"/>
    <m/>
    <m/>
    <n v="4"/>
    <n v="5"/>
    <n v="5"/>
    <n v="5"/>
    <n v="3"/>
    <m/>
    <m/>
    <n v="3"/>
    <n v="4"/>
    <n v="3"/>
    <n v="5"/>
    <n v="5"/>
    <n v="3"/>
    <n v="5"/>
    <m/>
    <m/>
    <n v="4"/>
    <n v="5"/>
    <n v="5"/>
    <n v="5"/>
    <n v="5"/>
    <n v="5"/>
    <n v="2"/>
    <n v="3"/>
    <m/>
    <s v="Si"/>
    <n v="3"/>
    <s v="No"/>
    <m/>
    <s v="No"/>
    <m/>
    <s v="No"/>
    <s v="Si"/>
    <s v="No"/>
    <m/>
    <s v="No"/>
    <m/>
    <m/>
    <m/>
    <m/>
    <n v="4"/>
    <n v="5"/>
    <m/>
    <x v="1"/>
    <n v="4"/>
    <m/>
    <m/>
    <d v="2014-03-31T12:56:02"/>
  </r>
  <r>
    <s v="Facultad de Veterinaria "/>
    <s v="VET"/>
    <x v="2"/>
    <n v="1307"/>
    <m/>
    <m/>
    <n v="21"/>
    <m/>
    <n v="3"/>
    <n v="5"/>
    <m/>
    <n v="21"/>
    <m/>
    <m/>
    <m/>
    <m/>
    <m/>
    <n v="5"/>
    <n v="5"/>
    <n v="5"/>
    <n v="5"/>
    <n v="5"/>
    <m/>
    <m/>
    <n v="4"/>
    <n v="5"/>
    <n v="4"/>
    <n v="5"/>
    <n v="4"/>
    <n v="5"/>
    <n v="5"/>
    <m/>
    <m/>
    <n v="5"/>
    <n v="5"/>
    <n v="5"/>
    <n v="5"/>
    <n v="5"/>
    <n v="5"/>
    <n v="5"/>
    <n v="5"/>
    <m/>
    <s v="No"/>
    <m/>
    <s v="No"/>
    <m/>
    <s v="No"/>
    <m/>
    <s v="Si"/>
    <s v="Si"/>
    <s v="No"/>
    <m/>
    <s v="No"/>
    <m/>
    <m/>
    <m/>
    <m/>
    <n v="5"/>
    <n v="5"/>
    <m/>
    <x v="1"/>
    <n v="3"/>
    <m/>
    <m/>
    <d v="2014-03-31T13:12:09"/>
  </r>
  <r>
    <s v="Facultad de Ciencias Químicas "/>
    <s v="QUI"/>
    <x v="3"/>
    <n v="1308"/>
    <m/>
    <m/>
    <n v="10"/>
    <m/>
    <n v="3"/>
    <n v="4"/>
    <m/>
    <n v="10"/>
    <m/>
    <m/>
    <m/>
    <m/>
    <m/>
    <n v="5"/>
    <n v="5"/>
    <n v="4"/>
    <n v="4"/>
    <n v="5"/>
    <m/>
    <m/>
    <n v="4"/>
    <n v="5"/>
    <n v="5"/>
    <n v="5"/>
    <n v="5"/>
    <n v="5"/>
    <n v="4"/>
    <m/>
    <m/>
    <n v="5"/>
    <n v="5"/>
    <n v="5"/>
    <n v="5"/>
    <n v="5"/>
    <n v="5"/>
    <n v="5"/>
    <m/>
    <m/>
    <s v="Si"/>
    <n v="4"/>
    <s v="Si"/>
    <n v="4"/>
    <s v="No"/>
    <m/>
    <s v="No"/>
    <s v="Si"/>
    <s v="No"/>
    <m/>
    <s v="Si"/>
    <m/>
    <m/>
    <m/>
    <m/>
    <n v="5"/>
    <n v="5"/>
    <m/>
    <x v="1"/>
    <n v="4"/>
    <m/>
    <m/>
    <d v="2014-03-31T20:43:07"/>
  </r>
  <r>
    <s v=""/>
    <s v=""/>
    <x v="1"/>
    <n v="1309"/>
    <m/>
    <m/>
    <m/>
    <m/>
    <n v="3"/>
    <n v="3"/>
    <m/>
    <n v="13"/>
    <n v="22"/>
    <n v="18"/>
    <m/>
    <m/>
    <m/>
    <n v="2"/>
    <n v="2"/>
    <n v="2"/>
    <n v="2"/>
    <n v="3"/>
    <m/>
    <m/>
    <n v="2"/>
    <n v="3"/>
    <n v="2"/>
    <n v="1"/>
    <n v="3"/>
    <n v="2"/>
    <n v="3"/>
    <m/>
    <m/>
    <n v="1"/>
    <n v="1"/>
    <n v="2"/>
    <n v="2"/>
    <n v="2"/>
    <n v="2"/>
    <n v="3"/>
    <m/>
    <m/>
    <s v="Si"/>
    <n v="2"/>
    <s v="No"/>
    <m/>
    <s v="No"/>
    <m/>
    <s v="Si"/>
    <s v="Si"/>
    <s v="Si"/>
    <n v="4"/>
    <s v="No"/>
    <m/>
    <m/>
    <m/>
    <m/>
    <n v="2"/>
    <n v="2"/>
    <m/>
    <x v="0"/>
    <n v="4"/>
    <m/>
    <m/>
    <d v="2014-04-01T10:58:47"/>
  </r>
  <r>
    <s v="Facultad de Ciencias Económicas y Empresariales "/>
    <s v="CEE"/>
    <x v="4"/>
    <n v="1310"/>
    <m/>
    <m/>
    <n v="5"/>
    <m/>
    <n v="4"/>
    <n v="4"/>
    <m/>
    <n v="5"/>
    <m/>
    <m/>
    <m/>
    <m/>
    <m/>
    <n v="4"/>
    <n v="4"/>
    <n v="4"/>
    <n v="4"/>
    <m/>
    <m/>
    <m/>
    <n v="2"/>
    <n v="4"/>
    <n v="4"/>
    <n v="4"/>
    <n v="4"/>
    <n v="4"/>
    <n v="4"/>
    <m/>
    <m/>
    <n v="4"/>
    <n v="4"/>
    <n v="4"/>
    <n v="4"/>
    <n v="4"/>
    <n v="4"/>
    <n v="4"/>
    <n v="4"/>
    <m/>
    <s v="Si"/>
    <n v="5"/>
    <s v="Si"/>
    <n v="3"/>
    <s v="No"/>
    <m/>
    <m/>
    <s v="Si"/>
    <s v="Si"/>
    <n v="4"/>
    <s v="Si"/>
    <m/>
    <m/>
    <m/>
    <m/>
    <n v="5"/>
    <n v="5"/>
    <m/>
    <x v="0"/>
    <n v="5"/>
    <m/>
    <m/>
    <d v="2014-04-01T11:03:25"/>
  </r>
  <r>
    <s v="Facultad de Psicología "/>
    <s v="PSI"/>
    <x v="2"/>
    <n v="1311"/>
    <m/>
    <m/>
    <n v="20"/>
    <m/>
    <n v="2"/>
    <n v="3"/>
    <m/>
    <n v="20"/>
    <n v="26"/>
    <m/>
    <s v="Biblioteca del Servicio de Administración Pública&lt;br&gt;Bibliotecas municipales."/>
    <m/>
    <m/>
    <n v="5"/>
    <n v="4"/>
    <n v="5"/>
    <n v="4"/>
    <n v="3"/>
    <m/>
    <m/>
    <n v="4"/>
    <n v="4"/>
    <n v="5"/>
    <n v="4"/>
    <n v="5"/>
    <n v="4"/>
    <n v="5"/>
    <m/>
    <m/>
    <n v="4"/>
    <n v="4"/>
    <n v="4"/>
    <n v="5"/>
    <n v="5"/>
    <n v="5"/>
    <n v="4"/>
    <m/>
    <m/>
    <s v="Si"/>
    <n v="4"/>
    <m/>
    <m/>
    <s v="No"/>
    <m/>
    <s v="Si"/>
    <s v="Si"/>
    <s v="Si"/>
    <n v="5"/>
    <s v="No"/>
    <m/>
    <m/>
    <m/>
    <m/>
    <n v="4"/>
    <m/>
    <m/>
    <x v="0"/>
    <n v="4"/>
    <m/>
    <m/>
    <d v="2014-04-01T11:09:14"/>
  </r>
  <r>
    <s v="Facultad de Farmacia "/>
    <s v="FAR"/>
    <x v="2"/>
    <n v="1312"/>
    <m/>
    <m/>
    <n v="13"/>
    <m/>
    <n v="2"/>
    <n v="5"/>
    <m/>
    <m/>
    <m/>
    <m/>
    <s v="biblioteca complutense&lt;br&gt;https://biblioteca.ucm.es/&lt;br&gt;"/>
    <m/>
    <m/>
    <n v="5"/>
    <m/>
    <m/>
    <n v="5"/>
    <m/>
    <m/>
    <m/>
    <n v="4"/>
    <m/>
    <n v="4"/>
    <n v="5"/>
    <n v="5"/>
    <m/>
    <n v="4"/>
    <m/>
    <m/>
    <n v="4"/>
    <n v="5"/>
    <m/>
    <n v="5"/>
    <m/>
    <m/>
    <n v="5"/>
    <m/>
    <m/>
    <s v="Si"/>
    <n v="4"/>
    <s v="No"/>
    <m/>
    <s v="No"/>
    <m/>
    <s v="Si"/>
    <s v="No"/>
    <s v="No"/>
    <m/>
    <s v="No"/>
    <m/>
    <m/>
    <m/>
    <m/>
    <n v="5"/>
    <n v="5"/>
    <m/>
    <x v="1"/>
    <n v="4"/>
    <m/>
    <m/>
    <d v="2014-04-01T15:08:19"/>
  </r>
  <r>
    <s v="F. Óptica y Optometría"/>
    <s v="OPT"/>
    <x v="2"/>
    <n v="1313"/>
    <m/>
    <m/>
    <n v="25"/>
    <m/>
    <n v="5"/>
    <n v="5"/>
    <m/>
    <n v="25"/>
    <n v="14"/>
    <n v="9"/>
    <m/>
    <m/>
    <m/>
    <n v="4"/>
    <n v="4"/>
    <n v="4"/>
    <n v="4"/>
    <n v="4"/>
    <m/>
    <m/>
    <n v="4"/>
    <n v="4"/>
    <n v="4"/>
    <n v="4"/>
    <n v="4"/>
    <n v="4"/>
    <n v="4"/>
    <m/>
    <m/>
    <n v="5"/>
    <n v="4"/>
    <n v="4"/>
    <n v="4"/>
    <n v="4"/>
    <n v="4"/>
    <n v="4"/>
    <n v="4"/>
    <m/>
    <s v="Si"/>
    <n v="4"/>
    <s v="Si"/>
    <n v="4"/>
    <m/>
    <n v="4"/>
    <s v="Si"/>
    <s v="Si"/>
    <s v="Si"/>
    <n v="4"/>
    <s v="Si"/>
    <m/>
    <m/>
    <m/>
    <m/>
    <n v="4"/>
    <n v="5"/>
    <m/>
    <x v="0"/>
    <n v="4"/>
    <m/>
    <m/>
    <d v="2014-04-01T16:33:23"/>
  </r>
  <r>
    <s v="F. Óptica y Optometría"/>
    <s v="OPT"/>
    <x v="2"/>
    <n v="1314"/>
    <m/>
    <m/>
    <n v="25"/>
    <m/>
    <n v="5"/>
    <n v="5"/>
    <m/>
    <n v="25"/>
    <n v="14"/>
    <n v="9"/>
    <m/>
    <m/>
    <m/>
    <n v="4"/>
    <n v="4"/>
    <n v="4"/>
    <n v="4"/>
    <n v="4"/>
    <m/>
    <m/>
    <n v="4"/>
    <n v="4"/>
    <n v="4"/>
    <n v="4"/>
    <n v="4"/>
    <n v="4"/>
    <n v="4"/>
    <m/>
    <m/>
    <n v="5"/>
    <n v="4"/>
    <n v="4"/>
    <n v="4"/>
    <n v="4"/>
    <n v="4"/>
    <n v="4"/>
    <n v="4"/>
    <m/>
    <s v="Si"/>
    <n v="4"/>
    <s v="Si"/>
    <n v="4"/>
    <m/>
    <n v="4"/>
    <s v="Si"/>
    <s v="Si"/>
    <s v="Si"/>
    <n v="4"/>
    <s v="Si"/>
    <m/>
    <m/>
    <m/>
    <m/>
    <n v="4"/>
    <n v="5"/>
    <m/>
    <x v="0"/>
    <n v="4"/>
    <m/>
    <m/>
    <d v="2014-04-01T16:33:33"/>
  </r>
  <r>
    <s v=""/>
    <s v=""/>
    <x v="1"/>
    <n v="1315"/>
    <m/>
    <m/>
    <m/>
    <m/>
    <n v="2"/>
    <n v="3"/>
    <m/>
    <n v="13"/>
    <m/>
    <m/>
    <m/>
    <m/>
    <m/>
    <n v="4"/>
    <n v="4"/>
    <n v="4"/>
    <n v="4"/>
    <n v="4"/>
    <m/>
    <m/>
    <n v="3"/>
    <n v="4"/>
    <n v="4"/>
    <n v="4"/>
    <n v="3"/>
    <n v="4"/>
    <n v="4"/>
    <m/>
    <m/>
    <n v="4"/>
    <n v="4"/>
    <n v="4"/>
    <n v="4"/>
    <n v="4"/>
    <n v="4"/>
    <n v="4"/>
    <n v="4"/>
    <m/>
    <s v="Si"/>
    <n v="4"/>
    <s v="No"/>
    <m/>
    <s v="No"/>
    <m/>
    <s v="Si"/>
    <s v="Si"/>
    <s v="No"/>
    <m/>
    <s v="No"/>
    <m/>
    <m/>
    <m/>
    <m/>
    <n v="4"/>
    <n v="4"/>
    <m/>
    <x v="0"/>
    <n v="5"/>
    <m/>
    <m/>
    <d v="2014-04-02T10:27:40"/>
  </r>
  <r>
    <s v="F. Óptica y Optometría"/>
    <s v="OPT"/>
    <x v="2"/>
    <n v="1316"/>
    <m/>
    <m/>
    <n v="25"/>
    <m/>
    <n v="4"/>
    <n v="5"/>
    <m/>
    <n v="25"/>
    <n v="9"/>
    <n v="14"/>
    <m/>
    <m/>
    <m/>
    <n v="4"/>
    <n v="4"/>
    <n v="4"/>
    <n v="3"/>
    <n v="3"/>
    <m/>
    <m/>
    <n v="4"/>
    <n v="4"/>
    <n v="4"/>
    <n v="4"/>
    <n v="4"/>
    <n v="4"/>
    <n v="4"/>
    <m/>
    <m/>
    <n v="4"/>
    <n v="4"/>
    <n v="4"/>
    <n v="4"/>
    <n v="4"/>
    <n v="5"/>
    <n v="4"/>
    <n v="4"/>
    <m/>
    <s v="Si"/>
    <n v="4"/>
    <s v="Si"/>
    <n v="4"/>
    <s v="Si"/>
    <n v="4"/>
    <s v="Si"/>
    <s v="Si"/>
    <s v="No"/>
    <m/>
    <s v="Si"/>
    <m/>
    <m/>
    <m/>
    <m/>
    <n v="5"/>
    <n v="5"/>
    <m/>
    <x v="0"/>
    <n v="4"/>
    <m/>
    <m/>
    <d v="2014-04-02T10:38:37"/>
  </r>
  <r>
    <s v="Facultad de Ciencias de la Información "/>
    <s v="INF"/>
    <x v="4"/>
    <n v="1317"/>
    <m/>
    <m/>
    <n v="4"/>
    <m/>
    <n v="3"/>
    <n v="4"/>
    <m/>
    <n v="4"/>
    <n v="29"/>
    <m/>
    <m/>
    <m/>
    <m/>
    <n v="5"/>
    <n v="4"/>
    <n v="5"/>
    <n v="4"/>
    <n v="3"/>
    <m/>
    <m/>
    <n v="4"/>
    <n v="4"/>
    <n v="4"/>
    <n v="4"/>
    <n v="2"/>
    <n v="5"/>
    <n v="4"/>
    <m/>
    <m/>
    <n v="3"/>
    <n v="4"/>
    <n v="4"/>
    <n v="4"/>
    <n v="4"/>
    <n v="4"/>
    <n v="4"/>
    <n v="4"/>
    <m/>
    <s v="No"/>
    <m/>
    <s v="No"/>
    <m/>
    <s v="No"/>
    <m/>
    <s v="No"/>
    <s v="Si"/>
    <s v="Si"/>
    <n v="4"/>
    <s v="Si"/>
    <m/>
    <m/>
    <m/>
    <m/>
    <n v="5"/>
    <n v="5"/>
    <m/>
    <x v="0"/>
    <n v="4"/>
    <m/>
    <m/>
    <d v="2014-04-02T11:19:00"/>
  </r>
  <r>
    <s v="Otros Centros (Servicios Centrales, Rectorado, Centros adscritos,etc)"/>
    <n v="0"/>
    <x v="5"/>
    <n v="1318"/>
    <m/>
    <m/>
    <n v="28"/>
    <m/>
    <m/>
    <m/>
    <m/>
    <m/>
    <m/>
    <m/>
    <s v="Bibliotecas de la UNED que tienen horario continuo y los libros se encuentran fuera de los departamentos "/>
    <m/>
    <m/>
    <m/>
    <m/>
    <m/>
    <m/>
    <m/>
    <m/>
    <m/>
    <n v="2"/>
    <n v="3"/>
    <n v="3"/>
    <n v="4"/>
    <m/>
    <n v="2"/>
    <n v="2"/>
    <m/>
    <m/>
    <m/>
    <m/>
    <m/>
    <m/>
    <m/>
    <m/>
    <m/>
    <m/>
    <m/>
    <m/>
    <m/>
    <s v="Si"/>
    <n v="1"/>
    <m/>
    <m/>
    <m/>
    <m/>
    <m/>
    <m/>
    <m/>
    <m/>
    <m/>
    <m/>
    <m/>
    <n v="5"/>
    <n v="5"/>
    <m/>
    <x v="0"/>
    <m/>
    <m/>
    <m/>
    <d v="2014-04-02T17:53:07"/>
  </r>
  <r>
    <s v="Facultad de Medicina "/>
    <s v="MED"/>
    <x v="2"/>
    <n v="1319"/>
    <m/>
    <m/>
    <n v="18"/>
    <m/>
    <n v="2"/>
    <n v="5"/>
    <m/>
    <n v="18"/>
    <n v="25"/>
    <m/>
    <m/>
    <m/>
    <m/>
    <n v="5"/>
    <n v="5"/>
    <n v="4"/>
    <n v="4"/>
    <n v="4"/>
    <m/>
    <m/>
    <n v="4"/>
    <n v="4"/>
    <n v="5"/>
    <n v="5"/>
    <n v="4"/>
    <n v="4"/>
    <n v="4"/>
    <m/>
    <m/>
    <n v="5"/>
    <n v="5"/>
    <n v="5"/>
    <n v="5"/>
    <n v="5"/>
    <n v="5"/>
    <n v="5"/>
    <n v="5"/>
    <m/>
    <s v="No"/>
    <m/>
    <s v="No"/>
    <m/>
    <s v="No"/>
    <m/>
    <s v="No"/>
    <s v="No"/>
    <s v="No"/>
    <m/>
    <s v="No"/>
    <m/>
    <m/>
    <m/>
    <m/>
    <n v="5"/>
    <n v="5"/>
    <m/>
    <x v="1"/>
    <n v="5"/>
    <m/>
    <m/>
    <d v="2014-04-03T09:56:10"/>
  </r>
  <r>
    <s v="Facultad de Ciencias de la Información "/>
    <s v="INF"/>
    <x v="4"/>
    <n v="1320"/>
    <m/>
    <m/>
    <n v="4"/>
    <m/>
    <n v="3"/>
    <n v="3"/>
    <m/>
    <n v="4"/>
    <n v="16"/>
    <m/>
    <s v="Biblioteca Nacional"/>
    <m/>
    <m/>
    <n v="5"/>
    <n v="5"/>
    <n v="4"/>
    <n v="4"/>
    <n v="5"/>
    <m/>
    <m/>
    <n v="4"/>
    <n v="4"/>
    <n v="4"/>
    <n v="5"/>
    <n v="5"/>
    <n v="5"/>
    <n v="4"/>
    <m/>
    <m/>
    <n v="5"/>
    <n v="5"/>
    <n v="5"/>
    <n v="5"/>
    <n v="5"/>
    <n v="5"/>
    <n v="5"/>
    <n v="5"/>
    <m/>
    <s v="No"/>
    <m/>
    <m/>
    <m/>
    <m/>
    <m/>
    <m/>
    <m/>
    <m/>
    <m/>
    <m/>
    <m/>
    <m/>
    <m/>
    <m/>
    <n v="5"/>
    <n v="5"/>
    <m/>
    <x v="1"/>
    <n v="4"/>
    <m/>
    <m/>
    <d v="2014-04-03T13:22:59"/>
  </r>
  <r>
    <s v="Facultad de Veterinaria "/>
    <s v="VET"/>
    <x v="2"/>
    <n v="1321"/>
    <m/>
    <m/>
    <n v="21"/>
    <m/>
    <n v="3"/>
    <n v="3"/>
    <m/>
    <n v="21"/>
    <m/>
    <m/>
    <m/>
    <m/>
    <m/>
    <n v="5"/>
    <n v="4"/>
    <n v="4"/>
    <n v="4"/>
    <n v="4"/>
    <m/>
    <m/>
    <n v="3"/>
    <n v="5"/>
    <n v="5"/>
    <n v="5"/>
    <n v="4"/>
    <n v="5"/>
    <n v="5"/>
    <m/>
    <m/>
    <n v="5"/>
    <n v="5"/>
    <n v="5"/>
    <n v="5"/>
    <m/>
    <n v="5"/>
    <n v="5"/>
    <n v="5"/>
    <m/>
    <s v="No"/>
    <m/>
    <s v="No"/>
    <m/>
    <s v="No"/>
    <m/>
    <s v="Si"/>
    <s v="Si"/>
    <s v="Si"/>
    <n v="5"/>
    <s v="No"/>
    <m/>
    <m/>
    <m/>
    <m/>
    <n v="5"/>
    <n v="5"/>
    <m/>
    <x v="1"/>
    <n v="5"/>
    <m/>
    <m/>
    <d v="2014-04-04T14:21:10"/>
  </r>
  <r>
    <s v="F. Enfermería, Fisioterapia y Podología"/>
    <s v="ENF"/>
    <x v="2"/>
    <n v="1322"/>
    <m/>
    <m/>
    <n v="22"/>
    <m/>
    <n v="4"/>
    <n v="3"/>
    <m/>
    <n v="22"/>
    <n v="18"/>
    <m/>
    <m/>
    <m/>
    <m/>
    <n v="5"/>
    <n v="5"/>
    <n v="4"/>
    <n v="5"/>
    <n v="4"/>
    <m/>
    <m/>
    <n v="5"/>
    <n v="5"/>
    <n v="5"/>
    <n v="5"/>
    <n v="5"/>
    <n v="5"/>
    <n v="5"/>
    <m/>
    <m/>
    <n v="5"/>
    <n v="5"/>
    <n v="4"/>
    <n v="5"/>
    <n v="5"/>
    <n v="5"/>
    <n v="5"/>
    <n v="5"/>
    <m/>
    <s v="Si"/>
    <n v="4"/>
    <s v="Si"/>
    <n v="4"/>
    <s v="No"/>
    <m/>
    <s v="No"/>
    <s v="No"/>
    <s v="No"/>
    <m/>
    <s v="Si"/>
    <m/>
    <m/>
    <m/>
    <m/>
    <n v="5"/>
    <n v="5"/>
    <m/>
    <x v="1"/>
    <n v="5"/>
    <m/>
    <m/>
    <d v="2014-04-04T20:55:44"/>
  </r>
  <r>
    <s v="Facultad de Medicina "/>
    <s v="MED"/>
    <x v="2"/>
    <n v="1323"/>
    <m/>
    <m/>
    <n v="18"/>
    <m/>
    <n v="3"/>
    <n v="5"/>
    <m/>
    <n v="18"/>
    <n v="22"/>
    <n v="4"/>
    <m/>
    <m/>
    <m/>
    <n v="4"/>
    <n v="4"/>
    <n v="4"/>
    <n v="4"/>
    <n v="4"/>
    <m/>
    <m/>
    <n v="3"/>
    <n v="4"/>
    <n v="4"/>
    <n v="5"/>
    <n v="4"/>
    <n v="3"/>
    <n v="4"/>
    <m/>
    <m/>
    <n v="5"/>
    <n v="4"/>
    <n v="4"/>
    <n v="4"/>
    <n v="4"/>
    <n v="4"/>
    <n v="4"/>
    <n v="4"/>
    <m/>
    <s v="No"/>
    <m/>
    <s v="No"/>
    <m/>
    <s v="No"/>
    <m/>
    <s v="Si"/>
    <s v="Si"/>
    <s v="Si"/>
    <n v="4"/>
    <s v="Si"/>
    <m/>
    <m/>
    <m/>
    <m/>
    <n v="1"/>
    <n v="1"/>
    <m/>
    <x v="0"/>
    <n v="4"/>
    <m/>
    <m/>
    <d v="2014-04-07T11:53:40"/>
  </r>
  <r>
    <s v="Facultad de Filología "/>
    <s v="FLL"/>
    <x v="0"/>
    <n v="1324"/>
    <m/>
    <m/>
    <n v="14"/>
    <m/>
    <n v="4"/>
    <n v="5"/>
    <m/>
    <n v="14"/>
    <n v="29"/>
    <n v="16"/>
    <s v="Tomás Navarro Tomás (CCHS CSIC), Reina Sofía, bibliotecas de la comunidad de Madrid"/>
    <m/>
    <m/>
    <n v="2"/>
    <n v="3"/>
    <n v="3"/>
    <n v="4"/>
    <n v="2"/>
    <m/>
    <m/>
    <n v="4"/>
    <n v="3"/>
    <n v="5"/>
    <n v="4"/>
    <n v="5"/>
    <n v="4"/>
    <n v="5"/>
    <m/>
    <m/>
    <n v="4"/>
    <n v="1"/>
    <n v="2"/>
    <n v="2"/>
    <n v="4"/>
    <n v="5"/>
    <n v="5"/>
    <n v="4"/>
    <m/>
    <s v="Si"/>
    <n v="1"/>
    <s v="No"/>
    <m/>
    <s v="No"/>
    <m/>
    <s v="No"/>
    <s v="Si"/>
    <s v="Si"/>
    <n v="2"/>
    <s v="No"/>
    <m/>
    <m/>
    <m/>
    <m/>
    <n v="3"/>
    <n v="4"/>
    <m/>
    <x v="0"/>
    <n v="3"/>
    <s v="1- Dado que existe el sistema de reserva de libros, que impide que la persona que tiene un libro prestado lo vuelva a renovar, creo que sería MUY CONVENIENTE que a los investigadores se les dejara renovar los libros todas las veces que quisieran, siempre "/>
    <m/>
    <d v="2014-04-07T12:38:10"/>
  </r>
  <r>
    <s v="Facultad de Bellas Artes "/>
    <s v="BBA"/>
    <x v="0"/>
    <n v="1325"/>
    <m/>
    <m/>
    <n v="1"/>
    <m/>
    <n v="2"/>
    <n v="1"/>
    <m/>
    <n v="1"/>
    <m/>
    <m/>
    <m/>
    <m/>
    <m/>
    <n v="3"/>
    <n v="3"/>
    <n v="2"/>
    <n v="2"/>
    <n v="1"/>
    <m/>
    <m/>
    <n v="2"/>
    <n v="3"/>
    <n v="2"/>
    <n v="3"/>
    <n v="2"/>
    <n v="2"/>
    <n v="1"/>
    <m/>
    <m/>
    <n v="3"/>
    <n v="3"/>
    <n v="2"/>
    <n v="2"/>
    <n v="3"/>
    <n v="2"/>
    <n v="3"/>
    <m/>
    <m/>
    <s v="No"/>
    <m/>
    <s v="No"/>
    <m/>
    <s v="Si"/>
    <n v="2"/>
    <s v="No"/>
    <s v="No"/>
    <s v="No"/>
    <m/>
    <s v="No"/>
    <m/>
    <m/>
    <m/>
    <m/>
    <n v="2"/>
    <n v="3"/>
    <m/>
    <x v="2"/>
    <n v="3"/>
    <m/>
    <m/>
    <d v="2014-04-07T22:46:20"/>
  </r>
  <r>
    <s v="Facultad de Farmacia "/>
    <s v="FAR"/>
    <x v="2"/>
    <n v="1326"/>
    <m/>
    <m/>
    <n v="13"/>
    <m/>
    <n v="3"/>
    <n v="3"/>
    <m/>
    <n v="13"/>
    <n v="16"/>
    <n v="4"/>
    <s v="Histórica Marqués de Valdecilla / Biblioteca Nacional de España"/>
    <m/>
    <m/>
    <n v="5"/>
    <n v="4"/>
    <n v="5"/>
    <n v="5"/>
    <n v="5"/>
    <m/>
    <m/>
    <n v="5"/>
    <n v="5"/>
    <n v="5"/>
    <n v="5"/>
    <n v="5"/>
    <n v="4"/>
    <n v="5"/>
    <m/>
    <m/>
    <n v="5"/>
    <n v="5"/>
    <n v="5"/>
    <n v="5"/>
    <n v="5"/>
    <n v="5"/>
    <n v="5"/>
    <n v="5"/>
    <m/>
    <s v="Si"/>
    <n v="4"/>
    <s v="No"/>
    <m/>
    <s v="No"/>
    <m/>
    <s v="Si"/>
    <s v="Si"/>
    <s v="Si"/>
    <n v="4"/>
    <s v="Si"/>
    <m/>
    <m/>
    <m/>
    <m/>
    <n v="5"/>
    <n v="5"/>
    <m/>
    <x v="1"/>
    <n v="5"/>
    <s v="La falta de recursos económicos hace que el personal de biblioteca se esfuerce en ofrecer la mejor gestión para facilitar el préstamo y la obtención de artículos de revistas de otras bibliotecas. Lo cual se agradece mucho por parte del usuario"/>
    <m/>
    <d v="2014-04-08T02:04:26"/>
  </r>
  <r>
    <s v="Facultad de Filología "/>
    <s v="FLL"/>
    <x v="0"/>
    <n v="1327"/>
    <m/>
    <m/>
    <n v="14"/>
    <m/>
    <n v="4"/>
    <n v="4"/>
    <m/>
    <n v="29"/>
    <n v="14"/>
    <n v="15"/>
    <s v="La Biblioteca Nacional, la red de bibliotecas de la Comunidad de Madrid, la red de bibliotecas del Ayuntamiento de Madrid, bibliotecas de otras Comunidades Autónomas"/>
    <m/>
    <m/>
    <n v="2"/>
    <n v="3"/>
    <n v="3"/>
    <n v="3"/>
    <n v="2"/>
    <m/>
    <m/>
    <n v="2"/>
    <n v="2"/>
    <n v="2"/>
    <n v="2"/>
    <n v="4"/>
    <n v="1"/>
    <n v="4"/>
    <m/>
    <m/>
    <n v="3"/>
    <n v="2"/>
    <n v="1"/>
    <n v="1"/>
    <n v="4"/>
    <n v="4"/>
    <n v="1"/>
    <n v="1"/>
    <m/>
    <s v="Si"/>
    <n v="2"/>
    <s v="No"/>
    <m/>
    <s v="Si"/>
    <n v="3"/>
    <s v="No"/>
    <s v="Si"/>
    <s v="Si"/>
    <n v="4"/>
    <s v="No"/>
    <m/>
    <m/>
    <m/>
    <m/>
    <m/>
    <m/>
    <m/>
    <x v="2"/>
    <n v="2"/>
    <s v="El traslado de los fondos de Filología Hispánica y Filología Románicas a la Biblioteca María Zambrano perjudica notablemente a los profesores e investigadores, ya que hay fondos que hay que solicitarlos con un día de antelación para poder consultarlos. No"/>
    <m/>
    <d v="2014-04-08T02:06:16"/>
  </r>
  <r>
    <s v="Facultad de Farmacia "/>
    <s v="FAR"/>
    <x v="2"/>
    <n v="1328"/>
    <m/>
    <m/>
    <n v="13"/>
    <m/>
    <n v="4"/>
    <n v="5"/>
    <m/>
    <n v="13"/>
    <n v="18"/>
    <n v="10"/>
    <m/>
    <m/>
    <m/>
    <n v="5"/>
    <n v="5"/>
    <n v="5"/>
    <n v="5"/>
    <n v="4"/>
    <m/>
    <m/>
    <n v="5"/>
    <n v="5"/>
    <n v="5"/>
    <n v="5"/>
    <n v="5"/>
    <n v="5"/>
    <n v="5"/>
    <m/>
    <m/>
    <n v="5"/>
    <n v="5"/>
    <n v="5"/>
    <n v="5"/>
    <n v="5"/>
    <n v="5"/>
    <n v="5"/>
    <n v="5"/>
    <m/>
    <s v="Si"/>
    <n v="5"/>
    <s v="Si"/>
    <n v="5"/>
    <s v="Si"/>
    <n v="5"/>
    <s v="Si"/>
    <s v="Si"/>
    <s v="Si"/>
    <n v="5"/>
    <m/>
    <m/>
    <m/>
    <m/>
    <m/>
    <n v="5"/>
    <n v="5"/>
    <m/>
    <x v="1"/>
    <n v="4"/>
    <m/>
    <m/>
    <d v="2014-04-08T12:00:37"/>
  </r>
  <r>
    <s v="Facultad de Ciencias de la Información "/>
    <s v="INF"/>
    <x v="4"/>
    <n v="1329"/>
    <m/>
    <m/>
    <n v="4"/>
    <m/>
    <n v="4"/>
    <n v="4"/>
    <m/>
    <n v="4"/>
    <n v="14"/>
    <n v="29"/>
    <m/>
    <m/>
    <m/>
    <n v="4"/>
    <n v="4"/>
    <n v="4"/>
    <n v="3"/>
    <n v="3"/>
    <m/>
    <m/>
    <n v="4"/>
    <n v="4"/>
    <n v="5"/>
    <n v="5"/>
    <n v="5"/>
    <n v="5"/>
    <n v="5"/>
    <m/>
    <m/>
    <n v="4"/>
    <m/>
    <n v="5"/>
    <n v="5"/>
    <m/>
    <n v="5"/>
    <n v="5"/>
    <n v="5"/>
    <m/>
    <s v="Si"/>
    <n v="4"/>
    <s v="Si"/>
    <n v="4"/>
    <s v="No"/>
    <m/>
    <s v="No"/>
    <s v="Si"/>
    <s v="Si"/>
    <n v="4"/>
    <s v="No"/>
    <m/>
    <m/>
    <m/>
    <m/>
    <n v="4"/>
    <n v="4"/>
    <m/>
    <x v="1"/>
    <n v="4"/>
    <m/>
    <m/>
    <d v="2014-04-08T20:08:36"/>
  </r>
  <r>
    <s v="Facultad de Odontología "/>
    <s v="ODO"/>
    <x v="2"/>
    <n v="1330"/>
    <m/>
    <m/>
    <n v="19"/>
    <m/>
    <n v="3"/>
    <n v="3"/>
    <m/>
    <n v="19"/>
    <m/>
    <m/>
    <m/>
    <m/>
    <m/>
    <n v="5"/>
    <n v="5"/>
    <n v="5"/>
    <n v="5"/>
    <n v="5"/>
    <m/>
    <m/>
    <n v="5"/>
    <n v="5"/>
    <n v="5"/>
    <n v="5"/>
    <n v="4"/>
    <n v="5"/>
    <n v="4"/>
    <m/>
    <m/>
    <n v="5"/>
    <n v="5"/>
    <n v="5"/>
    <n v="5"/>
    <n v="5"/>
    <n v="5"/>
    <n v="5"/>
    <n v="5"/>
    <m/>
    <s v="Si"/>
    <n v="4"/>
    <s v="Si"/>
    <n v="5"/>
    <s v="Si"/>
    <n v="3"/>
    <s v="Si"/>
    <s v="Si"/>
    <s v="Si"/>
    <n v="4"/>
    <s v="Si"/>
    <m/>
    <m/>
    <m/>
    <m/>
    <n v="5"/>
    <n v="5"/>
    <m/>
    <x v="1"/>
    <n v="5"/>
    <m/>
    <m/>
    <d v="2014-04-08T20:43:40"/>
  </r>
  <r>
    <s v="F. Enfermería, Fisioterapia y Podología"/>
    <s v="ENF"/>
    <x v="2"/>
    <n v="1331"/>
    <m/>
    <m/>
    <n v="22"/>
    <m/>
    <n v="3"/>
    <n v="5"/>
    <m/>
    <n v="22"/>
    <m/>
    <m/>
    <s v="Hospital Universitario 12 de Octubre de Madrid"/>
    <m/>
    <m/>
    <n v="5"/>
    <n v="5"/>
    <n v="4"/>
    <n v="4"/>
    <n v="4"/>
    <m/>
    <m/>
    <n v="4"/>
    <n v="4"/>
    <n v="4"/>
    <n v="5"/>
    <n v="4"/>
    <n v="5"/>
    <n v="4"/>
    <m/>
    <m/>
    <n v="5"/>
    <n v="5"/>
    <n v="4"/>
    <n v="4"/>
    <n v="5"/>
    <n v="5"/>
    <n v="4"/>
    <m/>
    <m/>
    <s v="Si"/>
    <n v="4"/>
    <s v="Si"/>
    <n v="4"/>
    <s v="Si"/>
    <n v="4"/>
    <s v="No"/>
    <s v="Si"/>
    <s v="Si"/>
    <n v="5"/>
    <s v="Si"/>
    <m/>
    <m/>
    <m/>
    <m/>
    <n v="5"/>
    <n v="5"/>
    <m/>
    <x v="1"/>
    <n v="5"/>
    <m/>
    <m/>
    <d v="2014-04-08T21:57:58"/>
  </r>
  <r>
    <s v="Facultad de Informática "/>
    <s v="FDI"/>
    <x v="3"/>
    <n v="1332"/>
    <m/>
    <m/>
    <n v="17"/>
    <m/>
    <n v="3"/>
    <n v="4"/>
    <m/>
    <n v="17"/>
    <n v="8"/>
    <m/>
    <m/>
    <m/>
    <m/>
    <n v="5"/>
    <n v="4"/>
    <n v="4"/>
    <n v="5"/>
    <n v="5"/>
    <m/>
    <m/>
    <n v="4"/>
    <n v="4"/>
    <n v="5"/>
    <n v="5"/>
    <n v="5"/>
    <n v="5"/>
    <n v="5"/>
    <m/>
    <m/>
    <n v="5"/>
    <n v="5"/>
    <n v="5"/>
    <n v="5"/>
    <n v="3"/>
    <n v="5"/>
    <n v="4"/>
    <m/>
    <m/>
    <s v="Si"/>
    <n v="4"/>
    <s v="Si"/>
    <n v="4"/>
    <s v="No"/>
    <m/>
    <s v="Si"/>
    <s v="Si"/>
    <s v="No"/>
    <m/>
    <s v="Si"/>
    <m/>
    <m/>
    <m/>
    <m/>
    <n v="5"/>
    <n v="5"/>
    <m/>
    <x v="0"/>
    <n v="4"/>
    <m/>
    <m/>
    <d v="2014-04-09T13:04:55"/>
  </r>
  <r>
    <s v="Facultad de Ciencias Geológicas "/>
    <s v="GEO"/>
    <x v="3"/>
    <n v="1333"/>
    <m/>
    <m/>
    <n v="7"/>
    <m/>
    <n v="2"/>
    <n v="5"/>
    <m/>
    <n v="7"/>
    <n v="2"/>
    <m/>
    <m/>
    <m/>
    <m/>
    <n v="5"/>
    <n v="5"/>
    <n v="3"/>
    <n v="5"/>
    <n v="4"/>
    <m/>
    <m/>
    <n v="4"/>
    <n v="3"/>
    <n v="4"/>
    <n v="5"/>
    <n v="3"/>
    <m/>
    <n v="3"/>
    <m/>
    <m/>
    <n v="5"/>
    <n v="4"/>
    <n v="5"/>
    <n v="4"/>
    <n v="3"/>
    <n v="4"/>
    <n v="4"/>
    <n v="4"/>
    <m/>
    <s v="Si"/>
    <n v="4"/>
    <s v="Si"/>
    <n v="3"/>
    <s v="No"/>
    <m/>
    <m/>
    <m/>
    <s v="No"/>
    <m/>
    <s v="No"/>
    <m/>
    <m/>
    <m/>
    <m/>
    <n v="5"/>
    <n v="5"/>
    <m/>
    <x v="0"/>
    <n v="2"/>
    <s v="Ha empeorado en el acceso a artículos de revistas electrónicas."/>
    <m/>
    <d v="2014-04-10T16:35:41"/>
  </r>
  <r>
    <s v="Facultad de Medicina "/>
    <s v="MED"/>
    <x v="2"/>
    <n v="1334"/>
    <m/>
    <m/>
    <n v="18"/>
    <m/>
    <n v="2"/>
    <n v="5"/>
    <m/>
    <n v="18"/>
    <n v="10"/>
    <n v="29"/>
    <m/>
    <m/>
    <m/>
    <n v="4"/>
    <n v="4"/>
    <n v="3"/>
    <n v="3"/>
    <n v="4"/>
    <m/>
    <m/>
    <n v="4"/>
    <n v="4"/>
    <n v="4"/>
    <n v="5"/>
    <n v="4"/>
    <n v="4"/>
    <n v="4"/>
    <m/>
    <m/>
    <n v="5"/>
    <n v="5"/>
    <n v="5"/>
    <n v="5"/>
    <n v="4"/>
    <n v="5"/>
    <n v="5"/>
    <n v="4"/>
    <m/>
    <s v="No"/>
    <m/>
    <s v="No"/>
    <m/>
    <s v="No"/>
    <m/>
    <s v="Si"/>
    <s v="No"/>
    <s v="No"/>
    <m/>
    <s v="No"/>
    <m/>
    <m/>
    <m/>
    <m/>
    <m/>
    <m/>
    <m/>
    <x v="0"/>
    <n v="5"/>
    <m/>
    <m/>
    <d v="2014-04-16T13:24:40"/>
  </r>
  <r>
    <s v="Facultad de Ciencias de la Información "/>
    <s v="INF"/>
    <x v="4"/>
    <n v="1335"/>
    <m/>
    <m/>
    <n v="4"/>
    <m/>
    <n v="3"/>
    <n v="5"/>
    <m/>
    <n v="4"/>
    <m/>
    <m/>
    <m/>
    <m/>
    <m/>
    <n v="5"/>
    <n v="3"/>
    <n v="3"/>
    <n v="2"/>
    <n v="4"/>
    <m/>
    <m/>
    <n v="3"/>
    <n v="4"/>
    <n v="4"/>
    <n v="5"/>
    <n v="5"/>
    <n v="5"/>
    <n v="5"/>
    <m/>
    <m/>
    <n v="5"/>
    <n v="5"/>
    <n v="5"/>
    <n v="5"/>
    <n v="5"/>
    <n v="5"/>
    <n v="5"/>
    <n v="5"/>
    <m/>
    <s v="Si"/>
    <n v="4"/>
    <s v="Si"/>
    <n v="4"/>
    <s v="Si"/>
    <n v="4"/>
    <s v="Si"/>
    <s v="Si"/>
    <s v="No"/>
    <m/>
    <s v="No"/>
    <m/>
    <m/>
    <m/>
    <m/>
    <n v="5"/>
    <n v="5"/>
    <m/>
    <x v="1"/>
    <n v="3"/>
    <m/>
    <m/>
    <d v="2014-04-16T14:14:42"/>
  </r>
</pivotCacheRecords>
</file>

<file path=xl/pivotCache/pivotCacheRecords2.xml><?xml version="1.0" encoding="utf-8"?>
<pivotCacheRecords xmlns="http://schemas.openxmlformats.org/spreadsheetml/2006/main" xmlns:r="http://schemas.openxmlformats.org/officeDocument/2006/relationships" count="629">
  <r>
    <s v="Facultad de Veterinaria "/>
    <s v="VET"/>
    <x v="0"/>
    <n v="706"/>
    <m/>
    <m/>
    <n v="21"/>
    <m/>
    <n v="3"/>
    <n v="5"/>
    <m/>
    <n v="21"/>
    <m/>
    <m/>
    <m/>
    <m/>
    <m/>
    <n v="4"/>
    <n v="4"/>
    <n v="4"/>
    <n v="4"/>
    <m/>
    <m/>
    <n v="3"/>
    <n v="5"/>
    <n v="3"/>
    <n v="2"/>
    <n v="3"/>
    <m/>
    <n v="4"/>
    <n v="4"/>
    <n v="5"/>
    <n v="5"/>
    <n v="5"/>
    <n v="5"/>
    <n v="5"/>
    <m/>
    <m/>
    <n v="5"/>
    <n v="4"/>
    <n v="4"/>
    <n v="5"/>
    <n v="5"/>
    <n v="5"/>
    <n v="5"/>
    <m/>
    <s v="Si"/>
    <n v="5"/>
    <s v="Si"/>
    <n v="5"/>
    <s v="Si"/>
    <n v="5"/>
    <s v="Si"/>
    <s v="Si"/>
    <s v="Si"/>
    <n v="5"/>
    <s v="Si"/>
    <m/>
    <m/>
    <m/>
    <m/>
    <n v="5"/>
    <n v="5"/>
    <m/>
    <n v="5"/>
    <n v="5"/>
    <m/>
    <m/>
    <d v="2017-03-17T10:06:41"/>
    <s v="10.150.1.152"/>
  </r>
  <r>
    <s v="F. Enfermería, Fisioterapia y Podología"/>
    <s v="ENF"/>
    <x v="0"/>
    <n v="707"/>
    <m/>
    <m/>
    <n v="22"/>
    <m/>
    <n v="3"/>
    <n v="4"/>
    <m/>
    <n v="22"/>
    <n v="13"/>
    <m/>
    <m/>
    <m/>
    <m/>
    <n v="4"/>
    <n v="4"/>
    <n v="4"/>
    <n v="4"/>
    <m/>
    <m/>
    <n v="4"/>
    <n v="4"/>
    <n v="2"/>
    <n v="3"/>
    <n v="2"/>
    <m/>
    <n v="4"/>
    <n v="4"/>
    <n v="4"/>
    <n v="5"/>
    <n v="4"/>
    <n v="4"/>
    <n v="4"/>
    <m/>
    <m/>
    <n v="5"/>
    <n v="4"/>
    <n v="4"/>
    <n v="4"/>
    <n v="4"/>
    <n v="4"/>
    <n v="4"/>
    <m/>
    <s v="Si"/>
    <n v="4"/>
    <s v="Si"/>
    <n v="4"/>
    <s v="Si"/>
    <n v="4"/>
    <s v="Si"/>
    <s v="Si"/>
    <s v="No"/>
    <n v="4"/>
    <s v="No"/>
    <m/>
    <m/>
    <m/>
    <m/>
    <n v="5"/>
    <n v="5"/>
    <m/>
    <n v="5"/>
    <n v="5"/>
    <m/>
    <m/>
    <d v="2017-03-17T10:08:03"/>
    <s v="10.150.1.151"/>
  </r>
  <r>
    <s v=""/>
    <s v=""/>
    <x v="1"/>
    <n v="708"/>
    <m/>
    <m/>
    <m/>
    <m/>
    <n v="2"/>
    <n v="5"/>
    <m/>
    <n v="13"/>
    <m/>
    <m/>
    <m/>
    <m/>
    <m/>
    <n v="4"/>
    <n v="4"/>
    <n v="3"/>
    <n v="2"/>
    <m/>
    <m/>
    <n v="3"/>
    <n v="5"/>
    <n v="4"/>
    <n v="2"/>
    <n v="5"/>
    <m/>
    <n v="4"/>
    <n v="2"/>
    <n v="5"/>
    <n v="5"/>
    <n v="2"/>
    <n v="4"/>
    <n v="3"/>
    <m/>
    <m/>
    <n v="4"/>
    <n v="4"/>
    <n v="4"/>
    <n v="4"/>
    <n v="4"/>
    <m/>
    <n v="4"/>
    <m/>
    <s v="Si"/>
    <n v="3"/>
    <s v="No"/>
    <m/>
    <s v="No"/>
    <m/>
    <s v="Si"/>
    <s v="Si"/>
    <s v="No"/>
    <m/>
    <s v="No"/>
    <m/>
    <m/>
    <m/>
    <m/>
    <n v="4"/>
    <n v="5"/>
    <m/>
    <n v="4"/>
    <n v="3"/>
    <m/>
    <m/>
    <d v="2017-03-17T10:08:34"/>
    <s v="10.150.1.151"/>
  </r>
  <r>
    <s v="Facultad de Psicología "/>
    <s v="PSI"/>
    <x v="0"/>
    <n v="709"/>
    <m/>
    <m/>
    <n v="20"/>
    <m/>
    <n v="3"/>
    <n v="3"/>
    <m/>
    <n v="20"/>
    <m/>
    <m/>
    <s v="Centro adscrito Villanueva"/>
    <m/>
    <m/>
    <n v="4"/>
    <n v="4"/>
    <n v="4"/>
    <n v="2"/>
    <m/>
    <m/>
    <n v="5"/>
    <n v="5"/>
    <n v="3"/>
    <n v="3"/>
    <n v="4"/>
    <m/>
    <n v="5"/>
    <n v="5"/>
    <n v="4"/>
    <n v="4"/>
    <n v="3"/>
    <n v="4"/>
    <n v="4"/>
    <m/>
    <m/>
    <n v="3"/>
    <n v="2"/>
    <n v="4"/>
    <n v="4"/>
    <n v="4"/>
    <n v="4"/>
    <n v="3"/>
    <m/>
    <s v="No"/>
    <m/>
    <s v="No"/>
    <m/>
    <s v="No"/>
    <m/>
    <s v="No"/>
    <s v="Si"/>
    <s v="Si"/>
    <n v="2"/>
    <s v="No"/>
    <m/>
    <m/>
    <m/>
    <m/>
    <n v="3"/>
    <n v="3"/>
    <m/>
    <n v="4"/>
    <n v="3"/>
    <m/>
    <m/>
    <d v="2017-03-17T10:08:36"/>
    <s v="10.150.1.151"/>
  </r>
  <r>
    <s v="Facultad de Filología "/>
    <s v="FLL"/>
    <x v="2"/>
    <n v="710"/>
    <m/>
    <m/>
    <n v="14"/>
    <m/>
    <n v="4"/>
    <n v="4"/>
    <m/>
    <n v="14"/>
    <n v="15"/>
    <n v="16"/>
    <m/>
    <m/>
    <m/>
    <n v="5"/>
    <n v="5"/>
    <n v="4"/>
    <n v="4"/>
    <m/>
    <m/>
    <n v="4"/>
    <n v="3"/>
    <n v="4"/>
    <n v="3"/>
    <n v="3"/>
    <m/>
    <n v="4"/>
    <n v="4"/>
    <n v="4"/>
    <n v="5"/>
    <n v="4"/>
    <n v="3"/>
    <n v="4"/>
    <m/>
    <m/>
    <n v="4"/>
    <n v="4"/>
    <n v="4"/>
    <n v="4"/>
    <n v="4"/>
    <n v="5"/>
    <n v="2"/>
    <m/>
    <s v="Si"/>
    <n v="4"/>
    <s v="Si"/>
    <n v="4"/>
    <s v="Si"/>
    <n v="4"/>
    <s v="Si"/>
    <s v="Si"/>
    <s v="Si"/>
    <n v="4"/>
    <m/>
    <m/>
    <m/>
    <m/>
    <m/>
    <n v="5"/>
    <n v="5"/>
    <m/>
    <n v="4"/>
    <n v="4"/>
    <m/>
    <m/>
    <d v="2017-03-17T10:08:38"/>
    <s v="10.150.1.152"/>
  </r>
  <r>
    <s v="Facultad de Filología "/>
    <s v="FLL"/>
    <x v="2"/>
    <n v="711"/>
    <m/>
    <m/>
    <n v="14"/>
    <m/>
    <n v="3"/>
    <n v="4"/>
    <m/>
    <n v="29"/>
    <n v="14"/>
    <m/>
    <m/>
    <m/>
    <m/>
    <n v="4"/>
    <n v="4"/>
    <n v="5"/>
    <n v="5"/>
    <m/>
    <m/>
    <n v="5"/>
    <n v="5"/>
    <n v="4"/>
    <n v="5"/>
    <n v="5"/>
    <m/>
    <n v="3"/>
    <n v="5"/>
    <n v="4"/>
    <n v="5"/>
    <n v="5"/>
    <n v="4"/>
    <n v="5"/>
    <m/>
    <m/>
    <n v="5"/>
    <n v="5"/>
    <n v="4"/>
    <n v="5"/>
    <n v="5"/>
    <n v="5"/>
    <n v="4"/>
    <m/>
    <s v="Si"/>
    <n v="4"/>
    <s v="No"/>
    <m/>
    <s v="No"/>
    <m/>
    <s v="No"/>
    <s v="Si"/>
    <s v="No"/>
    <m/>
    <s v="No"/>
    <m/>
    <m/>
    <m/>
    <m/>
    <n v="5"/>
    <n v="5"/>
    <m/>
    <n v="5"/>
    <n v="4"/>
    <m/>
    <m/>
    <d v="2017-03-17T10:09:00"/>
    <s v="10.150.1.152"/>
  </r>
  <r>
    <s v="Facultad de Medicina "/>
    <s v="MED"/>
    <x v="0"/>
    <n v="712"/>
    <m/>
    <m/>
    <n v="18"/>
    <m/>
    <n v="4"/>
    <n v="4"/>
    <m/>
    <n v="18"/>
    <n v="22"/>
    <m/>
    <m/>
    <m/>
    <m/>
    <n v="5"/>
    <n v="5"/>
    <n v="5"/>
    <n v="4"/>
    <m/>
    <m/>
    <n v="4"/>
    <n v="4"/>
    <n v="4"/>
    <n v="2"/>
    <n v="2"/>
    <m/>
    <n v="4"/>
    <n v="5"/>
    <n v="4"/>
    <n v="5"/>
    <n v="4"/>
    <n v="5"/>
    <n v="3"/>
    <m/>
    <m/>
    <n v="5"/>
    <n v="4"/>
    <n v="5"/>
    <n v="5"/>
    <n v="5"/>
    <n v="5"/>
    <n v="5"/>
    <m/>
    <s v="Si"/>
    <n v="4"/>
    <s v="Si"/>
    <n v="4"/>
    <s v="Si"/>
    <n v="5"/>
    <s v="No"/>
    <s v="No"/>
    <s v="No"/>
    <m/>
    <s v="Si"/>
    <m/>
    <m/>
    <m/>
    <m/>
    <n v="5"/>
    <n v="5"/>
    <m/>
    <n v="4"/>
    <n v="4"/>
    <m/>
    <m/>
    <d v="2017-03-17T10:09:24"/>
    <s v="10.150.1.152"/>
  </r>
  <r>
    <s v="Facultad de Ciencias Químicas "/>
    <s v="QUI"/>
    <x v="3"/>
    <n v="713"/>
    <m/>
    <m/>
    <n v="10"/>
    <m/>
    <n v="1"/>
    <n v="4"/>
    <m/>
    <m/>
    <m/>
    <m/>
    <m/>
    <m/>
    <m/>
    <m/>
    <m/>
    <m/>
    <m/>
    <m/>
    <m/>
    <n v="2"/>
    <n v="5"/>
    <n v="4"/>
    <n v="1"/>
    <n v="3"/>
    <m/>
    <n v="4"/>
    <n v="4"/>
    <n v="4"/>
    <n v="5"/>
    <n v="4"/>
    <n v="4"/>
    <n v="4"/>
    <m/>
    <m/>
    <m/>
    <m/>
    <m/>
    <m/>
    <m/>
    <m/>
    <m/>
    <m/>
    <s v="Si"/>
    <n v="4"/>
    <s v="Si"/>
    <n v="4"/>
    <s v="No"/>
    <m/>
    <s v="Si"/>
    <s v="Si"/>
    <s v="No"/>
    <m/>
    <s v="No"/>
    <m/>
    <m/>
    <m/>
    <m/>
    <n v="5"/>
    <n v="5"/>
    <m/>
    <n v="4"/>
    <n v="4"/>
    <m/>
    <m/>
    <d v="2017-03-17T10:09:34"/>
    <s v="10.150.1.152"/>
  </r>
  <r>
    <s v="Facultad de Ciencias Matemáticas "/>
    <s v="MAT"/>
    <x v="3"/>
    <n v="714"/>
    <m/>
    <m/>
    <n v="8"/>
    <m/>
    <n v="3"/>
    <n v="4"/>
    <m/>
    <n v="8"/>
    <n v="6"/>
    <n v="17"/>
    <m/>
    <m/>
    <m/>
    <n v="5"/>
    <n v="3"/>
    <n v="1"/>
    <n v="4"/>
    <m/>
    <m/>
    <n v="3"/>
    <n v="3"/>
    <n v="5"/>
    <n v="3"/>
    <n v="4"/>
    <m/>
    <n v="4"/>
    <n v="4"/>
    <n v="4"/>
    <n v="5"/>
    <n v="5"/>
    <n v="5"/>
    <n v="5"/>
    <m/>
    <m/>
    <n v="5"/>
    <n v="5"/>
    <n v="5"/>
    <n v="5"/>
    <n v="5"/>
    <n v="5"/>
    <n v="5"/>
    <m/>
    <s v="Si"/>
    <n v="4"/>
    <s v="No"/>
    <m/>
    <s v="Si"/>
    <n v="2"/>
    <s v="Si"/>
    <s v="Si"/>
    <s v="No"/>
    <m/>
    <s v="No"/>
    <m/>
    <m/>
    <m/>
    <m/>
    <n v="5"/>
    <n v="5"/>
    <m/>
    <n v="4"/>
    <n v="3"/>
    <m/>
    <m/>
    <d v="2017-03-17T10:09:57"/>
    <s v="10.150.1.152"/>
  </r>
  <r>
    <s v="Facultad de Filología "/>
    <s v="FLL"/>
    <x v="2"/>
    <n v="715"/>
    <m/>
    <m/>
    <n v="14"/>
    <m/>
    <n v="5"/>
    <n v="5"/>
    <m/>
    <n v="29"/>
    <n v="14"/>
    <n v="15"/>
    <s v="Geografía e HIstoira"/>
    <m/>
    <m/>
    <n v="4"/>
    <n v="4"/>
    <n v="4"/>
    <n v="2"/>
    <m/>
    <m/>
    <n v="2"/>
    <n v="2"/>
    <n v="3"/>
    <n v="3"/>
    <m/>
    <m/>
    <n v="2"/>
    <n v="2"/>
    <n v="4"/>
    <n v="5"/>
    <n v="4"/>
    <n v="4"/>
    <n v="4"/>
    <m/>
    <m/>
    <n v="4"/>
    <n v="3"/>
    <n v="3"/>
    <n v="4"/>
    <n v="4"/>
    <n v="4"/>
    <n v="2"/>
    <m/>
    <s v="Si"/>
    <n v="4"/>
    <s v="Si"/>
    <n v="3"/>
    <s v="Si"/>
    <n v="2"/>
    <s v="Si"/>
    <s v="Si"/>
    <s v="Si"/>
    <n v="4"/>
    <s v="No"/>
    <s v="Mejores abonos a las bases de datos digitales"/>
    <m/>
    <m/>
    <m/>
    <n v="4"/>
    <n v="4"/>
    <m/>
    <n v="4"/>
    <n v="2"/>
    <s v="La falta de financiación es evidente a todos los niveles"/>
    <m/>
    <d v="2017-03-17T10:10:00"/>
    <s v="10.150.1.152"/>
  </r>
  <r>
    <s v=""/>
    <s v=""/>
    <x v="1"/>
    <n v="716"/>
    <m/>
    <m/>
    <m/>
    <m/>
    <n v="3"/>
    <n v="4"/>
    <m/>
    <n v="1"/>
    <n v="16"/>
    <n v="14"/>
    <m/>
    <m/>
    <m/>
    <n v="4"/>
    <n v="4"/>
    <n v="4"/>
    <n v="4"/>
    <m/>
    <m/>
    <n v="4"/>
    <n v="5"/>
    <n v="4"/>
    <n v="4"/>
    <n v="3"/>
    <m/>
    <n v="5"/>
    <n v="5"/>
    <n v="5"/>
    <n v="5"/>
    <n v="5"/>
    <n v="5"/>
    <n v="5"/>
    <m/>
    <m/>
    <n v="5"/>
    <n v="5"/>
    <n v="5"/>
    <n v="5"/>
    <n v="5"/>
    <n v="5"/>
    <n v="5"/>
    <m/>
    <s v="Si"/>
    <n v="4"/>
    <s v="Si"/>
    <n v="4"/>
    <s v="Si"/>
    <n v="5"/>
    <s v="No"/>
    <s v="Si"/>
    <s v="Si"/>
    <n v="5"/>
    <s v="No"/>
    <m/>
    <m/>
    <m/>
    <m/>
    <n v="5"/>
    <n v="5"/>
    <m/>
    <n v="5"/>
    <n v="5"/>
    <m/>
    <m/>
    <d v="2017-03-17T10:11:02"/>
    <s v="10.150.1.152"/>
  </r>
  <r>
    <s v="Facultad de Filología "/>
    <s v="FLL"/>
    <x v="2"/>
    <n v="717"/>
    <m/>
    <m/>
    <n v="14"/>
    <m/>
    <n v="5"/>
    <n v="5"/>
    <m/>
    <n v="14"/>
    <m/>
    <m/>
    <m/>
    <m/>
    <m/>
    <n v="3"/>
    <n v="5"/>
    <n v="5"/>
    <n v="4"/>
    <m/>
    <m/>
    <n v="5"/>
    <n v="5"/>
    <n v="3"/>
    <n v="3"/>
    <n v="3"/>
    <m/>
    <n v="5"/>
    <n v="5"/>
    <n v="5"/>
    <n v="5"/>
    <n v="3"/>
    <n v="5"/>
    <n v="5"/>
    <m/>
    <m/>
    <n v="5"/>
    <n v="5"/>
    <n v="5"/>
    <n v="5"/>
    <n v="5"/>
    <n v="5"/>
    <n v="5"/>
    <m/>
    <s v="Si"/>
    <n v="5"/>
    <s v="Si"/>
    <n v="5"/>
    <s v="No"/>
    <m/>
    <s v="Si"/>
    <s v="Si"/>
    <s v="No"/>
    <m/>
    <s v="Si"/>
    <m/>
    <m/>
    <m/>
    <m/>
    <n v="5"/>
    <n v="5"/>
    <m/>
    <n v="5"/>
    <n v="5"/>
    <s v="Muchas gracias por el servicio a todos los bibliotecarios y bibliotecarias."/>
    <m/>
    <d v="2017-03-17T10:11:14"/>
    <s v="10.150.1.152"/>
  </r>
  <r>
    <s v="Facultad de Filosofía "/>
    <s v="FLS"/>
    <x v="2"/>
    <n v="718"/>
    <m/>
    <m/>
    <n v="15"/>
    <m/>
    <n v="3"/>
    <n v="4"/>
    <m/>
    <n v="15"/>
    <n v="15"/>
    <n v="16"/>
    <m/>
    <m/>
    <m/>
    <n v="5"/>
    <n v="5"/>
    <n v="5"/>
    <n v="5"/>
    <m/>
    <m/>
    <n v="5"/>
    <n v="3"/>
    <n v="5"/>
    <n v="2"/>
    <n v="4"/>
    <m/>
    <n v="5"/>
    <n v="5"/>
    <n v="4"/>
    <n v="5"/>
    <n v="5"/>
    <n v="5"/>
    <n v="5"/>
    <m/>
    <m/>
    <n v="5"/>
    <n v="5"/>
    <n v="5"/>
    <n v="5"/>
    <n v="5"/>
    <n v="5"/>
    <n v="5"/>
    <m/>
    <s v="Si"/>
    <n v="4"/>
    <s v="Si"/>
    <n v="5"/>
    <s v="Si"/>
    <n v="5"/>
    <s v="No"/>
    <s v="Si"/>
    <s v="No"/>
    <m/>
    <s v="No"/>
    <m/>
    <m/>
    <m/>
    <m/>
    <n v="5"/>
    <n v="5"/>
    <m/>
    <n v="5"/>
    <n v="5"/>
    <m/>
    <m/>
    <d v="2017-03-17T10:11:23"/>
    <s v="10.150.1.151"/>
  </r>
  <r>
    <s v="Facultad de Ciencias Físicas "/>
    <s v="FIS"/>
    <x v="3"/>
    <n v="719"/>
    <m/>
    <m/>
    <n v="6"/>
    <m/>
    <n v="2"/>
    <n v="2"/>
    <m/>
    <n v="6"/>
    <n v="10"/>
    <m/>
    <m/>
    <m/>
    <m/>
    <n v="4"/>
    <n v="4"/>
    <n v="3"/>
    <n v="3"/>
    <m/>
    <m/>
    <n v="2"/>
    <n v="4"/>
    <n v="3"/>
    <n v="1"/>
    <n v="4"/>
    <m/>
    <n v="2"/>
    <n v="3"/>
    <n v="4"/>
    <n v="4"/>
    <n v="3"/>
    <n v="3"/>
    <n v="2"/>
    <m/>
    <m/>
    <n v="3"/>
    <n v="3"/>
    <n v="3"/>
    <n v="3"/>
    <n v="3"/>
    <n v="3"/>
    <n v="3"/>
    <m/>
    <s v="Si"/>
    <n v="3"/>
    <s v="No"/>
    <m/>
    <s v="No"/>
    <m/>
    <s v="Si"/>
    <s v="Si"/>
    <s v="No"/>
    <m/>
    <s v="No"/>
    <m/>
    <m/>
    <m/>
    <m/>
    <n v="3"/>
    <n v="4"/>
    <m/>
    <n v="3"/>
    <n v="4"/>
    <m/>
    <m/>
    <d v="2017-03-17T10:11:26"/>
    <s v="10.150.1.151"/>
  </r>
  <r>
    <s v="Facultad de Filología "/>
    <s v="FLL"/>
    <x v="2"/>
    <n v="720"/>
    <m/>
    <m/>
    <n v="14"/>
    <m/>
    <n v="4"/>
    <n v="4"/>
    <m/>
    <n v="29"/>
    <n v="16"/>
    <n v="4"/>
    <s v="AECID, Biblioteca Nacional"/>
    <m/>
    <m/>
    <n v="5"/>
    <n v="5"/>
    <n v="5"/>
    <n v="5"/>
    <m/>
    <m/>
    <n v="4"/>
    <n v="4"/>
    <n v="5"/>
    <n v="4"/>
    <n v="3"/>
    <m/>
    <n v="5"/>
    <n v="4"/>
    <n v="5"/>
    <n v="5"/>
    <n v="5"/>
    <n v="5"/>
    <n v="5"/>
    <m/>
    <m/>
    <n v="5"/>
    <n v="5"/>
    <n v="5"/>
    <n v="5"/>
    <n v="5"/>
    <n v="5"/>
    <n v="5"/>
    <m/>
    <s v="No"/>
    <m/>
    <s v="No"/>
    <m/>
    <s v="No"/>
    <m/>
    <s v="Si"/>
    <s v="No"/>
    <s v="No"/>
    <m/>
    <s v="No"/>
    <m/>
    <m/>
    <m/>
    <m/>
    <n v="5"/>
    <n v="5"/>
    <m/>
    <n v="5"/>
    <n v="4"/>
    <m/>
    <m/>
    <d v="2017-03-17T10:11:39"/>
    <s v="10.150.1.152"/>
  </r>
  <r>
    <s v="Facultad de Ciencias de la Documentación "/>
    <s v="BYD"/>
    <x v="4"/>
    <n v="721"/>
    <m/>
    <m/>
    <n v="3"/>
    <m/>
    <n v="4"/>
    <n v="5"/>
    <m/>
    <n v="3"/>
    <m/>
    <m/>
    <m/>
    <m/>
    <m/>
    <n v="5"/>
    <n v="5"/>
    <n v="5"/>
    <n v="5"/>
    <m/>
    <m/>
    <n v="2"/>
    <n v="5"/>
    <n v="2"/>
    <n v="4"/>
    <n v="5"/>
    <m/>
    <n v="4"/>
    <n v="3"/>
    <n v="4"/>
    <n v="1"/>
    <n v="1"/>
    <n v="1"/>
    <n v="3"/>
    <m/>
    <m/>
    <n v="5"/>
    <n v="5"/>
    <n v="5"/>
    <n v="5"/>
    <n v="4"/>
    <n v="4"/>
    <n v="5"/>
    <m/>
    <s v="Si"/>
    <n v="2"/>
    <s v="No"/>
    <m/>
    <s v="No"/>
    <m/>
    <s v="Si"/>
    <s v="Si"/>
    <s v="No"/>
    <m/>
    <s v="No"/>
    <m/>
    <m/>
    <m/>
    <m/>
    <n v="5"/>
    <n v="5"/>
    <m/>
    <n v="3"/>
    <n v="2"/>
    <m/>
    <m/>
    <d v="2017-03-17T10:11:43"/>
    <s v="10.150.1.151"/>
  </r>
  <r>
    <s v="Facultad de Geografía e Historia "/>
    <s v="GHI"/>
    <x v="2"/>
    <n v="722"/>
    <m/>
    <m/>
    <n v="16"/>
    <m/>
    <n v="5"/>
    <n v="4"/>
    <m/>
    <n v="16"/>
    <n v="1"/>
    <n v="29"/>
    <s v="CSIC "/>
    <m/>
    <m/>
    <n v="5"/>
    <n v="4"/>
    <n v="5"/>
    <n v="4"/>
    <m/>
    <m/>
    <n v="4"/>
    <n v="2"/>
    <n v="4"/>
    <n v="4"/>
    <n v="3"/>
    <m/>
    <n v="5"/>
    <n v="5"/>
    <n v="4"/>
    <n v="5"/>
    <n v="5"/>
    <n v="5"/>
    <n v="5"/>
    <m/>
    <m/>
    <n v="5"/>
    <n v="5"/>
    <n v="5"/>
    <n v="5"/>
    <n v="5"/>
    <n v="5"/>
    <n v="4"/>
    <m/>
    <s v="Si"/>
    <n v="3"/>
    <s v="No"/>
    <m/>
    <s v="Si"/>
    <n v="3"/>
    <s v="No"/>
    <s v="Si"/>
    <s v="Si"/>
    <n v="5"/>
    <s v="No"/>
    <m/>
    <m/>
    <m/>
    <m/>
    <n v="5"/>
    <n v="5"/>
    <m/>
    <n v="5"/>
    <n v="5"/>
    <m/>
    <m/>
    <d v="2017-03-17T10:11:46"/>
    <s v="10.150.1.151"/>
  </r>
  <r>
    <s v="Facultad de Medicina "/>
    <s v="MED"/>
    <x v="0"/>
    <n v="723"/>
    <m/>
    <m/>
    <n v="18"/>
    <m/>
    <n v="4"/>
    <n v="3"/>
    <m/>
    <n v="18"/>
    <n v="18"/>
    <n v="18"/>
    <m/>
    <m/>
    <m/>
    <n v="3"/>
    <n v="2"/>
    <n v="4"/>
    <n v="2"/>
    <m/>
    <m/>
    <n v="5"/>
    <n v="5"/>
    <n v="4"/>
    <n v="2"/>
    <n v="2"/>
    <m/>
    <n v="3"/>
    <n v="5"/>
    <n v="2"/>
    <n v="5"/>
    <n v="2"/>
    <n v="5"/>
    <n v="3"/>
    <m/>
    <m/>
    <n v="5"/>
    <n v="5"/>
    <n v="5"/>
    <n v="5"/>
    <n v="5"/>
    <n v="5"/>
    <n v="5"/>
    <m/>
    <s v="Si"/>
    <n v="5"/>
    <s v="No"/>
    <m/>
    <s v="No"/>
    <m/>
    <s v="No"/>
    <s v="No"/>
    <m/>
    <m/>
    <s v="No"/>
    <m/>
    <m/>
    <m/>
    <m/>
    <n v="5"/>
    <n v="5"/>
    <m/>
    <n v="5"/>
    <n v="5"/>
    <m/>
    <m/>
    <d v="2017-03-17T10:11:46"/>
    <s v="10.150.1.151"/>
  </r>
  <r>
    <s v="Facultad de Geografía e Historia "/>
    <s v="GHI"/>
    <x v="2"/>
    <n v="724"/>
    <m/>
    <m/>
    <n v="16"/>
    <m/>
    <n v="3"/>
    <n v="4"/>
    <m/>
    <n v="16"/>
    <m/>
    <m/>
    <m/>
    <m/>
    <m/>
    <n v="5"/>
    <n v="5"/>
    <n v="5"/>
    <n v="2"/>
    <m/>
    <m/>
    <n v="5"/>
    <n v="3"/>
    <n v="5"/>
    <n v="3"/>
    <n v="3"/>
    <m/>
    <n v="3"/>
    <n v="1"/>
    <n v="2"/>
    <n v="1"/>
    <n v="1"/>
    <n v="4"/>
    <n v="1"/>
    <m/>
    <m/>
    <n v="5"/>
    <n v="5"/>
    <n v="5"/>
    <n v="5"/>
    <n v="5"/>
    <n v="3"/>
    <n v="4"/>
    <m/>
    <s v="Si"/>
    <n v="3"/>
    <s v="Si"/>
    <n v="3"/>
    <s v="Si"/>
    <n v="2"/>
    <s v="Si"/>
    <s v="Si"/>
    <s v="No"/>
    <m/>
    <s v="Si"/>
    <m/>
    <m/>
    <m/>
    <m/>
    <n v="5"/>
    <n v="5"/>
    <m/>
    <n v="4"/>
    <n v="4"/>
    <m/>
    <m/>
    <d v="2017-03-17T10:12:04"/>
    <s v="10.150.1.151"/>
  </r>
  <r>
    <s v="F. Estudios Estadísticos"/>
    <s v="EST"/>
    <x v="3"/>
    <n v="725"/>
    <m/>
    <m/>
    <n v="23"/>
    <m/>
    <n v="2"/>
    <n v="3"/>
    <m/>
    <n v="23"/>
    <m/>
    <m/>
    <m/>
    <m/>
    <m/>
    <n v="5"/>
    <n v="4"/>
    <n v="4"/>
    <n v="4"/>
    <m/>
    <m/>
    <n v="5"/>
    <n v="4"/>
    <n v="3"/>
    <n v="1"/>
    <n v="4"/>
    <m/>
    <n v="4"/>
    <n v="4"/>
    <n v="3"/>
    <n v="5"/>
    <n v="4"/>
    <n v="5"/>
    <n v="4"/>
    <m/>
    <m/>
    <n v="5"/>
    <n v="3"/>
    <n v="3"/>
    <n v="3"/>
    <n v="3"/>
    <n v="3"/>
    <n v="3"/>
    <m/>
    <s v="Si"/>
    <n v="4"/>
    <s v="Si"/>
    <n v="3"/>
    <s v="Si"/>
    <n v="3"/>
    <s v="No"/>
    <s v="No"/>
    <s v="No"/>
    <m/>
    <s v="No"/>
    <m/>
    <m/>
    <m/>
    <m/>
    <n v="4"/>
    <n v="5"/>
    <m/>
    <n v="4"/>
    <n v="4"/>
    <m/>
    <m/>
    <d v="2017-03-17T10:12:05"/>
    <s v="10.150.1.151"/>
  </r>
  <r>
    <s v="Facultad de Veterinaria "/>
    <s v="VET"/>
    <x v="0"/>
    <n v="726"/>
    <m/>
    <m/>
    <n v="21"/>
    <m/>
    <n v="4"/>
    <n v="3"/>
    <m/>
    <n v="21"/>
    <n v="15"/>
    <n v="23"/>
    <m/>
    <m/>
    <m/>
    <n v="4"/>
    <n v="4"/>
    <n v="3"/>
    <n v="3"/>
    <m/>
    <m/>
    <n v="3"/>
    <n v="5"/>
    <n v="4"/>
    <n v="2"/>
    <n v="4"/>
    <m/>
    <n v="3"/>
    <n v="4"/>
    <n v="4"/>
    <n v="5"/>
    <n v="4"/>
    <n v="4"/>
    <n v="5"/>
    <m/>
    <m/>
    <n v="5"/>
    <n v="4"/>
    <n v="4"/>
    <n v="4"/>
    <n v="4"/>
    <n v="5"/>
    <n v="3"/>
    <m/>
    <s v="No"/>
    <m/>
    <s v="No"/>
    <m/>
    <s v="No"/>
    <m/>
    <s v="No"/>
    <s v="Si"/>
    <s v="Si"/>
    <n v="5"/>
    <s v="No"/>
    <m/>
    <m/>
    <m/>
    <m/>
    <n v="5"/>
    <n v="5"/>
    <m/>
    <n v="4"/>
    <n v="4"/>
    <m/>
    <m/>
    <d v="2017-03-17T10:12:28"/>
    <s v="10.150.1.152"/>
  </r>
  <r>
    <s v=""/>
    <s v=""/>
    <x v="1"/>
    <n v="727"/>
    <m/>
    <m/>
    <m/>
    <m/>
    <n v="3"/>
    <n v="3"/>
    <m/>
    <n v="22"/>
    <n v="18"/>
    <m/>
    <m/>
    <m/>
    <m/>
    <n v="4"/>
    <n v="4"/>
    <n v="4"/>
    <n v="4"/>
    <m/>
    <m/>
    <n v="2"/>
    <n v="5"/>
    <n v="1"/>
    <n v="3"/>
    <n v="5"/>
    <m/>
    <n v="4"/>
    <n v="4"/>
    <n v="4"/>
    <n v="5"/>
    <n v="4"/>
    <n v="5"/>
    <n v="4"/>
    <m/>
    <m/>
    <n v="5"/>
    <n v="5"/>
    <n v="5"/>
    <n v="5"/>
    <n v="5"/>
    <n v="5"/>
    <n v="4"/>
    <m/>
    <s v="Si"/>
    <n v="4"/>
    <s v="Si"/>
    <n v="5"/>
    <s v="Si"/>
    <n v="4"/>
    <s v="No"/>
    <s v="Si"/>
    <s v="Si"/>
    <n v="4"/>
    <s v="Si"/>
    <m/>
    <m/>
    <m/>
    <m/>
    <n v="5"/>
    <n v="5"/>
    <m/>
    <n v="5"/>
    <n v="3"/>
    <m/>
    <m/>
    <d v="2017-03-17T10:12:30"/>
    <s v="10.150.1.151"/>
  </r>
  <r>
    <s v="Facultad de Veterinaria "/>
    <s v="VET"/>
    <x v="0"/>
    <n v="728"/>
    <m/>
    <m/>
    <n v="21"/>
    <m/>
    <n v="3"/>
    <n v="3"/>
    <m/>
    <n v="21"/>
    <n v="23"/>
    <n v="16"/>
    <s v="Maria Zambrano"/>
    <m/>
    <m/>
    <n v="5"/>
    <n v="4"/>
    <n v="3"/>
    <n v="3"/>
    <m/>
    <m/>
    <n v="2"/>
    <n v="4"/>
    <n v="4"/>
    <n v="3"/>
    <m/>
    <m/>
    <n v="3"/>
    <n v="4"/>
    <n v="4"/>
    <n v="5"/>
    <n v="4"/>
    <n v="4"/>
    <n v="3"/>
    <m/>
    <m/>
    <n v="4"/>
    <n v="4"/>
    <n v="4"/>
    <n v="4"/>
    <n v="4"/>
    <n v="4"/>
    <n v="5"/>
    <m/>
    <s v="Si"/>
    <n v="4"/>
    <s v="Si"/>
    <n v="3"/>
    <s v="Si"/>
    <n v="3"/>
    <s v="Si"/>
    <s v="Si"/>
    <s v="Si"/>
    <n v="4"/>
    <s v="Si"/>
    <s v="Servicios de apoyo y asesoramiento en la valoración bibliométrica de la producción científica.&lt;br&gt;"/>
    <m/>
    <m/>
    <m/>
    <n v="4"/>
    <n v="5"/>
    <m/>
    <n v="5"/>
    <n v="5"/>
    <m/>
    <m/>
    <d v="2017-03-17T10:12:39"/>
    <s v="10.150.1.151"/>
  </r>
  <r>
    <s v="Facultad de Filología "/>
    <s v="FLL"/>
    <x v="2"/>
    <n v="729"/>
    <m/>
    <m/>
    <n v="14"/>
    <m/>
    <n v="4"/>
    <n v="4"/>
    <m/>
    <n v="14"/>
    <n v="29"/>
    <n v="4"/>
    <m/>
    <m/>
    <m/>
    <n v="4"/>
    <n v="5"/>
    <n v="4"/>
    <n v="5"/>
    <m/>
    <m/>
    <n v="4"/>
    <n v="4"/>
    <n v="3"/>
    <n v="3"/>
    <n v="3"/>
    <m/>
    <n v="3"/>
    <n v="4"/>
    <n v="5"/>
    <n v="4"/>
    <n v="4"/>
    <n v="4"/>
    <n v="4"/>
    <m/>
    <m/>
    <n v="5"/>
    <n v="5"/>
    <n v="5"/>
    <n v="5"/>
    <n v="5"/>
    <n v="5"/>
    <n v="4"/>
    <m/>
    <s v="No"/>
    <n v="4"/>
    <s v="Si"/>
    <n v="3"/>
    <s v="No"/>
    <m/>
    <s v="No"/>
    <s v="Si"/>
    <s v="No"/>
    <m/>
    <s v="No"/>
    <m/>
    <m/>
    <m/>
    <m/>
    <n v="5"/>
    <n v="4"/>
    <m/>
    <n v="5"/>
    <n v="5"/>
    <s v="No se si se podría adoptar alguna medida ante usuarios que NO devuelven los ejemplares prestados, aun cuando otro usuario haya hecho una reserva de ese volumen. Obviamente, impide que otros lectores tengan acceso a ese libro durante periodos muy largos de tiempo (años incluso)."/>
    <m/>
    <d v="2017-03-17T10:13:20"/>
    <s v="10.150.1.151"/>
  </r>
  <r>
    <s v="Facultad de Ciencias Químicas "/>
    <s v="QUI"/>
    <x v="3"/>
    <n v="730"/>
    <m/>
    <m/>
    <n v="10"/>
    <m/>
    <n v="2"/>
    <n v="3"/>
    <m/>
    <n v="10"/>
    <m/>
    <m/>
    <m/>
    <m/>
    <m/>
    <n v="5"/>
    <n v="5"/>
    <n v="5"/>
    <n v="4"/>
    <m/>
    <m/>
    <n v="3"/>
    <n v="5"/>
    <n v="4"/>
    <n v="2"/>
    <n v="3"/>
    <m/>
    <n v="4"/>
    <n v="4"/>
    <n v="5"/>
    <n v="5"/>
    <n v="4"/>
    <n v="5"/>
    <n v="4"/>
    <m/>
    <m/>
    <n v="5"/>
    <n v="5"/>
    <n v="5"/>
    <n v="5"/>
    <n v="5"/>
    <n v="4"/>
    <n v="4"/>
    <m/>
    <s v="Si"/>
    <n v="4"/>
    <s v="No"/>
    <m/>
    <s v="No"/>
    <m/>
    <s v="Si"/>
    <s v="Si"/>
    <s v="No"/>
    <m/>
    <s v="Si"/>
    <m/>
    <m/>
    <m/>
    <m/>
    <n v="5"/>
    <n v="4"/>
    <m/>
    <n v="5"/>
    <n v="3"/>
    <m/>
    <m/>
    <d v="2017-03-17T10:13:26"/>
    <s v="10.150.1.151"/>
  </r>
  <r>
    <s v="Facultad de Ciencias Químicas "/>
    <s v="QUI"/>
    <x v="3"/>
    <n v="731"/>
    <m/>
    <m/>
    <n v="10"/>
    <m/>
    <n v="3"/>
    <n v="5"/>
    <m/>
    <n v="10"/>
    <n v="6"/>
    <n v="7"/>
    <m/>
    <m/>
    <m/>
    <n v="5"/>
    <n v="5"/>
    <n v="5"/>
    <n v="4"/>
    <m/>
    <m/>
    <n v="3"/>
    <n v="3"/>
    <n v="4"/>
    <n v="3"/>
    <n v="3"/>
    <m/>
    <n v="4"/>
    <n v="5"/>
    <n v="5"/>
    <n v="5"/>
    <n v="2"/>
    <n v="4"/>
    <n v="2"/>
    <m/>
    <m/>
    <n v="5"/>
    <n v="5"/>
    <n v="5"/>
    <n v="5"/>
    <n v="5"/>
    <n v="5"/>
    <n v="5"/>
    <m/>
    <s v="Si"/>
    <n v="4"/>
    <s v="Si"/>
    <n v="3"/>
    <s v="Si"/>
    <n v="3"/>
    <s v="Si"/>
    <s v="Si"/>
    <s v="Si"/>
    <n v="4"/>
    <s v="Si"/>
    <m/>
    <m/>
    <m/>
    <m/>
    <n v="5"/>
    <n v="5"/>
    <m/>
    <n v="5"/>
    <n v="4"/>
    <s v="CAMBIAR LA APLICACIÓN DE BÚSQUEDA DE RECURSOS Y FACILITAR LOS ENLACES DIRECTOS. NO ES NI INTUITIVO NI RÁPIDO.&lt;br&gt;CASI SIEMPRE ES MÁS SENCILLO REALIZAR UN BÚSQUEDA POR GOOGLE, U OTROS MEDIOS, Y CONFIAR EN QUE RECONOZCA LA IP DE LA UCM PARA PODER ACCEDER AL TEXTO. &lt;br&gt;A MENUDO TENEMOS ACCESO A REVISTAS Y OTROS RECURSOS QUE, AL MENOS YO, SOY INCAPAZ DE ENCONTRAR CÓMO HACERLO.  "/>
    <m/>
    <d v="2017-03-17T10:13:34"/>
    <s v="10.150.1.152"/>
  </r>
  <r>
    <s v="Facultad de Ciencias de la Información "/>
    <s v="INF"/>
    <x v="4"/>
    <n v="732"/>
    <m/>
    <m/>
    <n v="4"/>
    <m/>
    <n v="3"/>
    <n v="4"/>
    <m/>
    <n v="4"/>
    <n v="16"/>
    <n v="29"/>
    <m/>
    <m/>
    <m/>
    <n v="5"/>
    <n v="5"/>
    <n v="5"/>
    <n v="4"/>
    <m/>
    <m/>
    <n v="3"/>
    <n v="5"/>
    <n v="4"/>
    <n v="2"/>
    <n v="4"/>
    <m/>
    <n v="4"/>
    <n v="5"/>
    <n v="4"/>
    <n v="5"/>
    <n v="5"/>
    <n v="5"/>
    <n v="5"/>
    <m/>
    <m/>
    <n v="4"/>
    <n v="5"/>
    <n v="5"/>
    <n v="5"/>
    <n v="5"/>
    <n v="5"/>
    <n v="4"/>
    <m/>
    <s v="Si"/>
    <n v="5"/>
    <s v="Si"/>
    <n v="4"/>
    <s v="Si"/>
    <n v="4"/>
    <s v="Si"/>
    <s v="Si"/>
    <s v="Si"/>
    <n v="5"/>
    <s v="No"/>
    <m/>
    <m/>
    <m/>
    <m/>
    <n v="5"/>
    <n v="5"/>
    <m/>
    <n v="5"/>
    <n v="4"/>
    <m/>
    <m/>
    <d v="2017-03-17T10:14:59"/>
    <s v="10.150.1.152"/>
  </r>
  <r>
    <s v="Facultad de Ciencias Químicas "/>
    <s v="QUI"/>
    <x v="3"/>
    <n v="733"/>
    <m/>
    <m/>
    <n v="10"/>
    <m/>
    <n v="2"/>
    <n v="4"/>
    <m/>
    <n v="10"/>
    <m/>
    <m/>
    <m/>
    <m/>
    <m/>
    <n v="4"/>
    <n v="5"/>
    <n v="4"/>
    <n v="4"/>
    <m/>
    <m/>
    <n v="2"/>
    <n v="4"/>
    <n v="5"/>
    <n v="4"/>
    <n v="4"/>
    <m/>
    <n v="3"/>
    <n v="4"/>
    <n v="4"/>
    <n v="5"/>
    <n v="4"/>
    <n v="5"/>
    <n v="4"/>
    <m/>
    <m/>
    <n v="5"/>
    <n v="4"/>
    <n v="4"/>
    <n v="4"/>
    <n v="4"/>
    <n v="4"/>
    <n v="4"/>
    <m/>
    <s v="Si"/>
    <n v="3"/>
    <s v="No"/>
    <m/>
    <s v="No"/>
    <m/>
    <s v="Si"/>
    <s v="Si"/>
    <s v="No"/>
    <m/>
    <s v="No"/>
    <m/>
    <m/>
    <m/>
    <m/>
    <n v="4"/>
    <n v="5"/>
    <m/>
    <n v="4"/>
    <n v="4"/>
    <m/>
    <m/>
    <d v="2017-03-17T10:15:06"/>
    <s v="10.150.1.151"/>
  </r>
  <r>
    <s v="F. Trabajo Social"/>
    <s v="TRS"/>
    <x v="4"/>
    <n v="734"/>
    <m/>
    <m/>
    <n v="26"/>
    <m/>
    <n v="3"/>
    <n v="5"/>
    <m/>
    <n v="26"/>
    <n v="9"/>
    <m/>
    <m/>
    <m/>
    <m/>
    <n v="5"/>
    <n v="3"/>
    <n v="4"/>
    <n v="4"/>
    <m/>
    <m/>
    <n v="3"/>
    <n v="4"/>
    <n v="4"/>
    <n v="4"/>
    <n v="4"/>
    <m/>
    <n v="4"/>
    <n v="5"/>
    <n v="5"/>
    <n v="5"/>
    <n v="5"/>
    <n v="5"/>
    <n v="5"/>
    <m/>
    <m/>
    <n v="5"/>
    <n v="5"/>
    <n v="5"/>
    <n v="5"/>
    <n v="5"/>
    <n v="5"/>
    <m/>
    <m/>
    <s v="Si"/>
    <n v="4"/>
    <m/>
    <n v="4"/>
    <s v="Si"/>
    <n v="4"/>
    <s v="Si"/>
    <s v="Si"/>
    <s v="Si"/>
    <n v="5"/>
    <s v="Si"/>
    <m/>
    <m/>
    <m/>
    <m/>
    <n v="5"/>
    <n v="5"/>
    <m/>
    <m/>
    <n v="4"/>
    <m/>
    <m/>
    <d v="2017-03-17T10:15:14"/>
    <s v="10.150.1.152"/>
  </r>
  <r>
    <s v="Facultad de Filología "/>
    <s v="FLL"/>
    <x v="2"/>
    <n v="735"/>
    <m/>
    <m/>
    <n v="14"/>
    <m/>
    <n v="4"/>
    <n v="4"/>
    <m/>
    <n v="29"/>
    <n v="14"/>
    <n v="16"/>
    <m/>
    <m/>
    <m/>
    <n v="4"/>
    <n v="4"/>
    <n v="4"/>
    <n v="3"/>
    <m/>
    <m/>
    <n v="4"/>
    <n v="4"/>
    <n v="2"/>
    <n v="4"/>
    <n v="4"/>
    <m/>
    <n v="4"/>
    <n v="5"/>
    <n v="4"/>
    <n v="5"/>
    <n v="5"/>
    <n v="4"/>
    <n v="4"/>
    <m/>
    <m/>
    <n v="5"/>
    <n v="4"/>
    <n v="4"/>
    <n v="5"/>
    <n v="5"/>
    <n v="5"/>
    <n v="4"/>
    <m/>
    <s v="Si"/>
    <n v="4"/>
    <s v="No"/>
    <m/>
    <s v="No"/>
    <m/>
    <s v="No"/>
    <s v="Si"/>
    <s v="No"/>
    <m/>
    <s v="No"/>
    <m/>
    <m/>
    <m/>
    <m/>
    <n v="5"/>
    <n v="5"/>
    <m/>
    <n v="5"/>
    <n v="4"/>
    <m/>
    <m/>
    <d v="2017-03-17T10:15:32"/>
    <s v="10.150.1.152"/>
  </r>
  <r>
    <s v="Facultad de Filosofía "/>
    <s v="FLS"/>
    <x v="2"/>
    <n v="736"/>
    <m/>
    <m/>
    <n v="15"/>
    <m/>
    <n v="3"/>
    <n v="3"/>
    <m/>
    <n v="15"/>
    <n v="29"/>
    <n v="14"/>
    <s v="Biblioteca Nacional"/>
    <m/>
    <m/>
    <n v="5"/>
    <n v="4"/>
    <n v="3"/>
    <n v="4"/>
    <m/>
    <m/>
    <n v="5"/>
    <n v="3"/>
    <n v="5"/>
    <n v="4"/>
    <n v="3"/>
    <m/>
    <n v="5"/>
    <n v="5"/>
    <n v="4"/>
    <n v="5"/>
    <n v="5"/>
    <n v="5"/>
    <n v="5"/>
    <m/>
    <m/>
    <n v="5"/>
    <n v="5"/>
    <n v="5"/>
    <n v="5"/>
    <n v="5"/>
    <n v="5"/>
    <n v="5"/>
    <m/>
    <s v="Si"/>
    <n v="4"/>
    <s v="No"/>
    <m/>
    <s v="No"/>
    <m/>
    <s v="No"/>
    <s v="Si"/>
    <s v="No"/>
    <m/>
    <s v="No"/>
    <m/>
    <m/>
    <m/>
    <m/>
    <n v="5"/>
    <n v="5"/>
    <m/>
    <n v="5"/>
    <n v="3"/>
    <m/>
    <m/>
    <d v="2017-03-17T10:15:58"/>
    <s v="10.150.1.152"/>
  </r>
  <r>
    <s v="Facultad de Veterinaria "/>
    <s v="VET"/>
    <x v="0"/>
    <n v="737"/>
    <m/>
    <m/>
    <n v="21"/>
    <m/>
    <n v="3"/>
    <n v="5"/>
    <m/>
    <n v="21"/>
    <m/>
    <m/>
    <m/>
    <m/>
    <m/>
    <n v="5"/>
    <n v="4"/>
    <n v="4"/>
    <n v="3"/>
    <m/>
    <m/>
    <n v="2"/>
    <n v="5"/>
    <n v="2"/>
    <n v="2"/>
    <n v="2"/>
    <m/>
    <n v="4"/>
    <n v="4"/>
    <n v="4"/>
    <n v="5"/>
    <n v="5"/>
    <n v="5"/>
    <n v="5"/>
    <m/>
    <m/>
    <n v="5"/>
    <n v="5"/>
    <n v="5"/>
    <n v="5"/>
    <n v="5"/>
    <n v="5"/>
    <n v="5"/>
    <m/>
    <s v="No"/>
    <m/>
    <s v="Si"/>
    <n v="5"/>
    <s v="No"/>
    <m/>
    <s v="Si"/>
    <s v="Si"/>
    <s v="Si"/>
    <n v="5"/>
    <s v="No"/>
    <m/>
    <m/>
    <m/>
    <m/>
    <n v="5"/>
    <n v="5"/>
    <m/>
    <n v="5"/>
    <n v="5"/>
    <m/>
    <m/>
    <d v="2017-03-17T10:16:53"/>
    <s v="10.150.1.152"/>
  </r>
  <r>
    <s v="Facultad de Farmacia "/>
    <s v="FAR"/>
    <x v="0"/>
    <n v="738"/>
    <m/>
    <m/>
    <n v="13"/>
    <m/>
    <n v="2"/>
    <n v="3"/>
    <m/>
    <n v="13"/>
    <m/>
    <m/>
    <m/>
    <m/>
    <m/>
    <n v="4"/>
    <n v="3"/>
    <n v="3"/>
    <n v="3"/>
    <m/>
    <m/>
    <n v="1"/>
    <n v="5"/>
    <n v="3"/>
    <n v="3"/>
    <n v="4"/>
    <m/>
    <n v="3"/>
    <n v="4"/>
    <n v="5"/>
    <n v="5"/>
    <n v="4"/>
    <n v="5"/>
    <n v="4"/>
    <m/>
    <m/>
    <n v="4"/>
    <n v="4"/>
    <n v="4"/>
    <n v="5"/>
    <n v="3"/>
    <n v="3"/>
    <n v="4"/>
    <m/>
    <s v="Si"/>
    <n v="4"/>
    <s v="Si"/>
    <n v="3"/>
    <s v="No"/>
    <m/>
    <s v="No"/>
    <s v="No"/>
    <s v="No"/>
    <m/>
    <s v="No"/>
    <m/>
    <m/>
    <m/>
    <m/>
    <n v="5"/>
    <n v="5"/>
    <m/>
    <n v="4"/>
    <n v="5"/>
    <m/>
    <m/>
    <d v="2017-03-17T10:16:56"/>
    <s v="10.150.1.152"/>
  </r>
  <r>
    <s v="Facultad de Ciencias Económicas y Empresariales "/>
    <s v="CEE"/>
    <x v="4"/>
    <n v="739"/>
    <m/>
    <m/>
    <n v="5"/>
    <m/>
    <n v="3"/>
    <n v="5"/>
    <m/>
    <n v="5"/>
    <n v="9"/>
    <n v="26"/>
    <m/>
    <m/>
    <m/>
    <n v="5"/>
    <n v="5"/>
    <n v="5"/>
    <n v="5"/>
    <m/>
    <m/>
    <n v="4"/>
    <n v="4"/>
    <n v="2"/>
    <n v="1"/>
    <n v="2"/>
    <m/>
    <n v="5"/>
    <n v="5"/>
    <n v="4"/>
    <n v="5"/>
    <n v="5"/>
    <n v="5"/>
    <n v="5"/>
    <m/>
    <m/>
    <n v="5"/>
    <n v="5"/>
    <n v="5"/>
    <n v="5"/>
    <n v="5"/>
    <n v="5"/>
    <n v="5"/>
    <m/>
    <s v="Si"/>
    <n v="4"/>
    <s v="Si"/>
    <n v="4"/>
    <s v="No"/>
    <m/>
    <s v="Si"/>
    <s v="Si"/>
    <s v="No"/>
    <m/>
    <s v="No"/>
    <m/>
    <m/>
    <m/>
    <m/>
    <n v="5"/>
    <n v="5"/>
    <m/>
    <n v="5"/>
    <n v="5"/>
    <m/>
    <m/>
    <d v="2017-03-17T10:16:59"/>
    <s v="10.150.1.151"/>
  </r>
  <r>
    <s v=""/>
    <s v=""/>
    <x v="1"/>
    <n v="740"/>
    <m/>
    <m/>
    <m/>
    <m/>
    <n v="2"/>
    <n v="3"/>
    <m/>
    <n v="26"/>
    <m/>
    <m/>
    <m/>
    <m/>
    <m/>
    <n v="3"/>
    <n v="3"/>
    <n v="3"/>
    <n v="3"/>
    <m/>
    <m/>
    <n v="4"/>
    <n v="3"/>
    <n v="4"/>
    <n v="4"/>
    <n v="5"/>
    <m/>
    <n v="3"/>
    <n v="4"/>
    <n v="4"/>
    <n v="4"/>
    <n v="4"/>
    <n v="4"/>
    <n v="4"/>
    <m/>
    <m/>
    <n v="5"/>
    <n v="4"/>
    <n v="4"/>
    <n v="4"/>
    <n v="5"/>
    <n v="5"/>
    <n v="4"/>
    <m/>
    <s v="Si"/>
    <n v="4"/>
    <s v="No"/>
    <m/>
    <s v="Si"/>
    <n v="4"/>
    <s v="Si"/>
    <s v="Si"/>
    <s v="Si"/>
    <n v="4"/>
    <s v="No"/>
    <m/>
    <m/>
    <m/>
    <m/>
    <n v="4"/>
    <n v="5"/>
    <m/>
    <n v="4"/>
    <n v="5"/>
    <m/>
    <m/>
    <d v="2017-03-17T10:17:38"/>
    <s v="10.150.1.152"/>
  </r>
  <r>
    <s v="Facultad de Ciencias Económicas y Empresariales "/>
    <s v="CEE"/>
    <x v="4"/>
    <n v="741"/>
    <m/>
    <m/>
    <n v="5"/>
    <m/>
    <n v="3"/>
    <n v="2"/>
    <m/>
    <n v="24"/>
    <n v="11"/>
    <m/>
    <m/>
    <m/>
    <m/>
    <n v="4"/>
    <n v="3"/>
    <n v="4"/>
    <n v="3"/>
    <m/>
    <m/>
    <n v="4"/>
    <n v="3"/>
    <n v="2"/>
    <n v="3"/>
    <n v="4"/>
    <m/>
    <n v="4"/>
    <n v="3"/>
    <n v="4"/>
    <n v="4"/>
    <n v="3"/>
    <n v="4"/>
    <n v="4"/>
    <m/>
    <m/>
    <n v="5"/>
    <n v="5"/>
    <n v="5"/>
    <n v="5"/>
    <n v="5"/>
    <n v="5"/>
    <n v="4"/>
    <m/>
    <s v="No"/>
    <m/>
    <s v="No"/>
    <m/>
    <s v="No"/>
    <m/>
    <s v="No"/>
    <s v="No"/>
    <s v="No"/>
    <m/>
    <s v="No"/>
    <m/>
    <m/>
    <m/>
    <m/>
    <n v="4"/>
    <n v="4"/>
    <m/>
    <n v="4"/>
    <n v="3"/>
    <m/>
    <m/>
    <d v="2017-03-17T10:18:54"/>
    <s v="10.150.1.152"/>
  </r>
  <r>
    <s v="Facultad de Ciencias Físicas "/>
    <s v="FIS"/>
    <x v="3"/>
    <n v="742"/>
    <m/>
    <m/>
    <n v="6"/>
    <m/>
    <n v="2"/>
    <n v="4"/>
    <m/>
    <n v="6"/>
    <n v="16"/>
    <n v="8"/>
    <m/>
    <m/>
    <m/>
    <n v="4"/>
    <n v="4"/>
    <n v="4"/>
    <n v="4"/>
    <m/>
    <m/>
    <n v="2"/>
    <n v="5"/>
    <n v="2"/>
    <n v="4"/>
    <n v="4"/>
    <m/>
    <n v="3"/>
    <n v="4"/>
    <n v="4"/>
    <n v="4"/>
    <n v="3"/>
    <n v="4"/>
    <n v="3"/>
    <m/>
    <m/>
    <n v="5"/>
    <n v="5"/>
    <n v="5"/>
    <n v="5"/>
    <n v="5"/>
    <n v="4"/>
    <n v="4"/>
    <m/>
    <s v="Si"/>
    <n v="4"/>
    <s v="No"/>
    <m/>
    <s v="No"/>
    <m/>
    <s v="Si"/>
    <s v="Si"/>
    <s v="No"/>
    <m/>
    <s v="No"/>
    <m/>
    <m/>
    <m/>
    <m/>
    <n v="5"/>
    <n v="5"/>
    <m/>
    <n v="4"/>
    <n v="4"/>
    <m/>
    <m/>
    <d v="2017-03-17T10:18:58"/>
    <s v="10.150.1.152"/>
  </r>
  <r>
    <s v="Facultad de Veterinaria "/>
    <s v="VET"/>
    <x v="0"/>
    <n v="743"/>
    <m/>
    <m/>
    <n v="21"/>
    <m/>
    <n v="3"/>
    <n v="5"/>
    <m/>
    <n v="21"/>
    <m/>
    <m/>
    <m/>
    <m/>
    <m/>
    <n v="5"/>
    <n v="3"/>
    <n v="3"/>
    <n v="3"/>
    <m/>
    <m/>
    <n v="4"/>
    <n v="5"/>
    <n v="4"/>
    <n v="4"/>
    <n v="4"/>
    <m/>
    <n v="4"/>
    <n v="4"/>
    <n v="5"/>
    <n v="5"/>
    <n v="4"/>
    <n v="5"/>
    <n v="5"/>
    <m/>
    <m/>
    <n v="5"/>
    <n v="5"/>
    <n v="5"/>
    <n v="5"/>
    <n v="5"/>
    <m/>
    <n v="5"/>
    <m/>
    <s v="No"/>
    <m/>
    <s v="Si"/>
    <n v="4"/>
    <m/>
    <m/>
    <s v="Si"/>
    <s v="Si"/>
    <s v="Si"/>
    <n v="5"/>
    <s v="Si"/>
    <m/>
    <m/>
    <m/>
    <m/>
    <n v="5"/>
    <n v="5"/>
    <m/>
    <n v="5"/>
    <n v="5"/>
    <m/>
    <m/>
    <d v="2017-03-17T10:19:21"/>
    <s v="10.150.1.152"/>
  </r>
  <r>
    <s v="Facultad de Psicología "/>
    <s v="PSI"/>
    <x v="0"/>
    <n v="744"/>
    <m/>
    <m/>
    <n v="20"/>
    <m/>
    <n v="2"/>
    <n v="2"/>
    <m/>
    <n v="20"/>
    <n v="9"/>
    <n v="26"/>
    <m/>
    <m/>
    <m/>
    <n v="5"/>
    <m/>
    <n v="5"/>
    <n v="5"/>
    <m/>
    <m/>
    <n v="3"/>
    <n v="4"/>
    <n v="4"/>
    <n v="2"/>
    <n v="4"/>
    <m/>
    <n v="4"/>
    <n v="5"/>
    <n v="5"/>
    <n v="5"/>
    <n v="4"/>
    <n v="5"/>
    <n v="5"/>
    <m/>
    <m/>
    <n v="5"/>
    <n v="5"/>
    <n v="5"/>
    <n v="5"/>
    <n v="5"/>
    <n v="5"/>
    <m/>
    <m/>
    <s v="Si"/>
    <n v="5"/>
    <s v="No"/>
    <m/>
    <s v="Si"/>
    <n v="4"/>
    <s v="No"/>
    <s v="Si"/>
    <s v="No"/>
    <m/>
    <s v="No"/>
    <m/>
    <m/>
    <m/>
    <m/>
    <n v="5"/>
    <n v="5"/>
    <m/>
    <n v="5"/>
    <n v="4"/>
    <m/>
    <m/>
    <d v="2017-03-17T10:19:26"/>
    <s v="10.150.1.152"/>
  </r>
  <r>
    <s v="Facultad de Ciencias de la Información "/>
    <s v="INF"/>
    <x v="4"/>
    <n v="745"/>
    <m/>
    <m/>
    <n v="4"/>
    <m/>
    <n v="4"/>
    <n v="5"/>
    <m/>
    <n v="1"/>
    <n v="4"/>
    <n v="29"/>
    <s v="Biblioteca del Museo Nacional Centro de Arte Reina Sofía "/>
    <m/>
    <m/>
    <n v="5"/>
    <n v="4"/>
    <n v="4"/>
    <n v="4"/>
    <m/>
    <m/>
    <n v="4"/>
    <n v="3"/>
    <n v="3"/>
    <n v="4"/>
    <n v="5"/>
    <m/>
    <n v="4"/>
    <n v="4"/>
    <n v="3"/>
    <n v="5"/>
    <n v="4"/>
    <n v="5"/>
    <n v="4"/>
    <m/>
    <m/>
    <n v="4"/>
    <n v="5"/>
    <n v="5"/>
    <n v="5"/>
    <n v="5"/>
    <n v="5"/>
    <n v="4"/>
    <m/>
    <s v="Si"/>
    <n v="5"/>
    <s v="No"/>
    <m/>
    <s v="No"/>
    <m/>
    <s v="No"/>
    <s v="Si"/>
    <s v="Si"/>
    <n v="5"/>
    <s v="No"/>
    <m/>
    <m/>
    <m/>
    <m/>
    <n v="4"/>
    <n v="4"/>
    <m/>
    <n v="5"/>
    <n v="4"/>
    <m/>
    <m/>
    <d v="2017-03-17T10:19:29"/>
    <s v="10.150.1.151"/>
  </r>
  <r>
    <s v="Facultad de Derecho "/>
    <s v="DER"/>
    <x v="4"/>
    <n v="746"/>
    <m/>
    <m/>
    <n v="11"/>
    <m/>
    <n v="5"/>
    <n v="5"/>
    <m/>
    <n v="11"/>
    <n v="16"/>
    <n v="14"/>
    <m/>
    <m/>
    <m/>
    <n v="4"/>
    <m/>
    <m/>
    <m/>
    <m/>
    <m/>
    <n v="5"/>
    <n v="4"/>
    <m/>
    <n v="5"/>
    <m/>
    <m/>
    <n v="4"/>
    <n v="3"/>
    <n v="3"/>
    <n v="5"/>
    <n v="3"/>
    <n v="4"/>
    <n v="3"/>
    <m/>
    <m/>
    <n v="4"/>
    <n v="5"/>
    <n v="5"/>
    <n v="5"/>
    <n v="5"/>
    <n v="5"/>
    <n v="3"/>
    <m/>
    <s v="No"/>
    <m/>
    <s v="No"/>
    <m/>
    <s v="Si"/>
    <n v="3"/>
    <s v="No"/>
    <s v="No"/>
    <s v="No"/>
    <m/>
    <s v="No"/>
    <m/>
    <m/>
    <m/>
    <m/>
    <n v="4"/>
    <n v="5"/>
    <m/>
    <n v="4"/>
    <n v="4"/>
    <m/>
    <m/>
    <d v="2017-03-17T10:19:35"/>
    <s v="10.150.1.151"/>
  </r>
  <r>
    <s v="Facultad de Medicina "/>
    <s v="MED"/>
    <x v="0"/>
    <n v="747"/>
    <m/>
    <m/>
    <n v="18"/>
    <m/>
    <n v="3"/>
    <n v="5"/>
    <m/>
    <n v="18"/>
    <m/>
    <m/>
    <m/>
    <m/>
    <m/>
    <n v="4"/>
    <n v="3"/>
    <n v="4"/>
    <n v="3"/>
    <m/>
    <m/>
    <n v="5"/>
    <n v="5"/>
    <n v="4"/>
    <n v="3"/>
    <n v="4"/>
    <m/>
    <n v="3"/>
    <n v="4"/>
    <n v="3"/>
    <n v="5"/>
    <n v="3"/>
    <n v="3"/>
    <n v="3"/>
    <m/>
    <m/>
    <n v="5"/>
    <n v="4"/>
    <n v="3"/>
    <n v="5"/>
    <n v="5"/>
    <n v="5"/>
    <n v="5"/>
    <m/>
    <s v="Si"/>
    <n v="4"/>
    <s v="Si"/>
    <n v="4"/>
    <s v="Si"/>
    <n v="4"/>
    <s v="Si"/>
    <s v="Si"/>
    <s v="No"/>
    <m/>
    <s v="No"/>
    <m/>
    <m/>
    <m/>
    <m/>
    <n v="5"/>
    <n v="5"/>
    <m/>
    <n v="5"/>
    <n v="4"/>
    <s v="Me gustaría destacar la eficiencia, interés y amabilidad de Dña. María José Valdemoro Fernández-Quevedo.&lt;br&gt;Es una suerte poder contar con la ayuda de esta excelente profesional.&lt;br&gt;Muchas gracias"/>
    <m/>
    <d v="2017-03-17T10:19:52"/>
    <s v="10.150.1.152"/>
  </r>
  <r>
    <s v="Facultad de Bellas Artes "/>
    <s v="BBA"/>
    <x v="2"/>
    <n v="748"/>
    <m/>
    <m/>
    <n v="1"/>
    <m/>
    <n v="4"/>
    <n v="5"/>
    <m/>
    <n v="1"/>
    <n v="15"/>
    <n v="4"/>
    <m/>
    <m/>
    <m/>
    <n v="1"/>
    <n v="1"/>
    <n v="1"/>
    <n v="1"/>
    <m/>
    <m/>
    <n v="4"/>
    <n v="5"/>
    <n v="4"/>
    <n v="2"/>
    <n v="5"/>
    <m/>
    <n v="4"/>
    <n v="5"/>
    <n v="4"/>
    <n v="5"/>
    <m/>
    <n v="5"/>
    <n v="5"/>
    <m/>
    <m/>
    <n v="5"/>
    <n v="5"/>
    <n v="5"/>
    <n v="5"/>
    <n v="5"/>
    <n v="5"/>
    <n v="5"/>
    <m/>
    <s v="Si"/>
    <n v="5"/>
    <s v="Si"/>
    <n v="5"/>
    <s v="No"/>
    <m/>
    <s v="No"/>
    <s v="Si"/>
    <s v="No"/>
    <m/>
    <m/>
    <m/>
    <m/>
    <m/>
    <m/>
    <n v="5"/>
    <n v="5"/>
    <m/>
    <n v="5"/>
    <n v="5"/>
    <m/>
    <m/>
    <d v="2017-03-17T10:19:57"/>
    <s v="10.150.1.151"/>
  </r>
  <r>
    <s v="Facultad de Derecho "/>
    <s v="DER"/>
    <x v="4"/>
    <n v="749"/>
    <m/>
    <m/>
    <n v="11"/>
    <m/>
    <n v="4"/>
    <n v="5"/>
    <m/>
    <n v="29"/>
    <n v="11"/>
    <m/>
    <s v="colegio notarial de Madrid"/>
    <m/>
    <m/>
    <n v="5"/>
    <n v="5"/>
    <n v="5"/>
    <n v="5"/>
    <m/>
    <m/>
    <n v="5"/>
    <n v="5"/>
    <n v="5"/>
    <n v="2"/>
    <n v="3"/>
    <m/>
    <n v="5"/>
    <n v="4"/>
    <n v="4"/>
    <n v="5"/>
    <n v="5"/>
    <n v="5"/>
    <n v="4"/>
    <m/>
    <m/>
    <n v="5"/>
    <n v="5"/>
    <n v="5"/>
    <n v="5"/>
    <n v="5"/>
    <n v="5"/>
    <n v="4"/>
    <m/>
    <s v="Si"/>
    <n v="3"/>
    <s v="Si"/>
    <n v="3"/>
    <s v="No"/>
    <m/>
    <s v="Si"/>
    <s v="Si"/>
    <s v="Si"/>
    <n v="4"/>
    <s v="Si"/>
    <m/>
    <m/>
    <m/>
    <m/>
    <n v="5"/>
    <n v="5"/>
    <m/>
    <n v="5"/>
    <n v="4"/>
    <s v="Como profesor de la Facultad de Derecho espero que se centralice completamente la biblioteca en algún momento&lt;br&gt;Resulta imposible consultar las revistas que están en los departamentos sin acudir al sistema de préstamo"/>
    <m/>
    <d v="2017-03-17T10:20:13"/>
    <s v="10.150.1.151"/>
  </r>
  <r>
    <s v="F. Enfermería, Fisioterapia y Podología"/>
    <s v="ENF"/>
    <x v="0"/>
    <n v="750"/>
    <m/>
    <m/>
    <n v="22"/>
    <m/>
    <n v="2"/>
    <n v="4"/>
    <m/>
    <n v="22"/>
    <n v="18"/>
    <m/>
    <m/>
    <m/>
    <m/>
    <n v="5"/>
    <n v="4"/>
    <n v="4"/>
    <n v="4"/>
    <m/>
    <m/>
    <n v="5"/>
    <n v="5"/>
    <m/>
    <n v="3"/>
    <n v="4"/>
    <m/>
    <n v="4"/>
    <n v="5"/>
    <n v="3"/>
    <n v="5"/>
    <n v="3"/>
    <n v="5"/>
    <n v="4"/>
    <m/>
    <m/>
    <n v="5"/>
    <n v="5"/>
    <n v="5"/>
    <n v="5"/>
    <n v="5"/>
    <n v="5"/>
    <n v="4"/>
    <m/>
    <s v="Si"/>
    <n v="5"/>
    <s v="No"/>
    <m/>
    <s v="No"/>
    <m/>
    <s v="No"/>
    <s v="Si"/>
    <s v="Si"/>
    <n v="5"/>
    <s v="Si"/>
    <m/>
    <m/>
    <m/>
    <m/>
    <n v="4"/>
    <n v="5"/>
    <m/>
    <n v="5"/>
    <n v="4"/>
    <m/>
    <m/>
    <d v="2017-03-17T10:20:22"/>
    <s v="10.150.1.151"/>
  </r>
  <r>
    <s v="F. Comercio y Turismo"/>
    <s v="EMP"/>
    <x v="4"/>
    <n v="751"/>
    <m/>
    <m/>
    <n v="24"/>
    <m/>
    <n v="4"/>
    <n v="3"/>
    <m/>
    <n v="24"/>
    <m/>
    <m/>
    <m/>
    <m/>
    <m/>
    <n v="4"/>
    <n v="4"/>
    <n v="4"/>
    <n v="4"/>
    <m/>
    <m/>
    <n v="5"/>
    <n v="3"/>
    <n v="4"/>
    <n v="3"/>
    <n v="4"/>
    <m/>
    <n v="4"/>
    <n v="5"/>
    <n v="4"/>
    <n v="5"/>
    <n v="4"/>
    <n v="5"/>
    <n v="4"/>
    <m/>
    <m/>
    <n v="5"/>
    <n v="4"/>
    <n v="4"/>
    <n v="5"/>
    <n v="5"/>
    <n v="5"/>
    <n v="4"/>
    <m/>
    <s v="Si"/>
    <n v="3"/>
    <s v="Si"/>
    <n v="3"/>
    <s v="Si"/>
    <n v="3"/>
    <s v="Si"/>
    <s v="Si"/>
    <s v="No"/>
    <m/>
    <s v="Si"/>
    <m/>
    <m/>
    <m/>
    <m/>
    <n v="5"/>
    <n v="5"/>
    <m/>
    <n v="4"/>
    <n v="5"/>
    <m/>
    <m/>
    <d v="2017-03-17T10:20:41"/>
    <s v="10.150.1.151"/>
  </r>
  <r>
    <s v=""/>
    <s v=""/>
    <x v="1"/>
    <n v="752"/>
    <m/>
    <m/>
    <m/>
    <m/>
    <n v="4"/>
    <n v="5"/>
    <m/>
    <n v="25"/>
    <n v="18"/>
    <n v="6"/>
    <m/>
    <m/>
    <m/>
    <n v="4"/>
    <n v="5"/>
    <n v="4"/>
    <n v="4"/>
    <m/>
    <m/>
    <n v="4"/>
    <n v="5"/>
    <n v="3"/>
    <n v="4"/>
    <n v="3"/>
    <m/>
    <n v="4"/>
    <n v="4"/>
    <n v="4"/>
    <n v="5"/>
    <n v="4"/>
    <n v="5"/>
    <n v="4"/>
    <m/>
    <m/>
    <n v="5"/>
    <n v="5"/>
    <n v="5"/>
    <n v="5"/>
    <n v="5"/>
    <n v="5"/>
    <n v="5"/>
    <m/>
    <s v="Si"/>
    <n v="4"/>
    <s v="Si"/>
    <n v="4"/>
    <s v="No"/>
    <m/>
    <s v="Si"/>
    <s v="No"/>
    <m/>
    <n v="4"/>
    <s v="No"/>
    <m/>
    <m/>
    <m/>
    <m/>
    <n v="5"/>
    <n v="5"/>
    <m/>
    <n v="5"/>
    <n v="5"/>
    <m/>
    <m/>
    <d v="2017-03-17T10:20:50"/>
    <s v="10.150.1.152"/>
  </r>
  <r>
    <s v="Facultad de Geografía e Historia "/>
    <s v="GHI"/>
    <x v="2"/>
    <n v="753"/>
    <m/>
    <m/>
    <n v="16"/>
    <m/>
    <n v="4"/>
    <n v="5"/>
    <m/>
    <n v="16"/>
    <n v="28"/>
    <n v="14"/>
    <s v="Biblioteca Nacional"/>
    <m/>
    <m/>
    <n v="5"/>
    <n v="5"/>
    <n v="4"/>
    <n v="4"/>
    <m/>
    <m/>
    <n v="4"/>
    <n v="4"/>
    <n v="4"/>
    <n v="4"/>
    <n v="3"/>
    <m/>
    <n v="4"/>
    <n v="5"/>
    <n v="4"/>
    <n v="5"/>
    <n v="4"/>
    <n v="3"/>
    <n v="4"/>
    <m/>
    <m/>
    <n v="5"/>
    <n v="5"/>
    <n v="5"/>
    <n v="4"/>
    <n v="5"/>
    <n v="5"/>
    <n v="5"/>
    <m/>
    <s v="Si"/>
    <n v="3"/>
    <s v="Si"/>
    <n v="3"/>
    <s v="No"/>
    <m/>
    <s v="Si"/>
    <s v="Si"/>
    <s v="No"/>
    <m/>
    <s v="Si"/>
    <m/>
    <m/>
    <m/>
    <m/>
    <n v="5"/>
    <n v="5"/>
    <m/>
    <n v="5"/>
    <n v="4"/>
    <m/>
    <m/>
    <d v="2017-03-17T10:21:06"/>
    <s v="10.150.1.152"/>
  </r>
  <r>
    <s v="Facultad de Ciencias de la Documentación "/>
    <s v="BYD"/>
    <x v="4"/>
    <n v="754"/>
    <m/>
    <m/>
    <n v="3"/>
    <m/>
    <n v="4"/>
    <n v="5"/>
    <m/>
    <n v="3"/>
    <n v="16"/>
    <n v="14"/>
    <s v="Biblioteca Tomás Navarro Tomás, CSIC."/>
    <m/>
    <m/>
    <n v="5"/>
    <n v="5"/>
    <n v="4"/>
    <n v="4"/>
    <m/>
    <m/>
    <n v="4"/>
    <n v="2"/>
    <n v="4"/>
    <n v="4"/>
    <n v="5"/>
    <m/>
    <n v="5"/>
    <n v="5"/>
    <n v="4"/>
    <n v="5"/>
    <n v="5"/>
    <n v="5"/>
    <n v="5"/>
    <m/>
    <m/>
    <n v="5"/>
    <n v="5"/>
    <n v="5"/>
    <n v="5"/>
    <n v="5"/>
    <n v="5"/>
    <n v="4"/>
    <m/>
    <s v="Si"/>
    <n v="4"/>
    <s v="Si"/>
    <n v="4"/>
    <s v="Si"/>
    <n v="4"/>
    <s v="No"/>
    <s v="Si"/>
    <s v="No"/>
    <m/>
    <s v="Si"/>
    <m/>
    <m/>
    <m/>
    <m/>
    <n v="5"/>
    <n v="5"/>
    <m/>
    <n v="5"/>
    <n v="4"/>
    <m/>
    <m/>
    <d v="2017-03-17T10:21:14"/>
    <s v="10.150.1.152"/>
  </r>
  <r>
    <s v="Facultad de Ciencias de la Documentación "/>
    <s v="BYD"/>
    <x v="4"/>
    <n v="755"/>
    <m/>
    <m/>
    <n v="3"/>
    <n v="17"/>
    <m/>
    <n v="3"/>
    <n v="5"/>
    <m/>
    <n v="17"/>
    <n v="8"/>
    <m/>
    <m/>
    <m/>
    <m/>
    <n v="4"/>
    <n v="5"/>
    <n v="4"/>
    <n v="4"/>
    <n v="1"/>
    <m/>
    <m/>
    <m/>
    <m/>
    <m/>
    <n v="4"/>
    <n v="4"/>
    <n v="1"/>
    <n v="5"/>
    <n v="4"/>
    <n v="4"/>
    <n v="4"/>
    <n v="1"/>
    <n v="3"/>
    <n v="4"/>
    <n v="4"/>
    <n v="4"/>
    <n v="5"/>
    <n v="5"/>
    <n v="5"/>
    <n v="4"/>
    <s v="SI"/>
    <n v="3"/>
    <m/>
    <n v="5"/>
    <n v="2"/>
    <n v="2"/>
    <n v="5"/>
    <n v="5"/>
    <n v="5"/>
    <m/>
    <s v="Si"/>
    <s v="SI"/>
    <n v="2"/>
    <m/>
    <n v="5"/>
    <n v="5"/>
    <m/>
    <n v="5"/>
    <n v="4"/>
    <m/>
    <m/>
    <m/>
    <m/>
    <m/>
    <d v="2017-03-17T10:21:44"/>
    <s v="10.150.1.152"/>
  </r>
  <r>
    <s v="Facultad de Ciencias Químicas "/>
    <s v="QUI"/>
    <x v="3"/>
    <n v="756"/>
    <m/>
    <m/>
    <n v="10"/>
    <m/>
    <n v="3"/>
    <n v="4"/>
    <m/>
    <n v="10"/>
    <m/>
    <m/>
    <m/>
    <m/>
    <m/>
    <n v="5"/>
    <n v="4"/>
    <m/>
    <n v="4"/>
    <m/>
    <m/>
    <n v="4"/>
    <n v="4"/>
    <n v="4"/>
    <n v="3"/>
    <n v="3"/>
    <m/>
    <n v="3"/>
    <n v="3"/>
    <n v="3"/>
    <n v="4"/>
    <n v="3"/>
    <n v="4"/>
    <n v="3"/>
    <m/>
    <m/>
    <n v="4"/>
    <n v="5"/>
    <n v="4"/>
    <n v="4"/>
    <n v="5"/>
    <n v="4"/>
    <n v="4"/>
    <m/>
    <s v="Si"/>
    <n v="3"/>
    <s v="Si"/>
    <n v="3"/>
    <s v="No"/>
    <m/>
    <s v="Si"/>
    <s v="Si"/>
    <s v="No"/>
    <m/>
    <s v="Si"/>
    <s v="Más disponibilidad de revistas electrónicas"/>
    <m/>
    <m/>
    <m/>
    <n v="4"/>
    <n v="4"/>
    <m/>
    <n v="4"/>
    <n v="3"/>
    <m/>
    <m/>
    <d v="2017-03-17T10:22:32"/>
    <s v="10.150.1.152"/>
  </r>
  <r>
    <s v="Facultad de Medicina "/>
    <s v="MED"/>
    <x v="0"/>
    <n v="757"/>
    <m/>
    <m/>
    <n v="18"/>
    <m/>
    <n v="2"/>
    <n v="5"/>
    <m/>
    <n v="18"/>
    <n v="19"/>
    <n v="2"/>
    <m/>
    <m/>
    <m/>
    <n v="5"/>
    <n v="5"/>
    <n v="5"/>
    <n v="5"/>
    <m/>
    <m/>
    <n v="4"/>
    <n v="5"/>
    <n v="2"/>
    <n v="2"/>
    <n v="3"/>
    <m/>
    <n v="4"/>
    <n v="5"/>
    <n v="5"/>
    <n v="5"/>
    <n v="5"/>
    <n v="5"/>
    <n v="5"/>
    <m/>
    <m/>
    <n v="5"/>
    <n v="5"/>
    <n v="5"/>
    <n v="5"/>
    <n v="5"/>
    <n v="5"/>
    <n v="5"/>
    <m/>
    <s v="Si"/>
    <n v="5"/>
    <s v="Si"/>
    <n v="5"/>
    <s v="Si"/>
    <n v="4"/>
    <s v="Si"/>
    <s v="Si"/>
    <s v="No"/>
    <m/>
    <s v="No"/>
    <m/>
    <m/>
    <m/>
    <m/>
    <n v="5"/>
    <n v="5"/>
    <m/>
    <n v="5"/>
    <n v="5"/>
    <m/>
    <m/>
    <d v="2017-03-17T10:22:49"/>
    <s v="10.150.1.152"/>
  </r>
  <r>
    <s v="Facultad de Filología "/>
    <s v="FLL"/>
    <x v="2"/>
    <n v="758"/>
    <m/>
    <m/>
    <n v="14"/>
    <m/>
    <n v="3"/>
    <n v="3"/>
    <m/>
    <n v="29"/>
    <n v="14"/>
    <n v="20"/>
    <s v="UNED, CSIC"/>
    <m/>
    <m/>
    <n v="4"/>
    <n v="5"/>
    <n v="5"/>
    <n v="4"/>
    <m/>
    <m/>
    <n v="4"/>
    <n v="5"/>
    <n v="5"/>
    <n v="3"/>
    <n v="5"/>
    <m/>
    <n v="3"/>
    <n v="5"/>
    <n v="5"/>
    <n v="5"/>
    <n v="5"/>
    <n v="4"/>
    <n v="5"/>
    <m/>
    <m/>
    <n v="5"/>
    <n v="5"/>
    <n v="5"/>
    <n v="5"/>
    <n v="5"/>
    <n v="5"/>
    <n v="3"/>
    <m/>
    <s v="Si"/>
    <n v="4"/>
    <s v="No"/>
    <m/>
    <s v="No"/>
    <m/>
    <s v="Si"/>
    <s v="Si"/>
    <s v="Si"/>
    <n v="3"/>
    <s v="No"/>
    <m/>
    <m/>
    <m/>
    <m/>
    <n v="3"/>
    <n v="5"/>
    <m/>
    <n v="4"/>
    <n v="3"/>
    <s v="Hay muchos libros que la gente no devuelve y están reclamados desde hace años. Debería existir una política mucho más estricta al respecto. He protestado por esta cuestión en múltiples ocasiones y, aunque hay muy buenas intenciones por parte de todo el personal de biblioteca, el hecho cierto es que el problema persiste.&lt;br&gt;Me gustaría que se hiciera todo lo posible por mantener el servicio de préstamo interbibliotecario durante el verano (con la única excepción lógica de agosto). Es un momento en que los profesores podemos aprovechar más para investigar pero la interrupción del PI es una gran limitación. Entiendo que hay instituciones cuyas bibliotecas cierran, pero seguro que hay muchas otras que no, y de las que podríamos seguir recibiendo préstamos. Aunque pueda haber libros concretos más difíciles de conseguir, no me parece que la solución sea cortar por lo sano y cerrar el servicio durante casi tres meses."/>
    <m/>
    <d v="2017-03-17T10:23:21"/>
    <s v="10.150.1.151"/>
  </r>
  <r>
    <s v="Facultad de Ciencias Geológicas "/>
    <s v="GEO"/>
    <x v="3"/>
    <n v="759"/>
    <m/>
    <m/>
    <n v="7"/>
    <m/>
    <n v="3"/>
    <n v="4"/>
    <m/>
    <n v="7"/>
    <m/>
    <m/>
    <m/>
    <m/>
    <m/>
    <n v="5"/>
    <n v="4"/>
    <n v="4"/>
    <n v="4"/>
    <m/>
    <m/>
    <n v="5"/>
    <n v="5"/>
    <n v="5"/>
    <n v="5"/>
    <n v="4"/>
    <m/>
    <n v="5"/>
    <n v="5"/>
    <n v="4"/>
    <n v="5"/>
    <n v="4"/>
    <n v="5"/>
    <n v="4"/>
    <m/>
    <m/>
    <n v="5"/>
    <n v="5"/>
    <n v="4"/>
    <n v="5"/>
    <n v="5"/>
    <n v="4"/>
    <n v="4"/>
    <m/>
    <s v="Si"/>
    <n v="4"/>
    <s v="Si"/>
    <n v="5"/>
    <s v="No"/>
    <m/>
    <s v="No"/>
    <s v="Si"/>
    <s v="No"/>
    <m/>
    <s v="Si"/>
    <m/>
    <m/>
    <m/>
    <m/>
    <n v="5"/>
    <n v="5"/>
    <m/>
    <n v="5"/>
    <n v="4"/>
    <m/>
    <m/>
    <d v="2017-03-17T10:23:31"/>
    <s v="10.150.1.152"/>
  </r>
  <r>
    <s v=""/>
    <s v=""/>
    <x v="1"/>
    <n v="760"/>
    <m/>
    <m/>
    <m/>
    <m/>
    <n v="3"/>
    <n v="3"/>
    <m/>
    <n v="15"/>
    <m/>
    <m/>
    <s v="Bibliotecas de la Comunidad de Madrid"/>
    <m/>
    <m/>
    <n v="5"/>
    <n v="4"/>
    <n v="4"/>
    <n v="4"/>
    <m/>
    <m/>
    <n v="4"/>
    <n v="4"/>
    <n v="4"/>
    <n v="4"/>
    <n v="4"/>
    <m/>
    <n v="5"/>
    <n v="5"/>
    <n v="5"/>
    <n v="5"/>
    <n v="5"/>
    <n v="5"/>
    <n v="5"/>
    <m/>
    <m/>
    <n v="5"/>
    <n v="5"/>
    <n v="5"/>
    <n v="5"/>
    <n v="5"/>
    <n v="5"/>
    <n v="5"/>
    <m/>
    <s v="No"/>
    <m/>
    <m/>
    <m/>
    <m/>
    <m/>
    <m/>
    <s v="No"/>
    <s v="No"/>
    <m/>
    <m/>
    <m/>
    <m/>
    <m/>
    <m/>
    <n v="5"/>
    <n v="5"/>
    <m/>
    <n v="5"/>
    <n v="4"/>
    <m/>
    <m/>
    <d v="2017-03-17T10:24:23"/>
    <s v="10.150.1.152"/>
  </r>
  <r>
    <s v="Facultad de Ciencias Físicas "/>
    <s v="FIS"/>
    <x v="3"/>
    <n v="761"/>
    <m/>
    <m/>
    <n v="6"/>
    <m/>
    <n v="3"/>
    <n v="3"/>
    <m/>
    <n v="6"/>
    <m/>
    <m/>
    <m/>
    <m/>
    <m/>
    <n v="5"/>
    <n v="5"/>
    <n v="5"/>
    <n v="5"/>
    <m/>
    <m/>
    <n v="4"/>
    <n v="4"/>
    <n v="3"/>
    <n v="3"/>
    <n v="4"/>
    <m/>
    <n v="5"/>
    <n v="5"/>
    <n v="5"/>
    <n v="5"/>
    <n v="5"/>
    <n v="5"/>
    <n v="5"/>
    <m/>
    <m/>
    <n v="5"/>
    <n v="5"/>
    <n v="5"/>
    <n v="5"/>
    <n v="5"/>
    <n v="5"/>
    <n v="5"/>
    <m/>
    <s v="Si"/>
    <n v="4"/>
    <s v="No"/>
    <m/>
    <s v="No"/>
    <m/>
    <s v="Si"/>
    <s v="Si"/>
    <m/>
    <m/>
    <s v="No"/>
    <m/>
    <m/>
    <m/>
    <m/>
    <n v="5"/>
    <n v="5"/>
    <m/>
    <n v="5"/>
    <n v="5"/>
    <m/>
    <m/>
    <d v="2017-03-17T10:24:40"/>
    <s v="10.150.1.152"/>
  </r>
  <r>
    <s v="Facultad de Ciencias Políticas y Sociología "/>
    <s v="CPS"/>
    <x v="4"/>
    <n v="762"/>
    <m/>
    <m/>
    <n v="9"/>
    <m/>
    <n v="3"/>
    <n v="3"/>
    <m/>
    <n v="9"/>
    <m/>
    <m/>
    <m/>
    <m/>
    <m/>
    <n v="4"/>
    <n v="4"/>
    <n v="4"/>
    <n v="4"/>
    <m/>
    <m/>
    <n v="4"/>
    <n v="5"/>
    <n v="4"/>
    <n v="4"/>
    <n v="4"/>
    <m/>
    <n v="4"/>
    <n v="4"/>
    <n v="4"/>
    <n v="4"/>
    <n v="4"/>
    <n v="4"/>
    <n v="4"/>
    <m/>
    <m/>
    <n v="4"/>
    <n v="4"/>
    <n v="4"/>
    <n v="4"/>
    <n v="4"/>
    <n v="4"/>
    <n v="4"/>
    <m/>
    <s v="Si"/>
    <n v="4"/>
    <s v="Si"/>
    <m/>
    <s v="Si"/>
    <n v="4"/>
    <s v="Si"/>
    <s v="Si"/>
    <s v="No"/>
    <m/>
    <s v="No"/>
    <m/>
    <m/>
    <m/>
    <m/>
    <n v="4"/>
    <n v="4"/>
    <m/>
    <n v="4"/>
    <n v="3"/>
    <m/>
    <m/>
    <d v="2017-03-17T10:25:44"/>
    <s v="10.150.1.152"/>
  </r>
  <r>
    <s v="Facultad de Ciencias Geológicas "/>
    <s v="GEO"/>
    <x v="3"/>
    <n v="763"/>
    <m/>
    <m/>
    <n v="7"/>
    <m/>
    <n v="2"/>
    <n v="3"/>
    <m/>
    <n v="7"/>
    <m/>
    <m/>
    <m/>
    <m/>
    <m/>
    <n v="4"/>
    <n v="5"/>
    <n v="5"/>
    <n v="4"/>
    <m/>
    <m/>
    <n v="4"/>
    <n v="5"/>
    <n v="3"/>
    <n v="1"/>
    <n v="4"/>
    <m/>
    <n v="4"/>
    <n v="4"/>
    <n v="5"/>
    <n v="5"/>
    <n v="4"/>
    <n v="4"/>
    <n v="4"/>
    <m/>
    <m/>
    <n v="5"/>
    <n v="5"/>
    <n v="5"/>
    <n v="5"/>
    <n v="5"/>
    <n v="5"/>
    <n v="5"/>
    <m/>
    <s v="Si"/>
    <n v="4"/>
    <s v="No"/>
    <m/>
    <s v="No"/>
    <m/>
    <s v="Si"/>
    <s v="Si"/>
    <s v="No"/>
    <m/>
    <s v="No"/>
    <m/>
    <m/>
    <m/>
    <m/>
    <n v="5"/>
    <n v="5"/>
    <m/>
    <n v="5"/>
    <n v="4"/>
    <m/>
    <m/>
    <d v="2017-03-17T10:25:54"/>
    <s v="10.150.1.152"/>
  </r>
  <r>
    <s v="Facultad de Ciencias Políticas y Sociología "/>
    <s v="CPS"/>
    <x v="4"/>
    <n v="764"/>
    <m/>
    <m/>
    <n v="9"/>
    <m/>
    <n v="2"/>
    <n v="4"/>
    <m/>
    <n v="9"/>
    <m/>
    <m/>
    <m/>
    <m/>
    <m/>
    <n v="5"/>
    <n v="5"/>
    <n v="5"/>
    <n v="4"/>
    <m/>
    <m/>
    <n v="2"/>
    <n v="5"/>
    <n v="5"/>
    <n v="2"/>
    <n v="5"/>
    <m/>
    <m/>
    <n v="4"/>
    <n v="5"/>
    <m/>
    <n v="5"/>
    <m/>
    <n v="4"/>
    <m/>
    <m/>
    <n v="5"/>
    <n v="5"/>
    <n v="5"/>
    <n v="5"/>
    <n v="5"/>
    <n v="5"/>
    <m/>
    <m/>
    <s v="Si"/>
    <m/>
    <s v="No"/>
    <m/>
    <s v="No"/>
    <m/>
    <s v="No"/>
    <s v="No"/>
    <s v="No"/>
    <m/>
    <s v="No"/>
    <m/>
    <m/>
    <m/>
    <m/>
    <n v="5"/>
    <n v="5"/>
    <m/>
    <n v="5"/>
    <n v="3"/>
    <m/>
    <m/>
    <d v="2017-03-17T10:26:00"/>
    <s v="10.150.1.151"/>
  </r>
  <r>
    <s v=""/>
    <s v=""/>
    <x v="1"/>
    <n v="765"/>
    <m/>
    <m/>
    <m/>
    <m/>
    <n v="2"/>
    <n v="4"/>
    <m/>
    <n v="18"/>
    <n v="21"/>
    <n v="14"/>
    <m/>
    <m/>
    <m/>
    <n v="5"/>
    <n v="5"/>
    <n v="5"/>
    <n v="5"/>
    <m/>
    <m/>
    <n v="3"/>
    <n v="5"/>
    <n v="4"/>
    <n v="3"/>
    <n v="4"/>
    <m/>
    <n v="4"/>
    <n v="4"/>
    <n v="4"/>
    <n v="5"/>
    <n v="4"/>
    <n v="3"/>
    <n v="4"/>
    <m/>
    <m/>
    <n v="5"/>
    <n v="5"/>
    <n v="5"/>
    <n v="5"/>
    <n v="5"/>
    <n v="5"/>
    <n v="5"/>
    <m/>
    <s v="Si"/>
    <n v="4"/>
    <s v="No"/>
    <m/>
    <s v="No"/>
    <m/>
    <s v="Si"/>
    <s v="Si"/>
    <s v="No"/>
    <m/>
    <s v="Si"/>
    <m/>
    <m/>
    <m/>
    <m/>
    <n v="5"/>
    <n v="5"/>
    <m/>
    <n v="4"/>
    <n v="5"/>
    <m/>
    <m/>
    <d v="2017-03-17T10:26:11"/>
    <s v="10.150.1.151"/>
  </r>
  <r>
    <s v="Facultad de Medicina "/>
    <s v="MED"/>
    <x v="0"/>
    <n v="766"/>
    <m/>
    <m/>
    <n v="18"/>
    <m/>
    <n v="3"/>
    <n v="5"/>
    <m/>
    <n v="18"/>
    <n v="22"/>
    <m/>
    <m/>
    <m/>
    <m/>
    <n v="4"/>
    <n v="4"/>
    <n v="4"/>
    <n v="4"/>
    <m/>
    <m/>
    <n v="3"/>
    <n v="5"/>
    <n v="3"/>
    <n v="3"/>
    <n v="3"/>
    <m/>
    <n v="4"/>
    <n v="4"/>
    <n v="5"/>
    <n v="5"/>
    <n v="4"/>
    <n v="3"/>
    <n v="3"/>
    <m/>
    <m/>
    <n v="5"/>
    <n v="5"/>
    <n v="5"/>
    <n v="5"/>
    <n v="5"/>
    <n v="4"/>
    <m/>
    <m/>
    <s v="No"/>
    <m/>
    <s v="No"/>
    <m/>
    <s v="No"/>
    <m/>
    <s v="No"/>
    <m/>
    <s v="Si"/>
    <n v="5"/>
    <s v="Si"/>
    <m/>
    <m/>
    <m/>
    <m/>
    <n v="5"/>
    <n v="5"/>
    <m/>
    <n v="5"/>
    <n v="5"/>
    <m/>
    <m/>
    <d v="2017-03-17T10:26:36"/>
    <s v="10.150.1.152"/>
  </r>
  <r>
    <s v="Facultad de Educación "/>
    <s v="EDU"/>
    <x v="2"/>
    <n v="767"/>
    <m/>
    <m/>
    <n v="12"/>
    <m/>
    <n v="3"/>
    <n v="4"/>
    <m/>
    <n v="12"/>
    <m/>
    <m/>
    <m/>
    <m/>
    <m/>
    <n v="2"/>
    <n v="2"/>
    <n v="4"/>
    <n v="4"/>
    <m/>
    <m/>
    <n v="2"/>
    <n v="5"/>
    <n v="4"/>
    <n v="2"/>
    <n v="4"/>
    <m/>
    <n v="3"/>
    <n v="3"/>
    <n v="4"/>
    <n v="4"/>
    <n v="3"/>
    <n v="4"/>
    <n v="3"/>
    <m/>
    <m/>
    <n v="3"/>
    <n v="5"/>
    <n v="4"/>
    <n v="4"/>
    <n v="5"/>
    <n v="5"/>
    <n v="2"/>
    <m/>
    <s v="Si"/>
    <n v="3"/>
    <s v="Si"/>
    <n v="3"/>
    <s v="Si"/>
    <n v="3"/>
    <s v="Si"/>
    <s v="Si"/>
    <s v="Si"/>
    <n v="2"/>
    <s v="No"/>
    <m/>
    <m/>
    <m/>
    <m/>
    <n v="4"/>
    <n v="3"/>
    <m/>
    <n v="4"/>
    <n v="4"/>
    <m/>
    <m/>
    <d v="2017-03-17T10:26:55"/>
    <s v="10.150.1.151"/>
  </r>
  <r>
    <s v="Facultad de Filología "/>
    <s v="FLL"/>
    <x v="2"/>
    <n v="768"/>
    <m/>
    <m/>
    <n v="14"/>
    <m/>
    <n v="5"/>
    <n v="5"/>
    <m/>
    <n v="14"/>
    <m/>
    <m/>
    <m/>
    <m/>
    <m/>
    <n v="5"/>
    <n v="4"/>
    <n v="5"/>
    <n v="4"/>
    <m/>
    <m/>
    <n v="5"/>
    <n v="5"/>
    <n v="4"/>
    <n v="4"/>
    <n v="4"/>
    <m/>
    <n v="5"/>
    <n v="4"/>
    <n v="5"/>
    <n v="5"/>
    <n v="5"/>
    <n v="5"/>
    <n v="5"/>
    <m/>
    <m/>
    <n v="5"/>
    <n v="5"/>
    <n v="5"/>
    <n v="5"/>
    <n v="5"/>
    <n v="5"/>
    <n v="5"/>
    <m/>
    <s v="Si"/>
    <n v="4"/>
    <s v="No"/>
    <m/>
    <s v="No"/>
    <m/>
    <s v="Si"/>
    <s v="Si"/>
    <m/>
    <m/>
    <s v="Si"/>
    <m/>
    <m/>
    <m/>
    <m/>
    <n v="5"/>
    <n v="5"/>
    <m/>
    <n v="5"/>
    <n v="4"/>
    <m/>
    <m/>
    <d v="2017-03-17T10:27:26"/>
    <s v="10.150.1.151"/>
  </r>
  <r>
    <s v="Facultad de Derecho "/>
    <s v="DER"/>
    <x v="4"/>
    <n v="769"/>
    <m/>
    <m/>
    <n v="11"/>
    <m/>
    <n v="3"/>
    <n v="5"/>
    <m/>
    <n v="11"/>
    <n v="29"/>
    <m/>
    <s v="Biblioteca del Colegio Notarial"/>
    <m/>
    <m/>
    <n v="5"/>
    <n v="5"/>
    <n v="4"/>
    <n v="5"/>
    <m/>
    <m/>
    <n v="5"/>
    <n v="5"/>
    <n v="3"/>
    <n v="3"/>
    <n v="3"/>
    <m/>
    <n v="3"/>
    <n v="4"/>
    <n v="4"/>
    <n v="5"/>
    <n v="4"/>
    <n v="3"/>
    <n v="4"/>
    <m/>
    <m/>
    <n v="5"/>
    <n v="5"/>
    <n v="5"/>
    <n v="5"/>
    <n v="5"/>
    <n v="5"/>
    <n v="3"/>
    <m/>
    <s v="Si"/>
    <n v="4"/>
    <s v="No"/>
    <m/>
    <s v="No"/>
    <m/>
    <s v="No"/>
    <s v="No"/>
    <s v="No"/>
    <m/>
    <s v="No"/>
    <m/>
    <m/>
    <m/>
    <m/>
    <n v="5"/>
    <n v="5"/>
    <m/>
    <n v="5"/>
    <n v="5"/>
    <m/>
    <m/>
    <d v="2017-03-17T10:28:05"/>
    <s v="10.150.1.151"/>
  </r>
  <r>
    <s v="Facultad de Ciencias Matemáticas "/>
    <s v="MAT"/>
    <x v="3"/>
    <n v="771"/>
    <m/>
    <m/>
    <n v="8"/>
    <m/>
    <n v="3"/>
    <n v="5"/>
    <m/>
    <n v="8"/>
    <m/>
    <m/>
    <m/>
    <m/>
    <m/>
    <n v="4"/>
    <n v="3"/>
    <n v="3"/>
    <n v="4"/>
    <m/>
    <m/>
    <n v="3"/>
    <n v="5"/>
    <n v="4"/>
    <n v="1"/>
    <n v="4"/>
    <m/>
    <n v="5"/>
    <n v="4"/>
    <n v="5"/>
    <n v="5"/>
    <n v="4"/>
    <n v="4"/>
    <n v="5"/>
    <m/>
    <m/>
    <n v="5"/>
    <n v="4"/>
    <n v="5"/>
    <n v="5"/>
    <n v="5"/>
    <n v="5"/>
    <n v="5"/>
    <m/>
    <s v="No"/>
    <m/>
    <s v="Si"/>
    <n v="4"/>
    <s v="No"/>
    <m/>
    <s v="Si"/>
    <s v="Si"/>
    <s v="No"/>
    <m/>
    <s v="No"/>
    <m/>
    <m/>
    <m/>
    <m/>
    <n v="5"/>
    <n v="5"/>
    <m/>
    <n v="5"/>
    <n v="4"/>
    <m/>
    <m/>
    <d v="2017-03-17T10:28:18"/>
    <s v="10.150.1.152"/>
  </r>
  <r>
    <s v="Facultad de Filología "/>
    <s v="FLL"/>
    <x v="2"/>
    <n v="772"/>
    <m/>
    <m/>
    <n v="14"/>
    <m/>
    <n v="4"/>
    <n v="4"/>
    <m/>
    <n v="15"/>
    <n v="14"/>
    <n v="11"/>
    <m/>
    <m/>
    <m/>
    <n v="1"/>
    <n v="3"/>
    <n v="2"/>
    <n v="2"/>
    <m/>
    <m/>
    <n v="4"/>
    <n v="4"/>
    <n v="5"/>
    <n v="2"/>
    <n v="4"/>
    <m/>
    <n v="4"/>
    <n v="5"/>
    <n v="4"/>
    <n v="5"/>
    <n v="4"/>
    <n v="5"/>
    <n v="5"/>
    <m/>
    <m/>
    <n v="5"/>
    <n v="5"/>
    <n v="4"/>
    <n v="5"/>
    <n v="5"/>
    <n v="5"/>
    <n v="5"/>
    <m/>
    <s v="Si"/>
    <n v="4"/>
    <s v="No"/>
    <m/>
    <s v="No"/>
    <m/>
    <s v="No"/>
    <s v="No"/>
    <s v="No"/>
    <m/>
    <s v="No"/>
    <m/>
    <m/>
    <m/>
    <m/>
    <n v="5"/>
    <n v="5"/>
    <m/>
    <n v="5"/>
    <m/>
    <m/>
    <m/>
    <d v="2017-03-17T10:28:59"/>
    <s v="10.150.1.152"/>
  </r>
  <r>
    <s v="Facultad de Ciencias Económicas y Empresariales "/>
    <s v="CEE"/>
    <x v="4"/>
    <n v="773"/>
    <m/>
    <m/>
    <n v="5"/>
    <m/>
    <n v="2"/>
    <n v="4"/>
    <m/>
    <n v="5"/>
    <n v="24"/>
    <m/>
    <m/>
    <m/>
    <m/>
    <n v="4"/>
    <n v="4"/>
    <n v="4"/>
    <n v="3"/>
    <m/>
    <m/>
    <n v="3"/>
    <n v="5"/>
    <n v="4"/>
    <n v="3"/>
    <n v="3"/>
    <m/>
    <n v="4"/>
    <n v="4"/>
    <n v="4"/>
    <n v="5"/>
    <n v="3"/>
    <n v="4"/>
    <n v="4"/>
    <m/>
    <m/>
    <n v="5"/>
    <n v="4"/>
    <n v="4"/>
    <n v="4"/>
    <n v="4"/>
    <n v="4"/>
    <n v="4"/>
    <m/>
    <s v="Si"/>
    <n v="3"/>
    <s v="Si"/>
    <n v="4"/>
    <s v="No"/>
    <m/>
    <s v="Si"/>
    <s v="Si"/>
    <s v="Si"/>
    <n v="4"/>
    <s v="No"/>
    <m/>
    <m/>
    <m/>
    <m/>
    <n v="4"/>
    <n v="5"/>
    <m/>
    <n v="4"/>
    <n v="4"/>
    <m/>
    <m/>
    <d v="2017-03-17T10:29:07"/>
    <s v="10.150.1.151"/>
  </r>
  <r>
    <s v="Facultad de Ciencias Químicas "/>
    <s v="QUI"/>
    <x v="3"/>
    <n v="774"/>
    <m/>
    <m/>
    <n v="10"/>
    <m/>
    <n v="2"/>
    <n v="5"/>
    <m/>
    <n v="10"/>
    <n v="6"/>
    <m/>
    <m/>
    <m/>
    <m/>
    <n v="5"/>
    <n v="5"/>
    <n v="5"/>
    <n v="5"/>
    <m/>
    <m/>
    <n v="2"/>
    <n v="5"/>
    <n v="3"/>
    <n v="2"/>
    <n v="4"/>
    <m/>
    <n v="3"/>
    <n v="4"/>
    <n v="4"/>
    <n v="5"/>
    <n v="5"/>
    <n v="5"/>
    <n v="5"/>
    <m/>
    <m/>
    <n v="5"/>
    <n v="5"/>
    <n v="5"/>
    <n v="5"/>
    <n v="5"/>
    <n v="5"/>
    <n v="3"/>
    <m/>
    <s v="Si"/>
    <n v="4"/>
    <s v="No"/>
    <m/>
    <s v="No"/>
    <m/>
    <s v="Si"/>
    <s v="No"/>
    <s v="No"/>
    <m/>
    <s v="Si"/>
    <s v="Inscripcion a la base de datos Knovel seria muy util."/>
    <m/>
    <m/>
    <m/>
    <n v="5"/>
    <n v="5"/>
    <m/>
    <n v="5"/>
    <n v="5"/>
    <m/>
    <m/>
    <d v="2017-03-17T10:29:16"/>
    <s v="10.150.1.151"/>
  </r>
  <r>
    <s v="Facultad de Veterinaria "/>
    <s v="VET"/>
    <x v="0"/>
    <n v="775"/>
    <m/>
    <m/>
    <n v="21"/>
    <m/>
    <n v="2"/>
    <n v="5"/>
    <m/>
    <n v="21"/>
    <m/>
    <m/>
    <m/>
    <m/>
    <m/>
    <n v="5"/>
    <n v="4"/>
    <n v="4"/>
    <n v="4"/>
    <m/>
    <m/>
    <n v="2"/>
    <n v="5"/>
    <n v="3"/>
    <n v="3"/>
    <n v="3"/>
    <m/>
    <n v="4"/>
    <n v="4"/>
    <n v="4"/>
    <n v="5"/>
    <n v="4"/>
    <n v="5"/>
    <n v="4"/>
    <m/>
    <m/>
    <n v="5"/>
    <n v="5"/>
    <n v="5"/>
    <n v="5"/>
    <n v="5"/>
    <n v="5"/>
    <n v="5"/>
    <m/>
    <s v="Si"/>
    <n v="4"/>
    <s v="Si"/>
    <n v="4"/>
    <s v="No"/>
    <m/>
    <s v="Si"/>
    <s v="Si"/>
    <s v="No"/>
    <m/>
    <s v="No"/>
    <s v="Cursos de formación on-line o weminars para poder realizarlos en el momento en que se necesite"/>
    <m/>
    <m/>
    <m/>
    <n v="5"/>
    <n v="5"/>
    <m/>
    <n v="5"/>
    <n v="4"/>
    <m/>
    <m/>
    <d v="2017-03-17T10:30:04"/>
    <s v="10.150.1.151"/>
  </r>
  <r>
    <s v="Facultad de Ciencias Químicas "/>
    <s v="QUI"/>
    <x v="3"/>
    <n v="776"/>
    <m/>
    <m/>
    <n v="10"/>
    <m/>
    <n v="2"/>
    <n v="4"/>
    <m/>
    <n v="10"/>
    <m/>
    <m/>
    <m/>
    <m/>
    <m/>
    <n v="5"/>
    <n v="5"/>
    <n v="5"/>
    <n v="5"/>
    <m/>
    <m/>
    <n v="4"/>
    <n v="5"/>
    <n v="4"/>
    <n v="3"/>
    <n v="4"/>
    <m/>
    <n v="4"/>
    <n v="5"/>
    <n v="5"/>
    <n v="5"/>
    <n v="5"/>
    <n v="5"/>
    <n v="5"/>
    <m/>
    <m/>
    <n v="5"/>
    <n v="5"/>
    <n v="5"/>
    <n v="5"/>
    <n v="5"/>
    <n v="5"/>
    <n v="5"/>
    <m/>
    <s v="Si"/>
    <n v="4"/>
    <s v="Si"/>
    <n v="4"/>
    <s v="Si"/>
    <n v="4"/>
    <s v="Si"/>
    <s v="Si"/>
    <s v="No"/>
    <m/>
    <s v="Si"/>
    <m/>
    <m/>
    <m/>
    <m/>
    <n v="5"/>
    <n v="5"/>
    <m/>
    <n v="5"/>
    <n v="4"/>
    <m/>
    <m/>
    <d v="2017-03-17T10:30:26"/>
    <s v="10.150.1.152"/>
  </r>
  <r>
    <s v=""/>
    <s v=""/>
    <x v="1"/>
    <n v="777"/>
    <m/>
    <m/>
    <m/>
    <m/>
    <n v="3"/>
    <n v="5"/>
    <m/>
    <n v="4"/>
    <n v="5"/>
    <n v="20"/>
    <s v="Facultad de Estudios Estadísticos"/>
    <m/>
    <m/>
    <n v="5"/>
    <n v="4"/>
    <n v="5"/>
    <n v="5"/>
    <m/>
    <m/>
    <n v="4"/>
    <n v="4"/>
    <n v="3"/>
    <n v="3"/>
    <n v="2"/>
    <m/>
    <n v="4"/>
    <n v="5"/>
    <n v="5"/>
    <n v="5"/>
    <n v="5"/>
    <n v="5"/>
    <n v="5"/>
    <m/>
    <m/>
    <n v="5"/>
    <n v="5"/>
    <n v="5"/>
    <n v="5"/>
    <n v="5"/>
    <n v="5"/>
    <n v="5"/>
    <m/>
    <s v="Si"/>
    <n v="4"/>
    <s v="Si"/>
    <n v="4"/>
    <s v="Si"/>
    <n v="3"/>
    <s v="Si"/>
    <s v="Si"/>
    <s v="Si"/>
    <n v="5"/>
    <s v="No"/>
    <m/>
    <m/>
    <m/>
    <m/>
    <n v="5"/>
    <n v="5"/>
    <m/>
    <n v="5"/>
    <n v="4"/>
    <m/>
    <m/>
    <d v="2017-03-17T10:31:09"/>
    <s v="10.150.1.152"/>
  </r>
  <r>
    <s v="Facultad de Ciencias Políticas y Sociología "/>
    <s v="CPS"/>
    <x v="4"/>
    <n v="778"/>
    <m/>
    <m/>
    <n v="9"/>
    <m/>
    <n v="4"/>
    <n v="4"/>
    <m/>
    <n v="9"/>
    <n v="26"/>
    <n v="20"/>
    <m/>
    <m/>
    <m/>
    <n v="5"/>
    <n v="5"/>
    <n v="5"/>
    <n v="5"/>
    <m/>
    <m/>
    <n v="5"/>
    <n v="3"/>
    <n v="5"/>
    <n v="2"/>
    <n v="4"/>
    <m/>
    <n v="3"/>
    <n v="4"/>
    <n v="4"/>
    <n v="5"/>
    <m/>
    <n v="5"/>
    <n v="5"/>
    <m/>
    <m/>
    <n v="5"/>
    <n v="5"/>
    <n v="5"/>
    <n v="5"/>
    <n v="5"/>
    <n v="5"/>
    <n v="5"/>
    <m/>
    <s v="Si"/>
    <n v="4"/>
    <s v="Si"/>
    <n v="4"/>
    <s v="Si"/>
    <n v="4"/>
    <s v="No"/>
    <s v="Si"/>
    <s v="No"/>
    <m/>
    <s v="No"/>
    <m/>
    <m/>
    <m/>
    <m/>
    <n v="5"/>
    <n v="5"/>
    <m/>
    <n v="4"/>
    <n v="4"/>
    <m/>
    <m/>
    <d v="2017-03-17T10:31:33"/>
    <s v="10.150.1.151"/>
  </r>
  <r>
    <s v="Facultad de Veterinaria "/>
    <s v="VET"/>
    <x v="0"/>
    <n v="779"/>
    <m/>
    <m/>
    <n v="21"/>
    <m/>
    <n v="3"/>
    <n v="4"/>
    <m/>
    <n v="21"/>
    <m/>
    <m/>
    <m/>
    <m/>
    <m/>
    <n v="4"/>
    <n v="4"/>
    <n v="4"/>
    <n v="4"/>
    <m/>
    <m/>
    <n v="4"/>
    <n v="5"/>
    <n v="3"/>
    <n v="3"/>
    <n v="2"/>
    <m/>
    <n v="4"/>
    <n v="4"/>
    <n v="3"/>
    <n v="5"/>
    <n v="4"/>
    <n v="4"/>
    <n v="4"/>
    <m/>
    <m/>
    <n v="5"/>
    <n v="5"/>
    <n v="5"/>
    <n v="5"/>
    <n v="5"/>
    <n v="5"/>
    <n v="5"/>
    <m/>
    <s v="Si"/>
    <n v="4"/>
    <s v="No"/>
    <m/>
    <s v="No"/>
    <m/>
    <m/>
    <s v="Si"/>
    <s v="Si"/>
    <n v="5"/>
    <s v="Si"/>
    <m/>
    <m/>
    <m/>
    <m/>
    <n v="5"/>
    <n v="5"/>
    <m/>
    <n v="5"/>
    <n v="4"/>
    <m/>
    <m/>
    <d v="2017-03-17T10:31:53"/>
    <s v="10.150.1.151"/>
  </r>
  <r>
    <s v="Facultad de Derecho "/>
    <s v="DER"/>
    <x v="4"/>
    <n v="780"/>
    <m/>
    <m/>
    <n v="11"/>
    <m/>
    <n v="4"/>
    <n v="4"/>
    <m/>
    <n v="11"/>
    <n v="29"/>
    <n v="5"/>
    <m/>
    <m/>
    <m/>
    <n v="4"/>
    <n v="4"/>
    <n v="4"/>
    <n v="4"/>
    <m/>
    <m/>
    <n v="5"/>
    <n v="4"/>
    <n v="2"/>
    <n v="3"/>
    <n v="3"/>
    <m/>
    <n v="4"/>
    <n v="4"/>
    <n v="4"/>
    <n v="5"/>
    <n v="5"/>
    <n v="4"/>
    <n v="4"/>
    <m/>
    <m/>
    <n v="5"/>
    <n v="5"/>
    <n v="5"/>
    <n v="5"/>
    <n v="3"/>
    <n v="3"/>
    <n v="5"/>
    <m/>
    <s v="Si"/>
    <n v="5"/>
    <s v="No"/>
    <m/>
    <s v="No"/>
    <m/>
    <s v="No"/>
    <s v="Si"/>
    <s v="No"/>
    <m/>
    <s v="No"/>
    <m/>
    <m/>
    <m/>
    <m/>
    <n v="5"/>
    <n v="5"/>
    <m/>
    <n v="5"/>
    <n v="4"/>
    <m/>
    <m/>
    <d v="2017-03-17T10:32:32"/>
    <s v="10.150.1.151"/>
  </r>
  <r>
    <s v="Facultad de Ciencias de la Información "/>
    <s v="INF"/>
    <x v="4"/>
    <n v="781"/>
    <m/>
    <m/>
    <n v="4"/>
    <m/>
    <n v="3"/>
    <n v="2"/>
    <m/>
    <n v="4"/>
    <n v="3"/>
    <m/>
    <m/>
    <m/>
    <m/>
    <n v="5"/>
    <n v="5"/>
    <n v="5"/>
    <n v="3"/>
    <m/>
    <m/>
    <n v="4"/>
    <n v="4"/>
    <n v="4"/>
    <n v="2"/>
    <n v="4"/>
    <m/>
    <n v="4"/>
    <n v="5"/>
    <n v="4"/>
    <n v="4"/>
    <n v="4"/>
    <n v="4"/>
    <n v="4"/>
    <m/>
    <m/>
    <n v="3"/>
    <n v="4"/>
    <n v="4"/>
    <n v="3"/>
    <n v="4"/>
    <n v="4"/>
    <n v="4"/>
    <m/>
    <s v="Si"/>
    <n v="4"/>
    <s v="Si"/>
    <n v="4"/>
    <s v="Si"/>
    <n v="5"/>
    <s v="Si"/>
    <s v="Si"/>
    <s v="Si"/>
    <n v="5"/>
    <s v="Si"/>
    <m/>
    <m/>
    <m/>
    <m/>
    <n v="4"/>
    <n v="4"/>
    <m/>
    <n v="4"/>
    <n v="5"/>
    <m/>
    <m/>
    <d v="2017-03-17T10:33:59"/>
    <s v="10.150.1.151"/>
  </r>
  <r>
    <s v=""/>
    <s v=""/>
    <x v="1"/>
    <n v="782"/>
    <m/>
    <m/>
    <m/>
    <m/>
    <n v="2"/>
    <n v="2"/>
    <m/>
    <n v="29"/>
    <m/>
    <m/>
    <s v="Biblioteca Nacional"/>
    <m/>
    <m/>
    <n v="5"/>
    <n v="4"/>
    <n v="4"/>
    <n v="4"/>
    <m/>
    <m/>
    <n v="1"/>
    <n v="1"/>
    <n v="4"/>
    <n v="4"/>
    <n v="4"/>
    <m/>
    <n v="3"/>
    <n v="5"/>
    <n v="4"/>
    <n v="5"/>
    <n v="5"/>
    <n v="5"/>
    <n v="5"/>
    <m/>
    <m/>
    <n v="5"/>
    <n v="5"/>
    <n v="5"/>
    <n v="5"/>
    <n v="5"/>
    <n v="5"/>
    <n v="5"/>
    <m/>
    <s v="Si"/>
    <n v="4"/>
    <s v="Si"/>
    <n v="4"/>
    <s v="No"/>
    <m/>
    <s v="No"/>
    <s v="No"/>
    <s v="No"/>
    <m/>
    <s v="No"/>
    <m/>
    <m/>
    <m/>
    <m/>
    <n v="5"/>
    <n v="5"/>
    <m/>
    <n v="5"/>
    <m/>
    <m/>
    <m/>
    <d v="2017-03-17T10:34:00"/>
    <s v="10.150.1.151"/>
  </r>
  <r>
    <s v="Facultad de Medicina "/>
    <s v="MED"/>
    <x v="0"/>
    <n v="783"/>
    <m/>
    <m/>
    <n v="18"/>
    <m/>
    <n v="3"/>
    <n v="4"/>
    <m/>
    <n v="18"/>
    <n v="18"/>
    <n v="18"/>
    <m/>
    <m/>
    <m/>
    <n v="5"/>
    <n v="5"/>
    <n v="4"/>
    <n v="5"/>
    <m/>
    <m/>
    <n v="4"/>
    <n v="4"/>
    <n v="4"/>
    <n v="3"/>
    <n v="5"/>
    <m/>
    <n v="4"/>
    <n v="3"/>
    <n v="3"/>
    <n v="5"/>
    <n v="4"/>
    <n v="5"/>
    <n v="3"/>
    <m/>
    <m/>
    <n v="5"/>
    <n v="4"/>
    <n v="4"/>
    <n v="5"/>
    <n v="5"/>
    <m/>
    <n v="5"/>
    <m/>
    <s v="No"/>
    <m/>
    <s v="No"/>
    <m/>
    <s v="Si"/>
    <n v="4"/>
    <s v="Si"/>
    <s v="No"/>
    <s v="No"/>
    <m/>
    <s v="Si"/>
    <m/>
    <m/>
    <m/>
    <m/>
    <n v="5"/>
    <n v="5"/>
    <m/>
    <n v="5"/>
    <n v="5"/>
    <m/>
    <m/>
    <d v="2017-03-17T10:36:00"/>
    <s v="10.150.1.152"/>
  </r>
  <r>
    <s v="Facultad de Ciencias de la Información "/>
    <s v="INF"/>
    <x v="4"/>
    <n v="785"/>
    <m/>
    <m/>
    <n v="4"/>
    <m/>
    <n v="5"/>
    <n v="3"/>
    <m/>
    <n v="4"/>
    <n v="1"/>
    <m/>
    <m/>
    <m/>
    <m/>
    <n v="4"/>
    <n v="4"/>
    <n v="4"/>
    <n v="4"/>
    <m/>
    <m/>
    <n v="5"/>
    <n v="4"/>
    <n v="3"/>
    <n v="3"/>
    <n v="4"/>
    <m/>
    <n v="4"/>
    <n v="4"/>
    <n v="4"/>
    <n v="4"/>
    <n v="4"/>
    <n v="5"/>
    <n v="5"/>
    <m/>
    <m/>
    <n v="5"/>
    <n v="5"/>
    <n v="5"/>
    <n v="5"/>
    <n v="5"/>
    <n v="5"/>
    <n v="5"/>
    <m/>
    <s v="Si"/>
    <n v="4"/>
    <s v="Si"/>
    <n v="4"/>
    <s v="No"/>
    <m/>
    <s v="No"/>
    <m/>
    <s v="Si"/>
    <n v="4"/>
    <s v="Si"/>
    <m/>
    <m/>
    <m/>
    <m/>
    <n v="5"/>
    <n v="5"/>
    <m/>
    <n v="5"/>
    <n v="5"/>
    <m/>
    <m/>
    <d v="2017-03-17T10:38:11"/>
    <s v="10.150.1.152"/>
  </r>
  <r>
    <s v=""/>
    <s v=""/>
    <x v="1"/>
    <n v="786"/>
    <m/>
    <m/>
    <m/>
    <m/>
    <m/>
    <m/>
    <m/>
    <m/>
    <m/>
    <m/>
    <m/>
    <m/>
    <m/>
    <m/>
    <m/>
    <m/>
    <m/>
    <m/>
    <m/>
    <m/>
    <m/>
    <m/>
    <m/>
    <m/>
    <m/>
    <m/>
    <m/>
    <m/>
    <m/>
    <m/>
    <m/>
    <m/>
    <m/>
    <m/>
    <m/>
    <m/>
    <m/>
    <m/>
    <m/>
    <m/>
    <m/>
    <m/>
    <m/>
    <m/>
    <m/>
    <m/>
    <m/>
    <m/>
    <m/>
    <m/>
    <m/>
    <m/>
    <m/>
    <m/>
    <m/>
    <m/>
    <m/>
    <m/>
    <m/>
    <m/>
    <m/>
    <m/>
    <m/>
    <m/>
    <d v="2017-03-17T10:38:26"/>
    <s v="10.150.1.152"/>
  </r>
  <r>
    <s v="Facultad de Ciencias Económicas y Empresariales "/>
    <s v="CEE"/>
    <x v="4"/>
    <n v="787"/>
    <m/>
    <m/>
    <n v="5"/>
    <m/>
    <n v="5"/>
    <n v="5"/>
    <m/>
    <n v="16"/>
    <n v="9"/>
    <n v="15"/>
    <s v="BNE, Ateneo de Madrid, Banco de España."/>
    <m/>
    <m/>
    <n v="1"/>
    <n v="1"/>
    <n v="1"/>
    <n v="1"/>
    <m/>
    <m/>
    <n v="5"/>
    <n v="5"/>
    <n v="4"/>
    <n v="4"/>
    <n v="5"/>
    <m/>
    <n v="4"/>
    <n v="5"/>
    <n v="5"/>
    <n v="5"/>
    <n v="5"/>
    <n v="5"/>
    <n v="5"/>
    <m/>
    <m/>
    <n v="5"/>
    <n v="5"/>
    <n v="5"/>
    <n v="5"/>
    <n v="5"/>
    <n v="5"/>
    <n v="5"/>
    <m/>
    <s v="Si"/>
    <n v="3"/>
    <s v="Si"/>
    <n v="5"/>
    <s v="Si"/>
    <n v="5"/>
    <s v="Si"/>
    <s v="Si"/>
    <s v="Si"/>
    <n v="5"/>
    <s v="Si"/>
    <m/>
    <m/>
    <m/>
    <m/>
    <n v="5"/>
    <n v="5"/>
    <m/>
    <n v="5"/>
    <n v="5"/>
    <s v="Sobre todo ha mejorado muchísimo el préstamos interbibliotecario"/>
    <m/>
    <d v="2017-03-17T10:38:27"/>
    <s v="10.150.1.151"/>
  </r>
  <r>
    <s v="Facultad de Filología "/>
    <s v="FLL"/>
    <x v="2"/>
    <n v="788"/>
    <m/>
    <m/>
    <n v="14"/>
    <m/>
    <n v="2"/>
    <n v="5"/>
    <m/>
    <n v="28"/>
    <n v="29"/>
    <m/>
    <s v="BNE, RAE y todas las grandes europeas."/>
    <m/>
    <m/>
    <n v="3"/>
    <m/>
    <n v="2"/>
    <n v="3"/>
    <m/>
    <m/>
    <n v="4"/>
    <n v="1"/>
    <n v="5"/>
    <n v="3"/>
    <n v="5"/>
    <m/>
    <n v="2"/>
    <n v="3"/>
    <m/>
    <m/>
    <n v="2"/>
    <m/>
    <n v="2"/>
    <m/>
    <m/>
    <n v="2"/>
    <n v="3"/>
    <n v="3"/>
    <n v="3"/>
    <n v="2"/>
    <m/>
    <n v="1"/>
    <m/>
    <s v="No"/>
    <m/>
    <s v="No"/>
    <m/>
    <s v="No"/>
    <m/>
    <s v="Si"/>
    <s v="Si"/>
    <s v="No"/>
    <m/>
    <s v="No"/>
    <m/>
    <m/>
    <m/>
    <m/>
    <m/>
    <m/>
    <m/>
    <n v="3"/>
    <n v="3"/>
    <m/>
    <m/>
    <d v="2017-03-17T10:39:14"/>
    <s v="10.150.1.152"/>
  </r>
  <r>
    <s v="Facultad de Ciencias Políticas y Sociología "/>
    <s v="CPS"/>
    <x v="4"/>
    <n v="789"/>
    <m/>
    <m/>
    <n v="9"/>
    <m/>
    <n v="2"/>
    <n v="4"/>
    <m/>
    <n v="9"/>
    <n v="26"/>
    <n v="29"/>
    <m/>
    <m/>
    <m/>
    <n v="5"/>
    <n v="5"/>
    <n v="3"/>
    <n v="4"/>
    <m/>
    <m/>
    <n v="5"/>
    <n v="5"/>
    <n v="4"/>
    <n v="2"/>
    <n v="5"/>
    <m/>
    <n v="4"/>
    <n v="4"/>
    <n v="4"/>
    <n v="5"/>
    <n v="4"/>
    <n v="5"/>
    <n v="4"/>
    <m/>
    <m/>
    <n v="5"/>
    <n v="5"/>
    <n v="5"/>
    <n v="5"/>
    <n v="5"/>
    <n v="5"/>
    <m/>
    <m/>
    <s v="Si"/>
    <n v="3"/>
    <s v="No"/>
    <m/>
    <s v="No"/>
    <m/>
    <s v="No"/>
    <s v="Si"/>
    <s v="No"/>
    <m/>
    <s v="No"/>
    <s v="Más cursos, más frecuentes"/>
    <m/>
    <m/>
    <m/>
    <n v="5"/>
    <m/>
    <m/>
    <n v="4"/>
    <n v="4"/>
    <m/>
    <m/>
    <d v="2017-03-17T10:39:36"/>
    <s v="10.150.1.151"/>
  </r>
  <r>
    <s v="Facultad de Veterinaria "/>
    <s v="VET"/>
    <x v="0"/>
    <n v="790"/>
    <m/>
    <m/>
    <n v="21"/>
    <m/>
    <n v="2"/>
    <n v="5"/>
    <m/>
    <m/>
    <m/>
    <m/>
    <m/>
    <m/>
    <m/>
    <n v="5"/>
    <n v="4"/>
    <n v="4"/>
    <n v="5"/>
    <m/>
    <m/>
    <m/>
    <n v="5"/>
    <n v="4"/>
    <m/>
    <n v="4"/>
    <m/>
    <n v="5"/>
    <n v="5"/>
    <n v="5"/>
    <n v="5"/>
    <n v="4"/>
    <n v="5"/>
    <n v="5"/>
    <m/>
    <m/>
    <n v="5"/>
    <n v="5"/>
    <n v="5"/>
    <n v="5"/>
    <n v="5"/>
    <n v="5"/>
    <n v="5"/>
    <m/>
    <s v="Si"/>
    <n v="4"/>
    <m/>
    <m/>
    <m/>
    <m/>
    <s v="Si"/>
    <s v="Si"/>
    <s v="Si"/>
    <n v="5"/>
    <s v="No"/>
    <m/>
    <m/>
    <m/>
    <m/>
    <n v="5"/>
    <n v="5"/>
    <m/>
    <n v="5"/>
    <n v="3"/>
    <m/>
    <m/>
    <d v="2017-03-17T10:39:43"/>
    <s v="10.150.1.151"/>
  </r>
  <r>
    <s v="Facultad de Veterinaria "/>
    <s v="VET"/>
    <x v="0"/>
    <n v="791"/>
    <m/>
    <m/>
    <n v="21"/>
    <m/>
    <n v="2"/>
    <n v="4"/>
    <m/>
    <n v="21"/>
    <m/>
    <m/>
    <m/>
    <m/>
    <m/>
    <n v="5"/>
    <n v="5"/>
    <n v="5"/>
    <n v="5"/>
    <m/>
    <m/>
    <n v="2"/>
    <n v="5"/>
    <n v="2"/>
    <n v="3"/>
    <n v="3"/>
    <m/>
    <n v="4"/>
    <n v="3"/>
    <n v="3"/>
    <n v="4"/>
    <n v="4"/>
    <n v="4"/>
    <n v="4"/>
    <m/>
    <m/>
    <n v="5"/>
    <n v="5"/>
    <n v="5"/>
    <n v="4"/>
    <n v="5"/>
    <n v="3"/>
    <n v="4"/>
    <m/>
    <s v="Si"/>
    <n v="4"/>
    <s v="No"/>
    <m/>
    <s v="No"/>
    <m/>
    <s v="Si"/>
    <s v="No"/>
    <s v="No"/>
    <m/>
    <s v="Si"/>
    <m/>
    <m/>
    <m/>
    <m/>
    <n v="5"/>
    <n v="5"/>
    <m/>
    <n v="4"/>
    <n v="4"/>
    <m/>
    <m/>
    <d v="2017-03-17T10:40:05"/>
    <s v="10.150.1.152"/>
  </r>
  <r>
    <s v="Facultad de Medicina "/>
    <s v="MED"/>
    <x v="0"/>
    <n v="792"/>
    <m/>
    <m/>
    <n v="18"/>
    <m/>
    <n v="2"/>
    <n v="2"/>
    <m/>
    <n v="18"/>
    <m/>
    <m/>
    <m/>
    <m/>
    <m/>
    <n v="5"/>
    <n v="5"/>
    <n v="5"/>
    <n v="5"/>
    <m/>
    <m/>
    <n v="2"/>
    <n v="5"/>
    <n v="3"/>
    <n v="5"/>
    <n v="5"/>
    <m/>
    <n v="4"/>
    <n v="4"/>
    <n v="5"/>
    <n v="5"/>
    <n v="5"/>
    <n v="5"/>
    <n v="5"/>
    <m/>
    <m/>
    <n v="4"/>
    <n v="4"/>
    <n v="4"/>
    <n v="4"/>
    <n v="4"/>
    <n v="4"/>
    <n v="4"/>
    <m/>
    <s v="No"/>
    <m/>
    <s v="No"/>
    <m/>
    <s v="No"/>
    <m/>
    <s v="Si"/>
    <s v="Si"/>
    <s v="No"/>
    <m/>
    <s v="No"/>
    <m/>
    <m/>
    <m/>
    <m/>
    <n v="5"/>
    <n v="5"/>
    <m/>
    <n v="5"/>
    <n v="4"/>
    <m/>
    <m/>
    <d v="2017-03-17T10:40:11"/>
    <s v="10.150.1.152"/>
  </r>
  <r>
    <s v=""/>
    <s v=""/>
    <x v="1"/>
    <n v="793"/>
    <m/>
    <m/>
    <m/>
    <m/>
    <n v="3"/>
    <n v="3"/>
    <m/>
    <n v="21"/>
    <m/>
    <m/>
    <m/>
    <m/>
    <m/>
    <n v="4"/>
    <n v="4"/>
    <n v="3"/>
    <n v="2"/>
    <m/>
    <m/>
    <n v="4"/>
    <n v="5"/>
    <n v="4"/>
    <n v="3"/>
    <n v="3"/>
    <m/>
    <n v="4"/>
    <n v="3"/>
    <n v="5"/>
    <n v="5"/>
    <n v="4"/>
    <n v="4"/>
    <n v="4"/>
    <m/>
    <m/>
    <n v="4"/>
    <n v="4"/>
    <n v="4"/>
    <n v="4"/>
    <n v="3"/>
    <n v="4"/>
    <n v="5"/>
    <m/>
    <s v="Si"/>
    <n v="4"/>
    <s v="No"/>
    <m/>
    <s v="No"/>
    <m/>
    <s v="No"/>
    <s v="Si"/>
    <s v="Si"/>
    <n v="5"/>
    <s v="No"/>
    <m/>
    <m/>
    <m/>
    <m/>
    <n v="5"/>
    <n v="5"/>
    <m/>
    <n v="5"/>
    <n v="4"/>
    <m/>
    <m/>
    <d v="2017-03-17T10:40:25"/>
    <s v="10.150.1.152"/>
  </r>
  <r>
    <s v="Facultad de Educación "/>
    <s v="EDU"/>
    <x v="2"/>
    <n v="794"/>
    <m/>
    <m/>
    <n v="12"/>
    <m/>
    <n v="3"/>
    <n v="4"/>
    <m/>
    <n v="12"/>
    <m/>
    <m/>
    <m/>
    <m/>
    <m/>
    <n v="5"/>
    <n v="5"/>
    <n v="5"/>
    <n v="5"/>
    <m/>
    <m/>
    <n v="3"/>
    <n v="4"/>
    <n v="3"/>
    <n v="2"/>
    <n v="2"/>
    <m/>
    <n v="4"/>
    <n v="4"/>
    <n v="5"/>
    <n v="5"/>
    <n v="5"/>
    <n v="5"/>
    <n v="5"/>
    <m/>
    <m/>
    <n v="5"/>
    <n v="5"/>
    <n v="5"/>
    <n v="5"/>
    <n v="4"/>
    <n v="4"/>
    <n v="4"/>
    <m/>
    <s v="No"/>
    <m/>
    <s v="No"/>
    <m/>
    <s v="No"/>
    <m/>
    <s v="Si"/>
    <s v="Si"/>
    <s v="No"/>
    <m/>
    <s v="No"/>
    <m/>
    <m/>
    <m/>
    <m/>
    <n v="5"/>
    <n v="5"/>
    <m/>
    <n v="5"/>
    <n v="5"/>
    <m/>
    <m/>
    <d v="2017-03-17T10:40:53"/>
    <s v="10.150.1.152"/>
  </r>
  <r>
    <s v=""/>
    <s v=""/>
    <x v="1"/>
    <n v="795"/>
    <m/>
    <m/>
    <m/>
    <m/>
    <n v="2"/>
    <n v="3"/>
    <m/>
    <n v="5"/>
    <m/>
    <m/>
    <m/>
    <m/>
    <m/>
    <n v="5"/>
    <n v="4"/>
    <n v="4"/>
    <n v="4"/>
    <m/>
    <m/>
    <n v="2"/>
    <n v="4"/>
    <n v="4"/>
    <n v="3"/>
    <n v="3"/>
    <m/>
    <n v="4"/>
    <n v="4"/>
    <n v="5"/>
    <n v="4"/>
    <n v="5"/>
    <n v="4"/>
    <n v="4"/>
    <m/>
    <m/>
    <n v="4"/>
    <n v="4"/>
    <n v="4"/>
    <n v="4"/>
    <n v="4"/>
    <n v="5"/>
    <n v="4"/>
    <m/>
    <s v="Si"/>
    <n v="4"/>
    <s v="Si"/>
    <n v="4"/>
    <s v="No"/>
    <m/>
    <s v="No"/>
    <s v="Si"/>
    <s v="No"/>
    <m/>
    <s v="No"/>
    <m/>
    <m/>
    <m/>
    <m/>
    <n v="4"/>
    <n v="5"/>
    <m/>
    <n v="4"/>
    <n v="4"/>
    <m/>
    <m/>
    <d v="2017-03-17T10:41:02"/>
    <s v="10.150.1.151"/>
  </r>
  <r>
    <s v=""/>
    <s v=""/>
    <x v="1"/>
    <n v="796"/>
    <m/>
    <m/>
    <m/>
    <m/>
    <n v="3"/>
    <n v="5"/>
    <m/>
    <n v="9"/>
    <n v="4"/>
    <n v="26"/>
    <m/>
    <m/>
    <m/>
    <n v="5"/>
    <n v="5"/>
    <m/>
    <n v="5"/>
    <m/>
    <m/>
    <n v="4"/>
    <n v="5"/>
    <n v="1"/>
    <m/>
    <n v="4"/>
    <m/>
    <n v="4"/>
    <n v="4"/>
    <n v="4"/>
    <n v="5"/>
    <n v="4"/>
    <n v="5"/>
    <n v="4"/>
    <m/>
    <m/>
    <n v="5"/>
    <n v="5"/>
    <n v="5"/>
    <n v="5"/>
    <n v="5"/>
    <n v="5"/>
    <n v="5"/>
    <m/>
    <s v="No"/>
    <m/>
    <s v="No"/>
    <m/>
    <s v="No"/>
    <m/>
    <s v="No"/>
    <s v="Si"/>
    <s v="No"/>
    <m/>
    <s v="No"/>
    <s v="quizás proyectos de investigación en curso, clasificados  por temas y  por directores o investigadores principales "/>
    <m/>
    <m/>
    <m/>
    <n v="5"/>
    <n v="5"/>
    <m/>
    <n v="5"/>
    <n v="5"/>
    <s v="Aclarar donde se cuelgan los trabajos  presentados por alumnos  (TFM u otros) que han sido muy bien evaluados. Yo no se donde estan. "/>
    <m/>
    <d v="2017-03-17T10:41:30"/>
    <s v="10.150.1.151"/>
  </r>
  <r>
    <s v="Facultad de Ciencias Geológicas "/>
    <s v="GEO"/>
    <x v="3"/>
    <n v="797"/>
    <m/>
    <m/>
    <n v="7"/>
    <m/>
    <n v="3"/>
    <n v="5"/>
    <m/>
    <n v="7"/>
    <n v="7"/>
    <n v="10"/>
    <m/>
    <m/>
    <m/>
    <n v="5"/>
    <n v="5"/>
    <n v="5"/>
    <n v="5"/>
    <m/>
    <m/>
    <n v="3"/>
    <n v="5"/>
    <n v="4"/>
    <n v="2"/>
    <n v="5"/>
    <m/>
    <n v="4"/>
    <n v="5"/>
    <n v="5"/>
    <n v="5"/>
    <n v="5"/>
    <n v="3"/>
    <n v="4"/>
    <m/>
    <m/>
    <n v="5"/>
    <n v="5"/>
    <n v="5"/>
    <n v="5"/>
    <n v="5"/>
    <n v="5"/>
    <n v="5"/>
    <m/>
    <s v="No"/>
    <m/>
    <s v="No"/>
    <m/>
    <s v="No"/>
    <m/>
    <s v="Si"/>
    <s v="Si"/>
    <s v="No"/>
    <m/>
    <s v="No"/>
    <m/>
    <m/>
    <m/>
    <m/>
    <n v="5"/>
    <n v="5"/>
    <m/>
    <n v="5"/>
    <n v="4"/>
    <m/>
    <m/>
    <d v="2017-03-17T10:42:04"/>
    <s v="10.150.1.152"/>
  </r>
  <r>
    <s v=""/>
    <s v=""/>
    <x v="1"/>
    <n v="798"/>
    <m/>
    <m/>
    <m/>
    <m/>
    <n v="3"/>
    <n v="3"/>
    <m/>
    <n v="14"/>
    <n v="15"/>
    <n v="16"/>
    <m/>
    <m/>
    <m/>
    <n v="4"/>
    <n v="4"/>
    <n v="4"/>
    <n v="4"/>
    <m/>
    <m/>
    <n v="5"/>
    <n v="3"/>
    <n v="4"/>
    <n v="2"/>
    <n v="3"/>
    <m/>
    <n v="3"/>
    <n v="4"/>
    <n v="4"/>
    <n v="5"/>
    <n v="4"/>
    <n v="4"/>
    <n v="4"/>
    <m/>
    <m/>
    <n v="5"/>
    <n v="5"/>
    <n v="5"/>
    <n v="4"/>
    <n v="5"/>
    <n v="5"/>
    <n v="5"/>
    <m/>
    <s v="Si"/>
    <n v="4"/>
    <s v="Si"/>
    <n v="3"/>
    <s v="Si"/>
    <n v="4"/>
    <s v="No"/>
    <s v="Si"/>
    <s v="No"/>
    <m/>
    <s v="No"/>
    <m/>
    <m/>
    <m/>
    <m/>
    <n v="5"/>
    <n v="5"/>
    <m/>
    <n v="4"/>
    <n v="4"/>
    <m/>
    <m/>
    <d v="2017-03-17T10:42:05"/>
    <s v="10.150.1.152"/>
  </r>
  <r>
    <s v="Facultad de Filología "/>
    <s v="FLL"/>
    <x v="2"/>
    <n v="799"/>
    <m/>
    <m/>
    <n v="14"/>
    <m/>
    <n v="4"/>
    <n v="4"/>
    <m/>
    <n v="14"/>
    <n v="29"/>
    <m/>
    <m/>
    <m/>
    <m/>
    <n v="4"/>
    <n v="4"/>
    <n v="4"/>
    <n v="3"/>
    <m/>
    <m/>
    <n v="4"/>
    <n v="3"/>
    <n v="3"/>
    <n v="3"/>
    <n v="2"/>
    <m/>
    <n v="3"/>
    <n v="3"/>
    <n v="2"/>
    <n v="4"/>
    <n v="4"/>
    <n v="1"/>
    <n v="3"/>
    <m/>
    <m/>
    <n v="3"/>
    <n v="1"/>
    <n v="1"/>
    <n v="3"/>
    <n v="2"/>
    <n v="2"/>
    <n v="1"/>
    <m/>
    <s v="No"/>
    <m/>
    <s v="No"/>
    <m/>
    <s v="Si"/>
    <n v="3"/>
    <s v="No"/>
    <s v="Si"/>
    <s v="Si"/>
    <n v="2"/>
    <s v="No"/>
    <s v="Nada que decir."/>
    <m/>
    <m/>
    <m/>
    <n v="4"/>
    <n v="4"/>
    <m/>
    <n v="3"/>
    <n v="3"/>
    <s v="Nada que decir."/>
    <m/>
    <d v="2017-03-17T10:42:13"/>
    <s v="10.150.1.151"/>
  </r>
  <r>
    <s v="Facultad de Ciencias Geológicas "/>
    <s v="GEO"/>
    <x v="3"/>
    <n v="800"/>
    <m/>
    <m/>
    <n v="7"/>
    <m/>
    <n v="3"/>
    <n v="4"/>
    <m/>
    <n v="7"/>
    <m/>
    <m/>
    <m/>
    <m/>
    <m/>
    <n v="4"/>
    <n v="5"/>
    <n v="4"/>
    <n v="4"/>
    <m/>
    <m/>
    <n v="4"/>
    <n v="5"/>
    <n v="3"/>
    <n v="4"/>
    <n v="3"/>
    <m/>
    <n v="5"/>
    <n v="4"/>
    <n v="5"/>
    <n v="4"/>
    <n v="5"/>
    <n v="5"/>
    <n v="4"/>
    <m/>
    <m/>
    <n v="5"/>
    <n v="5"/>
    <n v="5"/>
    <n v="5"/>
    <n v="5"/>
    <n v="4"/>
    <n v="4"/>
    <m/>
    <s v="Si"/>
    <n v="4"/>
    <s v="Si"/>
    <n v="3"/>
    <s v="Si"/>
    <n v="2"/>
    <s v="Si"/>
    <s v="Si"/>
    <s v="No"/>
    <m/>
    <s v="No"/>
    <m/>
    <m/>
    <m/>
    <m/>
    <n v="5"/>
    <n v="5"/>
    <m/>
    <n v="5"/>
    <n v="4"/>
    <m/>
    <m/>
    <d v="2017-03-17T10:42:15"/>
    <s v="10.150.1.152"/>
  </r>
  <r>
    <s v="Facultad de Ciencias Químicas "/>
    <s v="QUI"/>
    <x v="3"/>
    <n v="801"/>
    <m/>
    <m/>
    <n v="10"/>
    <m/>
    <n v="4"/>
    <n v="4"/>
    <m/>
    <n v="10"/>
    <m/>
    <m/>
    <m/>
    <m/>
    <m/>
    <n v="4"/>
    <n v="5"/>
    <n v="5"/>
    <n v="4"/>
    <m/>
    <m/>
    <n v="3"/>
    <n v="5"/>
    <n v="2"/>
    <n v="3"/>
    <n v="5"/>
    <m/>
    <n v="4"/>
    <n v="5"/>
    <n v="5"/>
    <n v="5"/>
    <n v="5"/>
    <n v="5"/>
    <n v="4"/>
    <m/>
    <m/>
    <n v="5"/>
    <n v="5"/>
    <n v="5"/>
    <n v="5"/>
    <n v="5"/>
    <n v="5"/>
    <n v="4"/>
    <m/>
    <s v="Si"/>
    <n v="4"/>
    <s v="No"/>
    <m/>
    <s v="No"/>
    <m/>
    <s v="Si"/>
    <m/>
    <s v="No"/>
    <m/>
    <s v="No"/>
    <m/>
    <m/>
    <m/>
    <m/>
    <n v="5"/>
    <n v="5"/>
    <m/>
    <n v="5"/>
    <n v="5"/>
    <m/>
    <m/>
    <d v="2017-03-17T10:42:59"/>
    <s v="10.150.1.151"/>
  </r>
  <r>
    <s v="Facultad de Psicología "/>
    <s v="PSI"/>
    <x v="0"/>
    <n v="802"/>
    <m/>
    <m/>
    <n v="20"/>
    <m/>
    <n v="2"/>
    <n v="3"/>
    <m/>
    <n v="20"/>
    <m/>
    <m/>
    <m/>
    <m/>
    <m/>
    <n v="4"/>
    <n v="3"/>
    <n v="5"/>
    <n v="4"/>
    <m/>
    <m/>
    <n v="2"/>
    <n v="4"/>
    <n v="2"/>
    <n v="2"/>
    <n v="4"/>
    <m/>
    <n v="4"/>
    <n v="5"/>
    <n v="4"/>
    <m/>
    <n v="3"/>
    <n v="4"/>
    <n v="3"/>
    <m/>
    <m/>
    <n v="5"/>
    <n v="5"/>
    <n v="5"/>
    <n v="5"/>
    <n v="4"/>
    <n v="4"/>
    <n v="5"/>
    <m/>
    <s v="Si"/>
    <n v="4"/>
    <s v="No"/>
    <m/>
    <s v="No"/>
    <m/>
    <s v="Si"/>
    <s v="Si"/>
    <s v="No"/>
    <m/>
    <s v="Si"/>
    <m/>
    <m/>
    <m/>
    <m/>
    <n v="5"/>
    <n v="4"/>
    <m/>
    <n v="5"/>
    <n v="4"/>
    <m/>
    <m/>
    <d v="2017-03-17T10:43:26"/>
    <s v="10.150.1.152"/>
  </r>
  <r>
    <s v="Facultad de Ciencias Biológicas "/>
    <s v="BIO"/>
    <x v="3"/>
    <n v="803"/>
    <m/>
    <m/>
    <n v="2"/>
    <m/>
    <n v="2"/>
    <n v="3"/>
    <m/>
    <n v="2"/>
    <m/>
    <m/>
    <m/>
    <m/>
    <m/>
    <n v="5"/>
    <n v="5"/>
    <n v="4"/>
    <n v="4"/>
    <m/>
    <m/>
    <n v="4"/>
    <n v="4"/>
    <n v="4"/>
    <n v="1"/>
    <n v="3"/>
    <m/>
    <n v="3"/>
    <n v="3"/>
    <n v="4"/>
    <n v="4"/>
    <n v="4"/>
    <n v="4"/>
    <n v="4"/>
    <m/>
    <m/>
    <n v="5"/>
    <n v="5"/>
    <n v="5"/>
    <n v="5"/>
    <n v="5"/>
    <n v="4"/>
    <n v="4"/>
    <m/>
    <s v="Si"/>
    <m/>
    <s v="No"/>
    <m/>
    <s v="No"/>
    <m/>
    <s v="Si"/>
    <s v="Si"/>
    <s v="No"/>
    <m/>
    <s v="Si"/>
    <m/>
    <m/>
    <m/>
    <m/>
    <n v="4"/>
    <n v="4"/>
    <m/>
    <n v="4"/>
    <n v="4"/>
    <m/>
    <m/>
    <d v="2017-03-17T10:43:59"/>
    <s v="10.150.1.152"/>
  </r>
  <r>
    <s v="Facultad de Medicina "/>
    <s v="MED"/>
    <x v="0"/>
    <n v="804"/>
    <m/>
    <m/>
    <n v="18"/>
    <m/>
    <n v="3"/>
    <n v="3"/>
    <m/>
    <n v="18"/>
    <n v="15"/>
    <n v="14"/>
    <m/>
    <m/>
    <m/>
    <n v="5"/>
    <n v="4"/>
    <n v="4"/>
    <n v="4"/>
    <m/>
    <m/>
    <n v="4"/>
    <n v="3"/>
    <n v="4"/>
    <n v="4"/>
    <n v="4"/>
    <m/>
    <n v="5"/>
    <n v="5"/>
    <n v="5"/>
    <n v="5"/>
    <n v="5"/>
    <n v="5"/>
    <n v="5"/>
    <m/>
    <m/>
    <n v="5"/>
    <n v="5"/>
    <n v="5"/>
    <m/>
    <n v="5"/>
    <n v="5"/>
    <n v="5"/>
    <m/>
    <s v="Si"/>
    <n v="3"/>
    <s v="No"/>
    <m/>
    <s v="No"/>
    <m/>
    <s v="No"/>
    <s v="Si"/>
    <s v="No"/>
    <m/>
    <s v="Si"/>
    <m/>
    <m/>
    <m/>
    <m/>
    <n v="5"/>
    <n v="5"/>
    <m/>
    <m/>
    <n v="4"/>
    <m/>
    <m/>
    <d v="2017-03-17T10:44:07"/>
    <s v="10.150.1.151"/>
  </r>
  <r>
    <s v="Facultad de Medicina "/>
    <s v="MED"/>
    <x v="0"/>
    <n v="805"/>
    <m/>
    <m/>
    <n v="18"/>
    <m/>
    <n v="2"/>
    <n v="5"/>
    <m/>
    <n v="18"/>
    <m/>
    <m/>
    <m/>
    <m/>
    <m/>
    <n v="4"/>
    <n v="4"/>
    <n v="4"/>
    <n v="4"/>
    <m/>
    <m/>
    <n v="1"/>
    <n v="4"/>
    <n v="4"/>
    <n v="3"/>
    <n v="3"/>
    <m/>
    <n v="3"/>
    <n v="4"/>
    <n v="5"/>
    <n v="5"/>
    <n v="5"/>
    <n v="4"/>
    <n v="4"/>
    <m/>
    <m/>
    <n v="4"/>
    <n v="4"/>
    <n v="3"/>
    <n v="3"/>
    <n v="4"/>
    <n v="4"/>
    <n v="3"/>
    <m/>
    <s v="Si"/>
    <n v="3"/>
    <s v="No"/>
    <m/>
    <s v="No"/>
    <m/>
    <s v="Si"/>
    <s v="Si"/>
    <s v="No"/>
    <m/>
    <s v="No"/>
    <m/>
    <m/>
    <m/>
    <m/>
    <n v="4"/>
    <n v="4"/>
    <m/>
    <n v="4"/>
    <n v="4"/>
    <m/>
    <m/>
    <d v="2017-03-17T10:45:58"/>
    <s v="10.150.1.151"/>
  </r>
  <r>
    <s v="Facultad de Ciencias de la Información "/>
    <s v="INF"/>
    <x v="4"/>
    <n v="806"/>
    <m/>
    <m/>
    <n v="4"/>
    <m/>
    <n v="4"/>
    <n v="4"/>
    <m/>
    <n v="4"/>
    <n v="1"/>
    <n v="29"/>
    <m/>
    <m/>
    <m/>
    <n v="5"/>
    <n v="4"/>
    <n v="4"/>
    <n v="4"/>
    <m/>
    <m/>
    <n v="5"/>
    <n v="4"/>
    <n v="3"/>
    <n v="4"/>
    <n v="3"/>
    <m/>
    <n v="3"/>
    <n v="4"/>
    <n v="4"/>
    <n v="5"/>
    <n v="4"/>
    <n v="5"/>
    <n v="4"/>
    <m/>
    <m/>
    <n v="5"/>
    <n v="5"/>
    <n v="5"/>
    <n v="5"/>
    <n v="5"/>
    <n v="5"/>
    <n v="4"/>
    <m/>
    <s v="Si"/>
    <n v="5"/>
    <s v="Si"/>
    <n v="3"/>
    <s v="Si"/>
    <n v="5"/>
    <s v="No"/>
    <s v="Si"/>
    <s v="Si"/>
    <n v="5"/>
    <s v="Si"/>
    <m/>
    <m/>
    <m/>
    <m/>
    <n v="5"/>
    <n v="5"/>
    <m/>
    <n v="5"/>
    <m/>
    <m/>
    <m/>
    <d v="2017-03-17T10:46:11"/>
    <s v="10.150.1.152"/>
  </r>
  <r>
    <s v="Facultad de Ciencias de la Información "/>
    <s v="INF"/>
    <x v="4"/>
    <n v="807"/>
    <m/>
    <m/>
    <n v="4"/>
    <m/>
    <n v="4"/>
    <n v="4"/>
    <m/>
    <n v="4"/>
    <n v="16"/>
    <m/>
    <s v="Biblioteca Nacional, Hemeroteca Municipal (Madrid)"/>
    <m/>
    <m/>
    <n v="5"/>
    <n v="5"/>
    <n v="4"/>
    <n v="4"/>
    <m/>
    <m/>
    <n v="4"/>
    <n v="4"/>
    <n v="4"/>
    <n v="4"/>
    <n v="3"/>
    <m/>
    <n v="4"/>
    <n v="5"/>
    <n v="4"/>
    <n v="5"/>
    <n v="5"/>
    <n v="5"/>
    <n v="5"/>
    <m/>
    <m/>
    <n v="5"/>
    <n v="5"/>
    <n v="5"/>
    <n v="5"/>
    <n v="5"/>
    <n v="5"/>
    <n v="5"/>
    <m/>
    <s v="Si"/>
    <n v="5"/>
    <s v="Si"/>
    <n v="4"/>
    <s v="No"/>
    <m/>
    <s v="Si"/>
    <s v="Si"/>
    <s v="Si"/>
    <n v="5"/>
    <s v="Si"/>
    <m/>
    <m/>
    <m/>
    <m/>
    <n v="5"/>
    <n v="5"/>
    <m/>
    <n v="5"/>
    <n v="4"/>
    <m/>
    <m/>
    <d v="2017-03-17T10:47:10"/>
    <s v="10.150.1.152"/>
  </r>
  <r>
    <s v="Facultad de Ciencias Químicas "/>
    <s v="QUI"/>
    <x v="3"/>
    <n v="808"/>
    <m/>
    <m/>
    <n v="10"/>
    <m/>
    <n v="3"/>
    <n v="4"/>
    <m/>
    <n v="10"/>
    <n v="18"/>
    <n v="2"/>
    <m/>
    <m/>
    <m/>
    <n v="5"/>
    <n v="5"/>
    <n v="5"/>
    <n v="5"/>
    <m/>
    <m/>
    <n v="5"/>
    <n v="4"/>
    <n v="4"/>
    <n v="3"/>
    <n v="4"/>
    <m/>
    <n v="4"/>
    <n v="5"/>
    <n v="4"/>
    <n v="5"/>
    <n v="4"/>
    <n v="5"/>
    <n v="4"/>
    <m/>
    <m/>
    <n v="5"/>
    <n v="5"/>
    <n v="4"/>
    <n v="5"/>
    <n v="5"/>
    <n v="5"/>
    <n v="5"/>
    <m/>
    <s v="No"/>
    <m/>
    <s v="No"/>
    <m/>
    <s v="No"/>
    <m/>
    <s v="No"/>
    <m/>
    <s v="Si"/>
    <n v="4"/>
    <s v="No"/>
    <m/>
    <m/>
    <m/>
    <m/>
    <n v="5"/>
    <n v="5"/>
    <m/>
    <n v="5"/>
    <n v="4"/>
    <m/>
    <m/>
    <d v="2017-03-17T10:47:12"/>
    <s v="10.150.1.151"/>
  </r>
  <r>
    <s v=""/>
    <s v=""/>
    <x v="1"/>
    <n v="809"/>
    <m/>
    <m/>
    <m/>
    <m/>
    <n v="4"/>
    <n v="3"/>
    <m/>
    <n v="9"/>
    <m/>
    <m/>
    <m/>
    <m/>
    <m/>
    <n v="2"/>
    <n v="2"/>
    <n v="3"/>
    <n v="3"/>
    <m/>
    <m/>
    <n v="4"/>
    <n v="5"/>
    <n v="5"/>
    <n v="4"/>
    <n v="4"/>
    <m/>
    <n v="5"/>
    <n v="5"/>
    <n v="5"/>
    <n v="5"/>
    <n v="5"/>
    <n v="5"/>
    <n v="5"/>
    <m/>
    <m/>
    <n v="5"/>
    <n v="4"/>
    <n v="5"/>
    <n v="5"/>
    <n v="5"/>
    <n v="5"/>
    <n v="5"/>
    <m/>
    <s v="No"/>
    <m/>
    <s v="No"/>
    <m/>
    <s v="No"/>
    <m/>
    <s v="Si"/>
    <s v="Si"/>
    <s v="No"/>
    <m/>
    <s v="No"/>
    <m/>
    <m/>
    <m/>
    <m/>
    <n v="5"/>
    <n v="5"/>
    <m/>
    <n v="5"/>
    <n v="5"/>
    <m/>
    <m/>
    <d v="2017-03-17T10:47:17"/>
    <s v="10.150.1.152"/>
  </r>
  <r>
    <s v="F. Trabajo Social"/>
    <s v="TRS"/>
    <x v="4"/>
    <n v="810"/>
    <m/>
    <m/>
    <n v="26"/>
    <m/>
    <n v="4"/>
    <n v="4"/>
    <m/>
    <n v="26"/>
    <n v="9"/>
    <n v="20"/>
    <m/>
    <m/>
    <m/>
    <n v="5"/>
    <n v="4"/>
    <n v="5"/>
    <n v="5"/>
    <m/>
    <m/>
    <n v="4"/>
    <n v="4"/>
    <n v="4"/>
    <n v="4"/>
    <n v="3"/>
    <m/>
    <n v="5"/>
    <n v="5"/>
    <n v="5"/>
    <n v="5"/>
    <n v="5"/>
    <n v="5"/>
    <n v="5"/>
    <m/>
    <m/>
    <n v="5"/>
    <n v="5"/>
    <n v="5"/>
    <n v="5"/>
    <n v="5"/>
    <m/>
    <m/>
    <m/>
    <m/>
    <n v="4"/>
    <s v="Si"/>
    <n v="4"/>
    <s v="No"/>
    <m/>
    <s v="No"/>
    <s v="Si"/>
    <s v="Si"/>
    <n v="3"/>
    <s v="No"/>
    <m/>
    <m/>
    <m/>
    <m/>
    <n v="5"/>
    <n v="5"/>
    <m/>
    <m/>
    <n v="3"/>
    <m/>
    <m/>
    <d v="2017-03-17T10:48:53"/>
    <s v="10.150.1.151"/>
  </r>
  <r>
    <s v="Facultad de Farmacia "/>
    <s v="FAR"/>
    <x v="0"/>
    <n v="811"/>
    <m/>
    <m/>
    <n v="13"/>
    <m/>
    <n v="3"/>
    <n v="4"/>
    <m/>
    <n v="13"/>
    <n v="21"/>
    <n v="18"/>
    <s v="BIBLIOTECAS PÚBLICAS COMINDAD DE MADRID Y MUNICIPALES"/>
    <m/>
    <m/>
    <n v="5"/>
    <n v="4"/>
    <n v="5"/>
    <n v="4"/>
    <m/>
    <m/>
    <n v="5"/>
    <n v="5"/>
    <n v="5"/>
    <n v="3"/>
    <n v="5"/>
    <m/>
    <n v="4"/>
    <n v="4"/>
    <n v="4"/>
    <n v="5"/>
    <n v="5"/>
    <n v="5"/>
    <n v="5"/>
    <m/>
    <m/>
    <n v="5"/>
    <n v="5"/>
    <n v="5"/>
    <n v="5"/>
    <n v="5"/>
    <n v="5"/>
    <n v="5"/>
    <m/>
    <s v="Si"/>
    <n v="3"/>
    <s v="Si"/>
    <n v="4"/>
    <s v="No"/>
    <m/>
    <s v="Si"/>
    <s v="Si"/>
    <s v="No"/>
    <m/>
    <s v="No"/>
    <m/>
    <m/>
    <m/>
    <m/>
    <n v="5"/>
    <n v="5"/>
    <m/>
    <n v="5"/>
    <n v="4"/>
    <s v="¿SERÍA POSIBLE DISPONER DE UNA SALA DE LECTURA O ZONA DE TRABAJO PARA PROFESORES DE LA UCM EN LA BIBLIOTECA CENTRAL DE LA UCM? &lt;br&gt;&lt;br&gt;RECIENTEMENTE HE QUERIDO UTILIZAR SUS INSTALACIONES PARA TRABAJAR DURANTE UN TIEMPO DE QUE DISPONÍA CUANDO ME ENCONTRABA EN ESA ZONA PRÓXIMA AL PARANINFO, Y ME INFORMARON DE QUE EL USO DE LAS SALAS ESTÁ RESTRINGIDO A LA BUSQUEDA DE INFORMACIÓN EN LA PROPIA BIBLIOTECA, POR LO QUE NO SE ME PERMITIÓ EL ACCESO, AUN IDENTIFICANDOME COMO PROFESORA.&lt;br&gt;&lt;br&gt;EL PERSONAL FUE MUY CORRECTO Y ENTENDÍ QUE ERAN LAS NORMAS, PERO CREO QUE NO DEBERIA VETARSE EL ACCESO A DICHA BIBLIOTECA A NINGUN PROFESOR UCM. AL NO SER NUESTRA ZONA DE TRABAJO HABITUAL, UNA PEQUEÑA SALA DE LECTURA SERÍA SUFICIENTE.&lt;br&gt;&lt;br&gt;GRACIAS DE ANTEMANO."/>
    <m/>
    <d v="2017-03-17T10:50:30"/>
    <s v="10.150.1.151"/>
  </r>
  <r>
    <s v="Facultad de Informática "/>
    <s v="FDI"/>
    <x v="3"/>
    <n v="812"/>
    <m/>
    <m/>
    <n v="17"/>
    <m/>
    <n v="3"/>
    <n v="4"/>
    <m/>
    <n v="17"/>
    <n v="29"/>
    <m/>
    <m/>
    <m/>
    <m/>
    <n v="4"/>
    <n v="4"/>
    <n v="4"/>
    <n v="4"/>
    <m/>
    <m/>
    <n v="5"/>
    <n v="5"/>
    <n v="3"/>
    <n v="2"/>
    <n v="3"/>
    <m/>
    <n v="4"/>
    <n v="5"/>
    <n v="5"/>
    <n v="5"/>
    <n v="4"/>
    <n v="4"/>
    <n v="4"/>
    <m/>
    <m/>
    <n v="4"/>
    <n v="5"/>
    <n v="5"/>
    <n v="5"/>
    <n v="5"/>
    <n v="4"/>
    <n v="4"/>
    <m/>
    <s v="Si"/>
    <n v="4"/>
    <s v="No"/>
    <n v="5"/>
    <s v="No"/>
    <n v="5"/>
    <s v="No"/>
    <s v="Si"/>
    <s v="No"/>
    <n v="5"/>
    <s v="Si"/>
    <m/>
    <m/>
    <m/>
    <m/>
    <m/>
    <n v="5"/>
    <m/>
    <n v="5"/>
    <n v="3"/>
    <m/>
    <m/>
    <d v="2017-03-17T10:50:38"/>
    <s v="10.150.1.151"/>
  </r>
  <r>
    <s v="Facultad de Medicina "/>
    <s v="MED"/>
    <x v="0"/>
    <n v="813"/>
    <m/>
    <m/>
    <n v="18"/>
    <m/>
    <n v="2"/>
    <n v="4"/>
    <m/>
    <n v="18"/>
    <m/>
    <m/>
    <m/>
    <m/>
    <m/>
    <n v="5"/>
    <n v="4"/>
    <n v="4"/>
    <n v="5"/>
    <m/>
    <m/>
    <n v="2"/>
    <n v="4"/>
    <n v="2"/>
    <n v="2"/>
    <n v="2"/>
    <m/>
    <n v="4"/>
    <n v="5"/>
    <n v="4"/>
    <n v="5"/>
    <n v="4"/>
    <n v="4"/>
    <n v="5"/>
    <m/>
    <m/>
    <n v="5"/>
    <n v="5"/>
    <n v="4"/>
    <n v="5"/>
    <n v="5"/>
    <n v="5"/>
    <n v="4"/>
    <m/>
    <s v="Si"/>
    <n v="4"/>
    <s v="Si"/>
    <n v="4"/>
    <s v="No"/>
    <m/>
    <s v="Si"/>
    <s v="Si"/>
    <m/>
    <m/>
    <s v="No"/>
    <m/>
    <m/>
    <m/>
    <m/>
    <n v="4"/>
    <n v="5"/>
    <m/>
    <n v="4"/>
    <n v="4"/>
    <m/>
    <m/>
    <d v="2017-03-17T10:51:02"/>
    <s v="10.150.1.151"/>
  </r>
  <r>
    <s v=""/>
    <s v=""/>
    <x v="1"/>
    <n v="814"/>
    <m/>
    <m/>
    <m/>
    <m/>
    <n v="4"/>
    <n v="4"/>
    <m/>
    <n v="11"/>
    <n v="29"/>
    <m/>
    <m/>
    <m/>
    <m/>
    <n v="5"/>
    <n v="5"/>
    <n v="5"/>
    <n v="5"/>
    <m/>
    <m/>
    <n v="4"/>
    <n v="5"/>
    <n v="5"/>
    <n v="3"/>
    <n v="4"/>
    <m/>
    <n v="5"/>
    <n v="5"/>
    <n v="5"/>
    <n v="5"/>
    <n v="5"/>
    <n v="5"/>
    <n v="5"/>
    <m/>
    <m/>
    <n v="5"/>
    <n v="5"/>
    <n v="5"/>
    <n v="5"/>
    <n v="5"/>
    <n v="5"/>
    <n v="5"/>
    <m/>
    <s v="Si"/>
    <n v="4"/>
    <s v="Si"/>
    <n v="4"/>
    <s v="No"/>
    <m/>
    <s v="Si"/>
    <s v="Si"/>
    <s v="Si"/>
    <n v="5"/>
    <s v="Si"/>
    <s v="CURSOS DE FORMACIÓN A LOS ALUMNOS DESDE EL PRIMER DÍA EN EL QUE SE INCORPORAN A LA UNIVERSIDAD. NO ME REFIERO AL CURSO CERO, SÍ A UN CURSO FORMATIVO DE 4 HORAS, POR EJEMPLO, PARA QUE APRENDAN A MANEJAR: ACCESOS A MEDIOS ELECTRÓNICOS, CONSULTAS DE LEYES, JURISPRUDENCIA,..."/>
    <m/>
    <m/>
    <m/>
    <n v="5"/>
    <n v="5"/>
    <m/>
    <n v="5"/>
    <n v="5"/>
    <s v="ENHORABUENA POR PRESTAR TAN BUEN SERVICIO!!!"/>
    <m/>
    <d v="2017-03-17T10:51:16"/>
    <s v="10.150.1.151"/>
  </r>
  <r>
    <s v="Facultad de Filología "/>
    <s v="FLL"/>
    <x v="2"/>
    <n v="815"/>
    <m/>
    <m/>
    <n v="14"/>
    <m/>
    <n v="3"/>
    <n v="4"/>
    <m/>
    <n v="14"/>
    <n v="29"/>
    <m/>
    <m/>
    <m/>
    <m/>
    <n v="2"/>
    <n v="3"/>
    <n v="2"/>
    <n v="4"/>
    <m/>
    <m/>
    <n v="2"/>
    <n v="5"/>
    <n v="3"/>
    <n v="4"/>
    <n v="4"/>
    <m/>
    <n v="2"/>
    <n v="4"/>
    <n v="5"/>
    <n v="5"/>
    <n v="5"/>
    <n v="4"/>
    <n v="4"/>
    <m/>
    <m/>
    <n v="5"/>
    <n v="5"/>
    <n v="5"/>
    <n v="5"/>
    <n v="5"/>
    <n v="5"/>
    <n v="5"/>
    <m/>
    <s v="Si"/>
    <n v="4"/>
    <s v="No"/>
    <m/>
    <s v="No"/>
    <m/>
    <s v="No"/>
    <s v="Si"/>
    <s v="No"/>
    <m/>
    <s v="No"/>
    <m/>
    <m/>
    <m/>
    <m/>
    <n v="5"/>
    <n v="5"/>
    <m/>
    <n v="4"/>
    <n v="4"/>
    <m/>
    <m/>
    <d v="2017-03-17T10:51:42"/>
    <s v="10.150.1.151"/>
  </r>
  <r>
    <s v="Facultad de Veterinaria "/>
    <s v="VET"/>
    <x v="0"/>
    <n v="816"/>
    <m/>
    <m/>
    <n v="21"/>
    <m/>
    <n v="3"/>
    <n v="3"/>
    <m/>
    <n v="21"/>
    <m/>
    <m/>
    <m/>
    <m/>
    <m/>
    <n v="5"/>
    <n v="5"/>
    <n v="4"/>
    <n v="4"/>
    <m/>
    <m/>
    <n v="3"/>
    <n v="4"/>
    <n v="3"/>
    <m/>
    <n v="4"/>
    <m/>
    <n v="4"/>
    <n v="4"/>
    <n v="4"/>
    <n v="5"/>
    <n v="4"/>
    <n v="4"/>
    <n v="4"/>
    <m/>
    <m/>
    <n v="5"/>
    <n v="5"/>
    <n v="5"/>
    <n v="5"/>
    <n v="5"/>
    <m/>
    <m/>
    <m/>
    <s v="No"/>
    <m/>
    <s v="No"/>
    <m/>
    <s v="No"/>
    <m/>
    <s v="Si"/>
    <s v="Si"/>
    <s v="Si"/>
    <n v="5"/>
    <s v="No"/>
    <m/>
    <m/>
    <m/>
    <m/>
    <n v="5"/>
    <n v="5"/>
    <m/>
    <n v="5"/>
    <n v="4"/>
    <m/>
    <m/>
    <d v="2017-03-17T10:52:24"/>
    <s v="10.150.1.152"/>
  </r>
  <r>
    <s v="F. Trabajo Social"/>
    <s v="TRS"/>
    <x v="4"/>
    <n v="817"/>
    <m/>
    <m/>
    <n v="26"/>
    <m/>
    <n v="3"/>
    <n v="5"/>
    <m/>
    <n v="26"/>
    <n v="9"/>
    <n v="5"/>
    <m/>
    <m/>
    <m/>
    <n v="5"/>
    <n v="3"/>
    <n v="5"/>
    <n v="5"/>
    <m/>
    <m/>
    <n v="3"/>
    <n v="5"/>
    <n v="3"/>
    <n v="1"/>
    <n v="2"/>
    <m/>
    <n v="4"/>
    <n v="5"/>
    <n v="4"/>
    <n v="5"/>
    <n v="5"/>
    <n v="5"/>
    <n v="4"/>
    <m/>
    <m/>
    <n v="5"/>
    <n v="5"/>
    <n v="5"/>
    <n v="5"/>
    <n v="5"/>
    <n v="5"/>
    <n v="5"/>
    <m/>
    <s v="Si"/>
    <n v="4"/>
    <s v="Si"/>
    <n v="5"/>
    <s v="No"/>
    <m/>
    <s v="Si"/>
    <s v="Si"/>
    <s v="Si"/>
    <n v="5"/>
    <s v="Si"/>
    <m/>
    <m/>
    <m/>
    <m/>
    <n v="5"/>
    <n v="5"/>
    <m/>
    <n v="5"/>
    <n v="4"/>
    <s v="En 7.2. señalo que hay mejorado, pero en realidad es difícil mejorar la calidad de la atención y la competencia en la gestión de recursos bibliográficos del personal de la biblioteca que más utilizo (la de Trabajo Social). El equipo de dirección y el equipo de préstamo, préstamos interbibliotecario, búsqueda de artículos de revistas, etc. es de una competencia, capacidad y amabilidad absolutamente admirables."/>
    <m/>
    <d v="2017-03-17T10:53:37"/>
    <s v="10.150.1.151"/>
  </r>
  <r>
    <s v="Facultad de Psicología "/>
    <s v="PSI"/>
    <x v="0"/>
    <n v="818"/>
    <m/>
    <m/>
    <n v="20"/>
    <m/>
    <n v="3"/>
    <n v="3"/>
    <m/>
    <n v="20"/>
    <m/>
    <m/>
    <m/>
    <m/>
    <m/>
    <n v="5"/>
    <n v="4"/>
    <n v="5"/>
    <n v="5"/>
    <m/>
    <m/>
    <n v="4"/>
    <n v="4"/>
    <n v="3"/>
    <n v="1"/>
    <n v="3"/>
    <m/>
    <n v="4"/>
    <n v="3"/>
    <n v="3"/>
    <n v="4"/>
    <n v="3"/>
    <n v="4"/>
    <n v="3"/>
    <m/>
    <m/>
    <n v="5"/>
    <n v="5"/>
    <n v="4"/>
    <n v="5"/>
    <n v="4"/>
    <n v="5"/>
    <n v="4"/>
    <m/>
    <s v="Si"/>
    <n v="4"/>
    <s v="Si"/>
    <n v="3"/>
    <s v="No"/>
    <m/>
    <s v="Si"/>
    <s v="Si"/>
    <s v="Si"/>
    <n v="4"/>
    <s v="No"/>
    <m/>
    <m/>
    <m/>
    <m/>
    <n v="5"/>
    <n v="5"/>
    <m/>
    <n v="4"/>
    <n v="4"/>
    <m/>
    <m/>
    <d v="2017-03-17T10:54:46"/>
    <s v="10.150.1.152"/>
  </r>
  <r>
    <s v="Facultad de Ciencias Económicas y Empresariales "/>
    <s v="CEE"/>
    <x v="4"/>
    <n v="819"/>
    <m/>
    <m/>
    <n v="5"/>
    <m/>
    <n v="3"/>
    <n v="5"/>
    <m/>
    <n v="5"/>
    <n v="9"/>
    <m/>
    <m/>
    <m/>
    <m/>
    <n v="4"/>
    <n v="4"/>
    <n v="3"/>
    <n v="3"/>
    <m/>
    <m/>
    <n v="3"/>
    <n v="5"/>
    <n v="3"/>
    <n v="2"/>
    <n v="3"/>
    <m/>
    <n v="4"/>
    <n v="4"/>
    <n v="4"/>
    <n v="4"/>
    <n v="3"/>
    <n v="4"/>
    <n v="3"/>
    <m/>
    <m/>
    <n v="4"/>
    <n v="4"/>
    <n v="4"/>
    <n v="4"/>
    <n v="5"/>
    <n v="5"/>
    <n v="4"/>
    <m/>
    <s v="Si"/>
    <n v="4"/>
    <s v="No"/>
    <m/>
    <s v="No"/>
    <m/>
    <s v="No"/>
    <m/>
    <s v="Si"/>
    <n v="4"/>
    <m/>
    <m/>
    <m/>
    <m/>
    <m/>
    <n v="4"/>
    <n v="4"/>
    <m/>
    <n v="4"/>
    <n v="4"/>
    <m/>
    <m/>
    <d v="2017-03-17T10:55:32"/>
    <s v="10.150.1.151"/>
  </r>
  <r>
    <s v=""/>
    <s v=""/>
    <x v="1"/>
    <n v="820"/>
    <m/>
    <m/>
    <m/>
    <m/>
    <n v="3"/>
    <n v="4"/>
    <m/>
    <n v="9"/>
    <n v="26"/>
    <m/>
    <m/>
    <m/>
    <m/>
    <n v="3"/>
    <n v="3"/>
    <n v="2"/>
    <n v="2"/>
    <m/>
    <m/>
    <n v="4"/>
    <n v="5"/>
    <n v="5"/>
    <n v="5"/>
    <n v="5"/>
    <m/>
    <n v="2"/>
    <n v="4"/>
    <n v="4"/>
    <n v="5"/>
    <n v="4"/>
    <n v="4"/>
    <n v="4"/>
    <m/>
    <m/>
    <n v="4"/>
    <n v="4"/>
    <n v="3"/>
    <n v="3"/>
    <n v="3"/>
    <n v="4"/>
    <n v="4"/>
    <m/>
    <s v="Si"/>
    <n v="4"/>
    <s v="Si"/>
    <n v="3"/>
    <s v="No"/>
    <m/>
    <s v="Si"/>
    <s v="Si"/>
    <s v="Si"/>
    <n v="4"/>
    <s v="No"/>
    <m/>
    <m/>
    <m/>
    <m/>
    <n v="4"/>
    <n v="5"/>
    <m/>
    <n v="3"/>
    <n v="2"/>
    <s v="Disminución del personal asignado a la biblioteca. Disminución dramática de compra de libros y de acceso a revistas en formato electrónico."/>
    <m/>
    <d v="2017-03-17T10:56:47"/>
    <s v="10.150.1.151"/>
  </r>
  <r>
    <s v="Facultad de Veterinaria "/>
    <s v="VET"/>
    <x v="0"/>
    <n v="821"/>
    <m/>
    <m/>
    <n v="21"/>
    <m/>
    <n v="3"/>
    <n v="5"/>
    <m/>
    <n v="21"/>
    <m/>
    <m/>
    <m/>
    <m/>
    <m/>
    <n v="5"/>
    <n v="3"/>
    <n v="3"/>
    <n v="4"/>
    <m/>
    <m/>
    <n v="5"/>
    <n v="5"/>
    <n v="2"/>
    <n v="1"/>
    <n v="2"/>
    <m/>
    <n v="4"/>
    <n v="4"/>
    <n v="4"/>
    <n v="5"/>
    <n v="3"/>
    <n v="5"/>
    <n v="4"/>
    <m/>
    <m/>
    <n v="4"/>
    <n v="4"/>
    <n v="4"/>
    <n v="4"/>
    <n v="4"/>
    <n v="4"/>
    <n v="4"/>
    <m/>
    <s v="No"/>
    <m/>
    <s v="No"/>
    <m/>
    <s v="No"/>
    <m/>
    <s v="No"/>
    <s v="Si"/>
    <s v="Si"/>
    <n v="5"/>
    <s v="No"/>
    <m/>
    <m/>
    <m/>
    <m/>
    <n v="5"/>
    <n v="5"/>
    <m/>
    <n v="5"/>
    <n v="4"/>
    <s v="Creo que hay cursos que interesaría hacer en dos turnos para facilitar la asistencia a todos lo interesados"/>
    <m/>
    <d v="2017-03-17T10:57:18"/>
    <s v="10.150.1.151"/>
  </r>
  <r>
    <s v="Facultad de Farmacia "/>
    <s v="FAR"/>
    <x v="0"/>
    <n v="822"/>
    <m/>
    <m/>
    <n v="13"/>
    <m/>
    <n v="2"/>
    <n v="4"/>
    <m/>
    <n v="18"/>
    <n v="13"/>
    <n v="21"/>
    <m/>
    <m/>
    <m/>
    <n v="5"/>
    <n v="4"/>
    <n v="4"/>
    <n v="4"/>
    <m/>
    <m/>
    <n v="4"/>
    <n v="5"/>
    <n v="4"/>
    <n v="3"/>
    <n v="2"/>
    <m/>
    <n v="4"/>
    <n v="4"/>
    <n v="5"/>
    <n v="5"/>
    <n v="5"/>
    <n v="4"/>
    <n v="5"/>
    <m/>
    <m/>
    <n v="4"/>
    <n v="4"/>
    <n v="4"/>
    <n v="5"/>
    <n v="5"/>
    <n v="4"/>
    <n v="5"/>
    <m/>
    <s v="No"/>
    <m/>
    <s v="No"/>
    <m/>
    <s v="No"/>
    <m/>
    <s v="Si"/>
    <m/>
    <s v="No"/>
    <m/>
    <s v="No"/>
    <m/>
    <m/>
    <m/>
    <m/>
    <n v="5"/>
    <n v="5"/>
    <m/>
    <n v="4"/>
    <n v="5"/>
    <m/>
    <m/>
    <d v="2017-03-17T10:57:29"/>
    <s v="10.150.1.152"/>
  </r>
  <r>
    <s v="Facultad de Psicología "/>
    <s v="PSI"/>
    <x v="0"/>
    <n v="823"/>
    <m/>
    <m/>
    <n v="20"/>
    <m/>
    <n v="2"/>
    <n v="4"/>
    <m/>
    <n v="20"/>
    <m/>
    <m/>
    <m/>
    <m/>
    <m/>
    <n v="4"/>
    <n v="4"/>
    <n v="5"/>
    <n v="5"/>
    <m/>
    <m/>
    <n v="3"/>
    <n v="5"/>
    <n v="4"/>
    <n v="5"/>
    <n v="5"/>
    <m/>
    <n v="4"/>
    <n v="4"/>
    <n v="4"/>
    <n v="5"/>
    <n v="3"/>
    <n v="3"/>
    <n v="3"/>
    <m/>
    <m/>
    <n v="4"/>
    <n v="3"/>
    <n v="3"/>
    <n v="4"/>
    <n v="5"/>
    <n v="4"/>
    <n v="5"/>
    <m/>
    <s v="Si"/>
    <n v="3"/>
    <s v="No"/>
    <m/>
    <s v="Si"/>
    <n v="3"/>
    <s v="Si"/>
    <s v="Si"/>
    <s v="No"/>
    <m/>
    <s v="Si"/>
    <m/>
    <m/>
    <m/>
    <m/>
    <n v="4"/>
    <n v="4"/>
    <m/>
    <n v="4"/>
    <n v="4"/>
    <m/>
    <m/>
    <d v="2017-03-17T10:57:35"/>
    <s v="10.150.1.152"/>
  </r>
  <r>
    <s v="Facultad de Ciencias Políticas y Sociología "/>
    <s v="CPS"/>
    <x v="4"/>
    <n v="824"/>
    <m/>
    <m/>
    <n v="9"/>
    <m/>
    <n v="3"/>
    <n v="5"/>
    <m/>
    <n v="9"/>
    <n v="31"/>
    <n v="11"/>
    <m/>
    <m/>
    <m/>
    <n v="5"/>
    <n v="4"/>
    <n v="5"/>
    <n v="1"/>
    <m/>
    <m/>
    <n v="3"/>
    <n v="3"/>
    <n v="4"/>
    <n v="5"/>
    <n v="5"/>
    <m/>
    <n v="1"/>
    <n v="4"/>
    <n v="3"/>
    <n v="2"/>
    <n v="1"/>
    <n v="1"/>
    <n v="1"/>
    <m/>
    <m/>
    <n v="3"/>
    <n v="1"/>
    <n v="2"/>
    <n v="1"/>
    <n v="1"/>
    <n v="1"/>
    <n v="2"/>
    <m/>
    <s v="Si"/>
    <n v="3"/>
    <s v="Si"/>
    <n v="3"/>
    <s v="Si"/>
    <n v="1"/>
    <s v="Si"/>
    <s v="Si"/>
    <s v="No"/>
    <m/>
    <s v="Si"/>
    <s v="Más publicaciones internacionales"/>
    <m/>
    <m/>
    <m/>
    <n v="1"/>
    <n v="1"/>
    <m/>
    <n v="4"/>
    <n v="5"/>
    <m/>
    <m/>
    <d v="2017-03-17T10:57:54"/>
    <s v="10.150.1.151"/>
  </r>
  <r>
    <s v="F. Enfermería, Fisioterapia y Podología"/>
    <s v="ENF"/>
    <x v="0"/>
    <n v="825"/>
    <m/>
    <m/>
    <n v="22"/>
    <m/>
    <n v="3"/>
    <n v="1"/>
    <m/>
    <n v="22"/>
    <n v="18"/>
    <m/>
    <m/>
    <m/>
    <m/>
    <n v="5"/>
    <n v="5"/>
    <n v="5"/>
    <n v="5"/>
    <m/>
    <m/>
    <n v="5"/>
    <n v="1"/>
    <n v="5"/>
    <n v="1"/>
    <n v="4"/>
    <m/>
    <n v="5"/>
    <n v="5"/>
    <n v="5"/>
    <n v="5"/>
    <n v="3"/>
    <n v="5"/>
    <n v="3"/>
    <m/>
    <m/>
    <n v="5"/>
    <n v="5"/>
    <n v="5"/>
    <n v="5"/>
    <n v="5"/>
    <n v="5"/>
    <n v="5"/>
    <m/>
    <s v="No"/>
    <m/>
    <s v="No"/>
    <m/>
    <s v="No"/>
    <m/>
    <s v="No"/>
    <s v="No"/>
    <s v="No"/>
    <m/>
    <s v="Si"/>
    <s v="En general me gusta utilizar documentación impresa en papel. El campus virtual e internet no me gustan como apoyos docentes."/>
    <m/>
    <m/>
    <m/>
    <n v="5"/>
    <n v="5"/>
    <m/>
    <n v="5"/>
    <n v="5"/>
    <m/>
    <m/>
    <d v="2017-03-17T10:58:29"/>
    <s v="10.150.1.152"/>
  </r>
  <r>
    <s v="Facultad de Educación "/>
    <s v="EDU"/>
    <x v="2"/>
    <n v="826"/>
    <m/>
    <m/>
    <n v="12"/>
    <m/>
    <n v="4"/>
    <n v="5"/>
    <m/>
    <n v="22"/>
    <m/>
    <m/>
    <m/>
    <m/>
    <m/>
    <n v="4"/>
    <n v="4"/>
    <n v="5"/>
    <n v="3"/>
    <m/>
    <m/>
    <n v="4"/>
    <n v="4"/>
    <n v="2"/>
    <n v="4"/>
    <n v="4"/>
    <m/>
    <n v="3"/>
    <n v="5"/>
    <n v="4"/>
    <n v="5"/>
    <n v="5"/>
    <n v="5"/>
    <n v="5"/>
    <m/>
    <m/>
    <n v="5"/>
    <n v="5"/>
    <n v="5"/>
    <n v="5"/>
    <n v="5"/>
    <n v="5"/>
    <n v="5"/>
    <m/>
    <s v="Si"/>
    <n v="4"/>
    <s v="Si"/>
    <n v="3"/>
    <s v="Si"/>
    <n v="4"/>
    <s v="No"/>
    <s v="Si"/>
    <s v="Si"/>
    <n v="5"/>
    <s v="Si"/>
    <m/>
    <m/>
    <m/>
    <m/>
    <n v="5"/>
    <n v="5"/>
    <m/>
    <n v="5"/>
    <n v="5"/>
    <m/>
    <m/>
    <d v="2017-03-17T11:01:23"/>
    <s v="10.150.1.152"/>
  </r>
  <r>
    <s v="Facultad de Ciencias Físicas "/>
    <s v="FIS"/>
    <x v="3"/>
    <n v="827"/>
    <m/>
    <m/>
    <n v="6"/>
    <m/>
    <n v="2"/>
    <n v="3"/>
    <m/>
    <n v="6"/>
    <n v="10"/>
    <n v="29"/>
    <m/>
    <m/>
    <m/>
    <n v="5"/>
    <n v="5"/>
    <n v="5"/>
    <n v="5"/>
    <m/>
    <m/>
    <n v="4"/>
    <n v="5"/>
    <n v="4"/>
    <n v="4"/>
    <n v="3"/>
    <m/>
    <n v="5"/>
    <n v="5"/>
    <n v="5"/>
    <n v="5"/>
    <n v="5"/>
    <n v="5"/>
    <n v="5"/>
    <m/>
    <m/>
    <n v="5"/>
    <n v="5"/>
    <n v="5"/>
    <n v="5"/>
    <n v="5"/>
    <n v="5"/>
    <n v="5"/>
    <m/>
    <s v="Si"/>
    <n v="5"/>
    <s v="Si"/>
    <n v="4"/>
    <s v="Si"/>
    <n v="4"/>
    <s v="Si"/>
    <s v="Si"/>
    <s v="Si"/>
    <n v="4"/>
    <s v="Si"/>
    <m/>
    <m/>
    <m/>
    <m/>
    <n v="5"/>
    <n v="5"/>
    <m/>
    <n v="5"/>
    <n v="5"/>
    <m/>
    <m/>
    <d v="2017-03-17T11:01:37"/>
    <s v="10.150.1.152"/>
  </r>
  <r>
    <s v="Facultad de Ciencias Físicas "/>
    <s v="FIS"/>
    <x v="3"/>
    <n v="828"/>
    <m/>
    <m/>
    <n v="6"/>
    <m/>
    <n v="3"/>
    <n v="5"/>
    <m/>
    <n v="6"/>
    <n v="8"/>
    <n v="29"/>
    <m/>
    <m/>
    <m/>
    <n v="3"/>
    <n v="3"/>
    <n v="3"/>
    <n v="3"/>
    <m/>
    <m/>
    <n v="3"/>
    <n v="5"/>
    <n v="2"/>
    <n v="3"/>
    <n v="4"/>
    <m/>
    <n v="3"/>
    <n v="4"/>
    <n v="5"/>
    <n v="4"/>
    <n v="4"/>
    <n v="4"/>
    <m/>
    <m/>
    <m/>
    <n v="3"/>
    <n v="3"/>
    <n v="3"/>
    <n v="3"/>
    <n v="3"/>
    <n v="3"/>
    <n v="3"/>
    <m/>
    <s v="Si"/>
    <n v="5"/>
    <s v="Si"/>
    <n v="4"/>
    <s v="Si"/>
    <n v="4"/>
    <s v="No"/>
    <s v="Si"/>
    <s v="No"/>
    <m/>
    <s v="No"/>
    <m/>
    <m/>
    <m/>
    <m/>
    <n v="4"/>
    <n v="4"/>
    <m/>
    <n v="4"/>
    <n v="4"/>
    <m/>
    <m/>
    <d v="2017-03-17T11:02:55"/>
    <s v="10.150.1.151"/>
  </r>
  <r>
    <s v=""/>
    <s v=""/>
    <x v="1"/>
    <n v="829"/>
    <m/>
    <m/>
    <m/>
    <m/>
    <n v="3"/>
    <n v="3"/>
    <m/>
    <n v="29"/>
    <n v="12"/>
    <n v="4"/>
    <m/>
    <m/>
    <m/>
    <n v="5"/>
    <n v="5"/>
    <n v="5"/>
    <n v="4"/>
    <m/>
    <m/>
    <n v="4"/>
    <n v="5"/>
    <n v="3"/>
    <n v="3"/>
    <n v="3"/>
    <m/>
    <n v="5"/>
    <n v="5"/>
    <n v="5"/>
    <n v="5"/>
    <n v="4"/>
    <n v="5"/>
    <n v="5"/>
    <m/>
    <m/>
    <n v="5"/>
    <n v="5"/>
    <n v="5"/>
    <n v="5"/>
    <n v="5"/>
    <n v="5"/>
    <n v="5"/>
    <m/>
    <s v="No"/>
    <m/>
    <s v="No"/>
    <m/>
    <s v="No"/>
    <m/>
    <s v="No"/>
    <s v="Si"/>
    <s v="Si"/>
    <n v="5"/>
    <s v="Si"/>
    <m/>
    <m/>
    <m/>
    <m/>
    <n v="5"/>
    <n v="5"/>
    <m/>
    <n v="5"/>
    <n v="4"/>
    <m/>
    <m/>
    <d v="2017-03-17T11:03:11"/>
    <s v="10.150.1.151"/>
  </r>
  <r>
    <s v="Facultad de Ciencias Políticas y Sociología "/>
    <s v="CPS"/>
    <x v="4"/>
    <n v="830"/>
    <m/>
    <m/>
    <n v="9"/>
    <m/>
    <n v="4"/>
    <n v="5"/>
    <m/>
    <n v="9"/>
    <n v="5"/>
    <n v="20"/>
    <m/>
    <m/>
    <m/>
    <n v="4"/>
    <n v="4"/>
    <n v="4"/>
    <n v="4"/>
    <m/>
    <m/>
    <n v="4"/>
    <n v="3"/>
    <n v="5"/>
    <n v="4"/>
    <n v="4"/>
    <m/>
    <n v="5"/>
    <n v="5"/>
    <n v="4"/>
    <n v="5"/>
    <n v="4"/>
    <n v="5"/>
    <n v="5"/>
    <m/>
    <m/>
    <n v="5"/>
    <n v="5"/>
    <n v="5"/>
    <n v="5"/>
    <n v="5"/>
    <n v="5"/>
    <n v="5"/>
    <m/>
    <s v="Si"/>
    <n v="4"/>
    <s v="Si"/>
    <n v="4"/>
    <s v="No"/>
    <m/>
    <s v="No"/>
    <s v="Si"/>
    <s v="No"/>
    <m/>
    <s v="No"/>
    <m/>
    <m/>
    <m/>
    <m/>
    <n v="5"/>
    <n v="5"/>
    <m/>
    <n v="4"/>
    <n v="4"/>
    <m/>
    <m/>
    <d v="2017-03-17T11:03:31"/>
    <s v="10.150.1.152"/>
  </r>
  <r>
    <s v="F. Óptica y Optometría"/>
    <s v="OPT"/>
    <x v="0"/>
    <n v="831"/>
    <m/>
    <m/>
    <n v="25"/>
    <m/>
    <n v="3"/>
    <n v="4"/>
    <m/>
    <n v="25"/>
    <m/>
    <m/>
    <m/>
    <m/>
    <m/>
    <n v="4"/>
    <n v="4"/>
    <n v="4"/>
    <n v="3"/>
    <m/>
    <m/>
    <n v="2"/>
    <n v="5"/>
    <n v="1"/>
    <n v="2"/>
    <n v="5"/>
    <m/>
    <n v="3"/>
    <n v="4"/>
    <n v="4"/>
    <n v="5"/>
    <n v="2"/>
    <n v="2"/>
    <n v="4"/>
    <m/>
    <m/>
    <n v="4"/>
    <n v="4"/>
    <n v="4"/>
    <n v="4"/>
    <n v="4"/>
    <n v="4"/>
    <n v="5"/>
    <m/>
    <s v="Si"/>
    <n v="4"/>
    <s v="No"/>
    <m/>
    <s v="No"/>
    <m/>
    <s v="No"/>
    <s v="Si"/>
    <s v="Si"/>
    <n v="4"/>
    <s v="No"/>
    <m/>
    <m/>
    <m/>
    <m/>
    <n v="5"/>
    <n v="5"/>
    <m/>
    <n v="5"/>
    <n v="4"/>
    <m/>
    <m/>
    <d v="2017-03-17T11:03:52"/>
    <s v="10.150.1.152"/>
  </r>
  <r>
    <s v="Facultad de Derecho "/>
    <s v="DER"/>
    <x v="4"/>
    <n v="832"/>
    <m/>
    <m/>
    <n v="11"/>
    <m/>
    <n v="5"/>
    <n v="4"/>
    <m/>
    <n v="11"/>
    <n v="16"/>
    <n v="29"/>
    <m/>
    <m/>
    <m/>
    <n v="3"/>
    <n v="5"/>
    <n v="4"/>
    <n v="4"/>
    <m/>
    <m/>
    <n v="5"/>
    <n v="3"/>
    <n v="4"/>
    <n v="5"/>
    <n v="4"/>
    <m/>
    <n v="4"/>
    <n v="4"/>
    <n v="4"/>
    <n v="5"/>
    <n v="4"/>
    <n v="5"/>
    <n v="4"/>
    <m/>
    <m/>
    <n v="5"/>
    <n v="5"/>
    <n v="5"/>
    <n v="5"/>
    <n v="5"/>
    <n v="5"/>
    <n v="5"/>
    <m/>
    <s v="Si"/>
    <n v="4"/>
    <s v="Si"/>
    <n v="4"/>
    <s v="Si"/>
    <n v="4"/>
    <s v="Si"/>
    <s v="Si"/>
    <s v="No"/>
    <m/>
    <s v="No"/>
    <m/>
    <m/>
    <m/>
    <m/>
    <n v="5"/>
    <n v="5"/>
    <m/>
    <n v="4"/>
    <n v="5"/>
    <m/>
    <m/>
    <d v="2017-03-17T11:04:17"/>
    <s v="10.150.1.152"/>
  </r>
  <r>
    <s v="Facultad de Veterinaria "/>
    <s v="VET"/>
    <x v="0"/>
    <n v="833"/>
    <m/>
    <m/>
    <n v="21"/>
    <m/>
    <n v="2"/>
    <n v="2"/>
    <m/>
    <n v="21"/>
    <n v="18"/>
    <m/>
    <m/>
    <m/>
    <m/>
    <n v="4"/>
    <n v="3"/>
    <n v="3"/>
    <n v="3"/>
    <m/>
    <m/>
    <n v="2"/>
    <n v="4"/>
    <m/>
    <n v="4"/>
    <n v="3"/>
    <m/>
    <n v="4"/>
    <n v="4"/>
    <n v="4"/>
    <n v="5"/>
    <n v="4"/>
    <m/>
    <n v="3"/>
    <m/>
    <m/>
    <m/>
    <n v="4"/>
    <n v="4"/>
    <n v="4"/>
    <n v="4"/>
    <n v="4"/>
    <n v="4"/>
    <m/>
    <s v="No"/>
    <m/>
    <s v="No"/>
    <m/>
    <s v="No"/>
    <m/>
    <s v="Si"/>
    <s v="Si"/>
    <s v="Si"/>
    <n v="4"/>
    <s v="No"/>
    <m/>
    <m/>
    <m/>
    <m/>
    <n v="5"/>
    <n v="5"/>
    <m/>
    <n v="4"/>
    <n v="5"/>
    <m/>
    <m/>
    <d v="2017-03-17T11:05:52"/>
    <s v="10.150.1.151"/>
  </r>
  <r>
    <s v="Facultad de Medicina "/>
    <s v="MED"/>
    <x v="0"/>
    <n v="834"/>
    <m/>
    <m/>
    <n v="18"/>
    <m/>
    <n v="1"/>
    <n v="2"/>
    <m/>
    <m/>
    <m/>
    <m/>
    <s v="Centro Hospitalario donde trabajo"/>
    <m/>
    <m/>
    <m/>
    <m/>
    <m/>
    <m/>
    <m/>
    <m/>
    <m/>
    <m/>
    <m/>
    <m/>
    <m/>
    <m/>
    <m/>
    <m/>
    <m/>
    <m/>
    <m/>
    <m/>
    <m/>
    <m/>
    <m/>
    <m/>
    <m/>
    <m/>
    <m/>
    <m/>
    <m/>
    <m/>
    <m/>
    <m/>
    <m/>
    <m/>
    <m/>
    <m/>
    <m/>
    <m/>
    <m/>
    <m/>
    <m/>
    <m/>
    <m/>
    <m/>
    <m/>
    <m/>
    <m/>
    <m/>
    <m/>
    <m/>
    <m/>
    <m/>
    <m/>
    <d v="2017-03-17T11:07:06"/>
    <s v="10.150.1.151"/>
  </r>
  <r>
    <s v="Facultad de Filología "/>
    <s v="FLL"/>
    <x v="2"/>
    <n v="835"/>
    <m/>
    <m/>
    <n v="14"/>
    <m/>
    <n v="4"/>
    <n v="4"/>
    <m/>
    <n v="14"/>
    <n v="29"/>
    <m/>
    <m/>
    <m/>
    <m/>
    <n v="4"/>
    <n v="4"/>
    <n v="5"/>
    <n v="3"/>
    <m/>
    <m/>
    <n v="4"/>
    <n v="5"/>
    <n v="5"/>
    <n v="3"/>
    <n v="3"/>
    <m/>
    <n v="4"/>
    <n v="4"/>
    <n v="4"/>
    <n v="5"/>
    <n v="3"/>
    <n v="4"/>
    <n v="4"/>
    <m/>
    <m/>
    <n v="5"/>
    <n v="5"/>
    <n v="4"/>
    <n v="5"/>
    <n v="5"/>
    <n v="5"/>
    <n v="4"/>
    <m/>
    <s v="Si"/>
    <n v="5"/>
    <s v="Si"/>
    <n v="3"/>
    <s v="Si"/>
    <n v="3"/>
    <s v="Si"/>
    <s v="Si"/>
    <s v="Si"/>
    <n v="5"/>
    <s v="Si"/>
    <m/>
    <m/>
    <m/>
    <m/>
    <n v="5"/>
    <n v="5"/>
    <m/>
    <n v="5"/>
    <n v="4"/>
    <m/>
    <m/>
    <d v="2017-03-17T11:07:31"/>
    <s v="10.150.1.151"/>
  </r>
  <r>
    <s v="Facultad de Geografía e Historia "/>
    <s v="GHI"/>
    <x v="2"/>
    <n v="836"/>
    <m/>
    <m/>
    <n v="16"/>
    <m/>
    <n v="4"/>
    <n v="4"/>
    <m/>
    <n v="16"/>
    <m/>
    <m/>
    <m/>
    <m/>
    <m/>
    <n v="5"/>
    <n v="4"/>
    <n v="4"/>
    <n v="5"/>
    <m/>
    <m/>
    <n v="4"/>
    <n v="4"/>
    <n v="3"/>
    <n v="4"/>
    <n v="3"/>
    <m/>
    <n v="3"/>
    <n v="4"/>
    <n v="4"/>
    <n v="4"/>
    <n v="5"/>
    <n v="4"/>
    <n v="4"/>
    <m/>
    <m/>
    <n v="5"/>
    <n v="4"/>
    <n v="4"/>
    <n v="5"/>
    <n v="5"/>
    <n v="5"/>
    <n v="5"/>
    <m/>
    <s v="Si"/>
    <n v="5"/>
    <s v="Si"/>
    <n v="5"/>
    <s v="Si"/>
    <n v="5"/>
    <s v="Si"/>
    <s v="Si"/>
    <s v="No"/>
    <m/>
    <s v="Si"/>
    <m/>
    <m/>
    <m/>
    <m/>
    <n v="4"/>
    <n v="5"/>
    <m/>
    <n v="4"/>
    <n v="4"/>
    <s v="Gracias por sus servicios."/>
    <m/>
    <d v="2017-03-17T11:10:51"/>
    <s v="10.150.1.151"/>
  </r>
  <r>
    <s v="Facultad de Ciencias Económicas y Empresariales "/>
    <s v="CEE"/>
    <x v="4"/>
    <n v="837"/>
    <m/>
    <m/>
    <n v="5"/>
    <m/>
    <n v="2"/>
    <n v="5"/>
    <m/>
    <n v="5"/>
    <m/>
    <m/>
    <m/>
    <m/>
    <m/>
    <n v="5"/>
    <n v="5"/>
    <n v="5"/>
    <n v="5"/>
    <m/>
    <m/>
    <n v="2"/>
    <n v="5"/>
    <n v="3"/>
    <n v="4"/>
    <n v="4"/>
    <m/>
    <n v="4"/>
    <n v="5"/>
    <n v="5"/>
    <n v="5"/>
    <n v="5"/>
    <n v="5"/>
    <n v="5"/>
    <m/>
    <m/>
    <n v="5"/>
    <n v="5"/>
    <n v="5"/>
    <n v="5"/>
    <n v="5"/>
    <n v="5"/>
    <n v="5"/>
    <m/>
    <s v="Si"/>
    <n v="4"/>
    <s v="Si"/>
    <n v="5"/>
    <s v="Si"/>
    <n v="4"/>
    <s v="Si"/>
    <s v="Si"/>
    <s v="No"/>
    <m/>
    <s v="Si"/>
    <m/>
    <m/>
    <m/>
    <m/>
    <n v="5"/>
    <n v="5"/>
    <m/>
    <n v="5"/>
    <n v="4"/>
    <m/>
    <m/>
    <d v="2017-03-17T11:10:59"/>
    <s v="10.150.1.151"/>
  </r>
  <r>
    <s v="Facultad de Ciencias de la Información "/>
    <s v="INF"/>
    <x v="4"/>
    <n v="838"/>
    <m/>
    <m/>
    <n v="4"/>
    <m/>
    <n v="4"/>
    <n v="5"/>
    <m/>
    <n v="4"/>
    <n v="14"/>
    <n v="29"/>
    <s v="CSIC&lt;br&gt;Biblioteca Nacional"/>
    <m/>
    <m/>
    <n v="4"/>
    <n v="5"/>
    <n v="5"/>
    <n v="5"/>
    <m/>
    <m/>
    <n v="5"/>
    <n v="5"/>
    <n v="4"/>
    <n v="5"/>
    <n v="5"/>
    <m/>
    <n v="4"/>
    <n v="4"/>
    <n v="5"/>
    <n v="5"/>
    <n v="5"/>
    <n v="5"/>
    <n v="5"/>
    <m/>
    <m/>
    <n v="5"/>
    <n v="5"/>
    <n v="5"/>
    <n v="5"/>
    <n v="5"/>
    <n v="5"/>
    <n v="5"/>
    <m/>
    <s v="Si"/>
    <n v="3"/>
    <s v="Si"/>
    <n v="5"/>
    <s v="No"/>
    <m/>
    <s v="Si"/>
    <s v="Si"/>
    <s v="Si"/>
    <m/>
    <s v="Si"/>
    <m/>
    <m/>
    <m/>
    <m/>
    <n v="5"/>
    <n v="5"/>
    <m/>
    <n v="5"/>
    <n v="4"/>
    <m/>
    <m/>
    <d v="2017-03-17T11:11:31"/>
    <s v="10.150.1.152"/>
  </r>
  <r>
    <s v="Facultad de Ciencias Políticas y Sociología "/>
    <s v="CPS"/>
    <x v="4"/>
    <n v="839"/>
    <m/>
    <m/>
    <n v="9"/>
    <m/>
    <n v="3"/>
    <n v="2"/>
    <m/>
    <n v="9"/>
    <m/>
    <m/>
    <m/>
    <m/>
    <m/>
    <n v="5"/>
    <n v="3"/>
    <n v="4"/>
    <n v="5"/>
    <m/>
    <m/>
    <n v="5"/>
    <n v="5"/>
    <n v="4"/>
    <n v="3"/>
    <n v="3"/>
    <m/>
    <n v="4"/>
    <n v="4"/>
    <n v="5"/>
    <n v="5"/>
    <n v="4"/>
    <n v="5"/>
    <n v="3"/>
    <m/>
    <m/>
    <n v="5"/>
    <n v="5"/>
    <n v="5"/>
    <n v="5"/>
    <n v="5"/>
    <n v="5"/>
    <n v="5"/>
    <m/>
    <s v="Si"/>
    <n v="4"/>
    <s v="No"/>
    <m/>
    <s v="No"/>
    <m/>
    <s v="Si"/>
    <s v="Si"/>
    <s v="Si"/>
    <n v="5"/>
    <s v="Si"/>
    <s v="Sería conveniente ofrecer cursos que ayudaran a conocer todos los recursos de la biblioteca."/>
    <m/>
    <m/>
    <m/>
    <n v="4"/>
    <n v="4"/>
    <m/>
    <n v="5"/>
    <n v="5"/>
    <m/>
    <m/>
    <d v="2017-03-17T11:12:13"/>
    <s v="10.150.1.152"/>
  </r>
  <r>
    <s v="Facultad de Ciencias Biológicas "/>
    <s v="BIO"/>
    <x v="3"/>
    <n v="840"/>
    <m/>
    <m/>
    <n v="2"/>
    <m/>
    <n v="2"/>
    <n v="4"/>
    <m/>
    <n v="2"/>
    <m/>
    <m/>
    <m/>
    <m/>
    <m/>
    <n v="5"/>
    <n v="5"/>
    <n v="5"/>
    <n v="5"/>
    <m/>
    <m/>
    <n v="3"/>
    <n v="5"/>
    <n v="4"/>
    <n v="1"/>
    <n v="4"/>
    <m/>
    <n v="4"/>
    <n v="4"/>
    <n v="4"/>
    <n v="4"/>
    <n v="4"/>
    <n v="4"/>
    <n v="4"/>
    <m/>
    <m/>
    <n v="4"/>
    <n v="4"/>
    <n v="4"/>
    <n v="4"/>
    <n v="4"/>
    <n v="4"/>
    <n v="4"/>
    <m/>
    <s v="Si"/>
    <n v="5"/>
    <s v="No"/>
    <m/>
    <s v="No"/>
    <m/>
    <s v="Si"/>
    <s v="Si"/>
    <s v="No"/>
    <m/>
    <s v="No"/>
    <m/>
    <m/>
    <m/>
    <m/>
    <n v="5"/>
    <n v="5"/>
    <m/>
    <n v="5"/>
    <n v="5"/>
    <m/>
    <m/>
    <d v="2017-03-17T11:12:42"/>
    <s v="10.150.1.151"/>
  </r>
  <r>
    <s v="Facultad de Odontología "/>
    <s v="ODO"/>
    <x v="0"/>
    <n v="841"/>
    <m/>
    <m/>
    <n v="19"/>
    <m/>
    <n v="2"/>
    <n v="4"/>
    <m/>
    <n v="19"/>
    <m/>
    <m/>
    <m/>
    <m/>
    <m/>
    <n v="3"/>
    <n v="4"/>
    <n v="4"/>
    <n v="2"/>
    <m/>
    <m/>
    <n v="2"/>
    <n v="5"/>
    <n v="3"/>
    <n v="2"/>
    <n v="3"/>
    <m/>
    <n v="4"/>
    <n v="3"/>
    <n v="3"/>
    <n v="3"/>
    <n v="3"/>
    <n v="4"/>
    <n v="3"/>
    <m/>
    <m/>
    <n v="5"/>
    <n v="5"/>
    <n v="4"/>
    <n v="3"/>
    <n v="4"/>
    <n v="5"/>
    <n v="1"/>
    <m/>
    <s v="Si"/>
    <n v="2"/>
    <s v="Si"/>
    <n v="2"/>
    <s v="Si"/>
    <n v="3"/>
    <s v="No"/>
    <s v="Si"/>
    <s v="Si"/>
    <n v="5"/>
    <s v="Si"/>
    <s v="Más suscripciones a revistas científicas&lt;br&gt;"/>
    <m/>
    <m/>
    <m/>
    <n v="5"/>
    <n v="5"/>
    <m/>
    <n v="4"/>
    <n v="4"/>
    <m/>
    <m/>
    <d v="2017-03-17T11:12:51"/>
    <s v="10.150.1.152"/>
  </r>
  <r>
    <s v="Facultad de Ciencias de la Información "/>
    <s v="INF"/>
    <x v="4"/>
    <n v="842"/>
    <m/>
    <m/>
    <n v="4"/>
    <m/>
    <n v="3"/>
    <n v="3"/>
    <m/>
    <n v="4"/>
    <m/>
    <m/>
    <m/>
    <m/>
    <m/>
    <n v="5"/>
    <n v="5"/>
    <n v="2"/>
    <n v="3"/>
    <m/>
    <m/>
    <n v="5"/>
    <n v="5"/>
    <n v="1"/>
    <n v="4"/>
    <n v="4"/>
    <m/>
    <n v="5"/>
    <n v="4"/>
    <n v="5"/>
    <n v="5"/>
    <n v="5"/>
    <m/>
    <n v="5"/>
    <m/>
    <m/>
    <n v="5"/>
    <n v="2"/>
    <n v="5"/>
    <n v="5"/>
    <n v="5"/>
    <n v="5"/>
    <n v="3"/>
    <m/>
    <s v="Si"/>
    <n v="2"/>
    <s v="No"/>
    <m/>
    <s v="No"/>
    <m/>
    <s v="Si"/>
    <s v="Si"/>
    <s v="Si"/>
    <n v="5"/>
    <s v="No"/>
    <m/>
    <m/>
    <m/>
    <m/>
    <n v="5"/>
    <n v="5"/>
    <m/>
    <n v="5"/>
    <n v="3"/>
    <m/>
    <m/>
    <d v="2017-03-17T11:14:03"/>
    <s v="10.150.1.151"/>
  </r>
  <r>
    <s v="Facultad de Ciencias Matemáticas "/>
    <s v="MAT"/>
    <x v="3"/>
    <n v="843"/>
    <m/>
    <m/>
    <n v="8"/>
    <m/>
    <n v="3"/>
    <n v="1"/>
    <m/>
    <n v="8"/>
    <n v="23"/>
    <m/>
    <m/>
    <m/>
    <m/>
    <n v="5"/>
    <n v="5"/>
    <n v="5"/>
    <n v="5"/>
    <m/>
    <m/>
    <n v="5"/>
    <n v="1"/>
    <n v="5"/>
    <n v="1"/>
    <n v="4"/>
    <m/>
    <n v="4"/>
    <n v="4"/>
    <m/>
    <n v="5"/>
    <n v="4"/>
    <n v="5"/>
    <n v="4"/>
    <m/>
    <m/>
    <n v="5"/>
    <n v="5"/>
    <n v="5"/>
    <n v="5"/>
    <n v="5"/>
    <n v="5"/>
    <n v="5"/>
    <m/>
    <s v="No"/>
    <m/>
    <s v="No"/>
    <m/>
    <s v="No"/>
    <m/>
    <m/>
    <s v="No"/>
    <s v="No"/>
    <m/>
    <s v="No"/>
    <m/>
    <m/>
    <m/>
    <m/>
    <n v="5"/>
    <n v="5"/>
    <m/>
    <n v="5"/>
    <n v="3"/>
    <m/>
    <m/>
    <d v="2017-03-17T11:15:00"/>
    <s v="10.150.1.152"/>
  </r>
  <r>
    <s v="F. Estudios Estadísticos"/>
    <s v="EST"/>
    <x v="3"/>
    <n v="844"/>
    <m/>
    <m/>
    <n v="23"/>
    <m/>
    <n v="2"/>
    <n v="3"/>
    <m/>
    <n v="23"/>
    <m/>
    <m/>
    <m/>
    <m/>
    <m/>
    <n v="5"/>
    <n v="5"/>
    <n v="4"/>
    <n v="3"/>
    <m/>
    <m/>
    <n v="4"/>
    <n v="4"/>
    <n v="3"/>
    <n v="3"/>
    <n v="3"/>
    <m/>
    <n v="4"/>
    <n v="4"/>
    <n v="4"/>
    <n v="4"/>
    <n v="3"/>
    <m/>
    <n v="3"/>
    <m/>
    <m/>
    <n v="5"/>
    <n v="4"/>
    <n v="5"/>
    <n v="5"/>
    <n v="5"/>
    <n v="5"/>
    <n v="3"/>
    <m/>
    <s v="Si"/>
    <n v="4"/>
    <s v="No"/>
    <m/>
    <s v="No"/>
    <m/>
    <s v="No"/>
    <s v="Si"/>
    <s v="No"/>
    <m/>
    <s v="No"/>
    <m/>
    <m/>
    <m/>
    <m/>
    <n v="5"/>
    <n v="5"/>
    <m/>
    <n v="4"/>
    <n v="3"/>
    <m/>
    <m/>
    <d v="2017-03-17T11:15:06"/>
    <s v="10.150.1.152"/>
  </r>
  <r>
    <s v="Facultad de Filología "/>
    <s v="FLL"/>
    <x v="2"/>
    <n v="845"/>
    <m/>
    <m/>
    <n v="14"/>
    <m/>
    <n v="2"/>
    <n v="3"/>
    <m/>
    <n v="29"/>
    <n v="14"/>
    <m/>
    <m/>
    <m/>
    <m/>
    <n v="4"/>
    <n v="4"/>
    <n v="4"/>
    <n v="3"/>
    <m/>
    <m/>
    <n v="2"/>
    <n v="2"/>
    <n v="2"/>
    <n v="2"/>
    <n v="5"/>
    <m/>
    <n v="3"/>
    <n v="4"/>
    <n v="4"/>
    <n v="4"/>
    <n v="4"/>
    <n v="4"/>
    <n v="4"/>
    <m/>
    <m/>
    <n v="4"/>
    <n v="5"/>
    <n v="5"/>
    <n v="4"/>
    <n v="5"/>
    <n v="5"/>
    <n v="3"/>
    <m/>
    <s v="Si"/>
    <n v="4"/>
    <s v="No"/>
    <n v="3"/>
    <s v="No"/>
    <m/>
    <s v="No"/>
    <s v="Si"/>
    <s v="No"/>
    <m/>
    <s v="No"/>
    <m/>
    <m/>
    <m/>
    <m/>
    <n v="4"/>
    <n v="5"/>
    <m/>
    <n v="4"/>
    <n v="4"/>
    <m/>
    <m/>
    <d v="2017-03-17T11:16:11"/>
    <s v="10.150.1.151"/>
  </r>
  <r>
    <s v="Facultad de Medicina "/>
    <s v="MED"/>
    <x v="0"/>
    <n v="846"/>
    <m/>
    <m/>
    <n v="18"/>
    <m/>
    <n v="2"/>
    <n v="5"/>
    <m/>
    <m/>
    <m/>
    <m/>
    <m/>
    <m/>
    <m/>
    <m/>
    <m/>
    <m/>
    <m/>
    <m/>
    <m/>
    <n v="3"/>
    <n v="4"/>
    <n v="4"/>
    <n v="3"/>
    <n v="2"/>
    <m/>
    <n v="3"/>
    <m/>
    <n v="4"/>
    <n v="5"/>
    <n v="4"/>
    <n v="3"/>
    <n v="4"/>
    <m/>
    <m/>
    <n v="5"/>
    <n v="5"/>
    <n v="4"/>
    <n v="5"/>
    <n v="4"/>
    <n v="4"/>
    <n v="5"/>
    <m/>
    <s v="Si"/>
    <n v="4"/>
    <s v="Si"/>
    <n v="3"/>
    <s v="No"/>
    <m/>
    <s v="Si"/>
    <s v="No"/>
    <s v="No"/>
    <m/>
    <s v="No"/>
    <m/>
    <m/>
    <m/>
    <m/>
    <n v="5"/>
    <n v="5"/>
    <m/>
    <m/>
    <n v="3"/>
    <m/>
    <m/>
    <d v="2017-03-17T11:17:23"/>
    <s v="10.150.1.151"/>
  </r>
  <r>
    <s v="Facultad de Geografía e Historia "/>
    <s v="GHI"/>
    <x v="2"/>
    <n v="847"/>
    <m/>
    <m/>
    <n v="16"/>
    <m/>
    <n v="4"/>
    <n v="3"/>
    <m/>
    <n v="16"/>
    <m/>
    <m/>
    <m/>
    <m/>
    <m/>
    <n v="5"/>
    <n v="5"/>
    <n v="5"/>
    <n v="4"/>
    <m/>
    <m/>
    <n v="4"/>
    <n v="4"/>
    <n v="5"/>
    <n v="2"/>
    <n v="3"/>
    <m/>
    <n v="4"/>
    <n v="4"/>
    <n v="4"/>
    <n v="5"/>
    <n v="4"/>
    <n v="5"/>
    <n v="5"/>
    <m/>
    <m/>
    <n v="5"/>
    <n v="5"/>
    <n v="4"/>
    <n v="4"/>
    <n v="4"/>
    <n v="5"/>
    <n v="4"/>
    <m/>
    <s v="Si"/>
    <n v="4"/>
    <s v="Si"/>
    <n v="4"/>
    <s v="Si"/>
    <m/>
    <s v="No"/>
    <s v="Si"/>
    <s v="No"/>
    <m/>
    <s v="Si"/>
    <s v="Muy buen servicio"/>
    <m/>
    <m/>
    <m/>
    <n v="5"/>
    <n v="5"/>
    <m/>
    <n v="5"/>
    <n v="5"/>
    <s v="Es lo que mejor funciona en la Facultad y TODOS los reconocemos, alumnos y profesores"/>
    <m/>
    <d v="2017-03-17T11:17:31"/>
    <s v="10.150.1.151"/>
  </r>
  <r>
    <s v="Facultad de Medicina "/>
    <s v="MED"/>
    <x v="0"/>
    <n v="848"/>
    <m/>
    <m/>
    <n v="18"/>
    <m/>
    <n v="3"/>
    <n v="3"/>
    <m/>
    <n v="2"/>
    <n v="16"/>
    <n v="15"/>
    <m/>
    <m/>
    <m/>
    <n v="4"/>
    <n v="5"/>
    <n v="4"/>
    <n v="3"/>
    <m/>
    <m/>
    <n v="1"/>
    <n v="4"/>
    <n v="2"/>
    <n v="3"/>
    <n v="3"/>
    <m/>
    <n v="3"/>
    <n v="3"/>
    <n v="4"/>
    <n v="4"/>
    <n v="4"/>
    <n v="4"/>
    <n v="4"/>
    <m/>
    <m/>
    <n v="3"/>
    <n v="5"/>
    <n v="5"/>
    <n v="5"/>
    <n v="5"/>
    <n v="5"/>
    <n v="5"/>
    <m/>
    <s v="No"/>
    <m/>
    <s v="No"/>
    <m/>
    <s v="No"/>
    <m/>
    <s v="No"/>
    <s v="No"/>
    <s v="No"/>
    <m/>
    <s v="No"/>
    <m/>
    <m/>
    <m/>
    <m/>
    <n v="4"/>
    <n v="5"/>
    <m/>
    <n v="4"/>
    <n v="4"/>
    <m/>
    <m/>
    <d v="2017-03-17T11:18:30"/>
    <s v="10.150.1.152"/>
  </r>
  <r>
    <s v="Facultad de Veterinaria "/>
    <s v="VET"/>
    <x v="0"/>
    <n v="849"/>
    <m/>
    <m/>
    <n v="21"/>
    <m/>
    <n v="3"/>
    <n v="5"/>
    <m/>
    <n v="21"/>
    <m/>
    <m/>
    <s v="Biblioteca Municipal de Las Rozas"/>
    <m/>
    <m/>
    <n v="5"/>
    <n v="3"/>
    <n v="3"/>
    <n v="3"/>
    <m/>
    <m/>
    <n v="2"/>
    <n v="5"/>
    <n v="3"/>
    <n v="3"/>
    <n v="3"/>
    <m/>
    <n v="4"/>
    <n v="5"/>
    <n v="5"/>
    <n v="5"/>
    <n v="5"/>
    <n v="5"/>
    <n v="4"/>
    <m/>
    <m/>
    <n v="4"/>
    <n v="5"/>
    <n v="5"/>
    <n v="5"/>
    <n v="5"/>
    <n v="5"/>
    <n v="5"/>
    <m/>
    <s v="Si"/>
    <n v="3"/>
    <s v="No"/>
    <m/>
    <s v="No"/>
    <m/>
    <s v="Si"/>
    <s v="Si"/>
    <s v="Si"/>
    <n v="4"/>
    <s v="Si"/>
    <m/>
    <m/>
    <m/>
    <m/>
    <n v="5"/>
    <n v="5"/>
    <m/>
    <n v="5"/>
    <n v="4"/>
    <s v="Para interpretar la contestación a la pregunta 7.2 hay que tener en cuenta que, cuando algo ya es muy bueno (como es el caso de nuestra biblioteca), no se puede decir que ha mejorado mucho porque no tiene un margen de mejora muy amplio.&lt;br&gt;La valoración del préstamos bibliotecario puede que esté sesgado al hacerse desde el punto de vista de PDI."/>
    <m/>
    <d v="2017-03-17T11:23:00"/>
    <s v="10.150.1.151"/>
  </r>
  <r>
    <s v="F. Óptica y Optometría"/>
    <s v="OPT"/>
    <x v="0"/>
    <n v="850"/>
    <m/>
    <m/>
    <n v="25"/>
    <m/>
    <n v="4"/>
    <n v="5"/>
    <m/>
    <n v="25"/>
    <n v="8"/>
    <n v="6"/>
    <s v="Bibliotecas de la Universidad Carlos III de Madrid"/>
    <m/>
    <m/>
    <n v="5"/>
    <n v="5"/>
    <n v="5"/>
    <n v="5"/>
    <m/>
    <m/>
    <n v="5"/>
    <n v="5"/>
    <n v="2"/>
    <n v="3"/>
    <n v="3"/>
    <m/>
    <n v="5"/>
    <n v="5"/>
    <n v="5"/>
    <n v="5"/>
    <n v="3"/>
    <n v="5"/>
    <n v="5"/>
    <m/>
    <m/>
    <n v="5"/>
    <n v="5"/>
    <n v="5"/>
    <m/>
    <n v="5"/>
    <m/>
    <n v="3"/>
    <m/>
    <s v="Si"/>
    <n v="4"/>
    <s v="Si"/>
    <n v="4"/>
    <s v="No"/>
    <m/>
    <s v="Si"/>
    <s v="Si"/>
    <s v="No"/>
    <m/>
    <s v="Si"/>
    <m/>
    <m/>
    <m/>
    <m/>
    <n v="5"/>
    <n v="5"/>
    <m/>
    <n v="5"/>
    <n v="4"/>
    <m/>
    <m/>
    <d v="2017-03-17T11:23:04"/>
    <s v="10.150.1.151"/>
  </r>
  <r>
    <s v="Facultad de Farmacia "/>
    <s v="FAR"/>
    <x v="0"/>
    <n v="851"/>
    <m/>
    <m/>
    <n v="13"/>
    <m/>
    <n v="2"/>
    <n v="5"/>
    <m/>
    <n v="13"/>
    <n v="22"/>
    <n v="18"/>
    <m/>
    <m/>
    <m/>
    <n v="1"/>
    <n v="1"/>
    <n v="1"/>
    <n v="1"/>
    <m/>
    <m/>
    <n v="1"/>
    <n v="4"/>
    <n v="1"/>
    <n v="4"/>
    <n v="2"/>
    <m/>
    <n v="1"/>
    <n v="2"/>
    <n v="3"/>
    <n v="5"/>
    <n v="1"/>
    <n v="3"/>
    <n v="3"/>
    <m/>
    <m/>
    <n v="2"/>
    <n v="2"/>
    <n v="2"/>
    <n v="2"/>
    <n v="2"/>
    <n v="2"/>
    <n v="2"/>
    <m/>
    <s v="Si"/>
    <n v="1"/>
    <s v="Si"/>
    <m/>
    <s v="Si"/>
    <n v="1"/>
    <s v="Si"/>
    <s v="Si"/>
    <s v="Si"/>
    <n v="1"/>
    <s v="Si"/>
    <m/>
    <m/>
    <m/>
    <m/>
    <n v="2"/>
    <n v="2"/>
    <m/>
    <n v="1"/>
    <n v="1"/>
    <m/>
    <m/>
    <d v="2017-03-17T11:23:27"/>
    <s v="10.150.1.152"/>
  </r>
  <r>
    <s v="Facultad de Educación "/>
    <s v="EDU"/>
    <x v="2"/>
    <n v="852"/>
    <m/>
    <m/>
    <n v="12"/>
    <m/>
    <n v="4"/>
    <n v="5"/>
    <m/>
    <n v="12"/>
    <m/>
    <m/>
    <m/>
    <m/>
    <m/>
    <n v="5"/>
    <n v="5"/>
    <n v="5"/>
    <n v="5"/>
    <m/>
    <m/>
    <n v="5"/>
    <n v="4"/>
    <n v="3"/>
    <n v="3"/>
    <n v="5"/>
    <m/>
    <n v="5"/>
    <n v="5"/>
    <n v="5"/>
    <n v="5"/>
    <n v="4"/>
    <n v="5"/>
    <n v="4"/>
    <m/>
    <m/>
    <n v="5"/>
    <n v="5"/>
    <n v="5"/>
    <n v="5"/>
    <n v="5"/>
    <n v="5"/>
    <n v="4"/>
    <m/>
    <s v="Si"/>
    <n v="4"/>
    <s v="Si"/>
    <n v="5"/>
    <s v="Si"/>
    <n v="5"/>
    <s v="Si"/>
    <s v="Si"/>
    <s v="Si"/>
    <n v="5"/>
    <s v="Si"/>
    <m/>
    <m/>
    <m/>
    <m/>
    <n v="5"/>
    <n v="5"/>
    <m/>
    <n v="5"/>
    <n v="4"/>
    <m/>
    <m/>
    <d v="2017-03-17T11:24:24"/>
    <s v="10.150.1.151"/>
  </r>
  <r>
    <s v="Facultad de Ciencias Económicas y Empresariales "/>
    <s v="CEE"/>
    <x v="4"/>
    <n v="853"/>
    <m/>
    <m/>
    <n v="5"/>
    <m/>
    <n v="3"/>
    <n v="3"/>
    <m/>
    <n v="5"/>
    <m/>
    <m/>
    <m/>
    <m/>
    <m/>
    <n v="5"/>
    <n v="4"/>
    <n v="4"/>
    <n v="4"/>
    <m/>
    <m/>
    <n v="5"/>
    <n v="5"/>
    <n v="4"/>
    <n v="4"/>
    <n v="5"/>
    <m/>
    <n v="4"/>
    <n v="4"/>
    <n v="3"/>
    <n v="3"/>
    <n v="2"/>
    <n v="2"/>
    <n v="2"/>
    <m/>
    <m/>
    <n v="5"/>
    <n v="4"/>
    <n v="4"/>
    <n v="4"/>
    <n v="3"/>
    <n v="3"/>
    <n v="3"/>
    <m/>
    <s v="Si"/>
    <n v="4"/>
    <s v="Si"/>
    <n v="3"/>
    <s v="Si"/>
    <n v="3"/>
    <s v="No"/>
    <s v="Si"/>
    <s v="No"/>
    <m/>
    <s v="No"/>
    <m/>
    <m/>
    <m/>
    <m/>
    <n v="5"/>
    <n v="5"/>
    <m/>
    <n v="4"/>
    <n v="4"/>
    <m/>
    <m/>
    <d v="2017-03-17T11:24:42"/>
    <s v="10.150.1.152"/>
  </r>
  <r>
    <s v=""/>
    <s v=""/>
    <x v="1"/>
    <n v="854"/>
    <m/>
    <m/>
    <m/>
    <m/>
    <n v="3"/>
    <n v="5"/>
    <m/>
    <n v="9"/>
    <m/>
    <m/>
    <m/>
    <m/>
    <m/>
    <n v="1"/>
    <m/>
    <n v="1"/>
    <n v="1"/>
    <m/>
    <m/>
    <n v="5"/>
    <n v="4"/>
    <n v="5"/>
    <n v="4"/>
    <n v="5"/>
    <m/>
    <n v="2"/>
    <n v="1"/>
    <n v="1"/>
    <n v="1"/>
    <n v="1"/>
    <n v="1"/>
    <n v="1"/>
    <m/>
    <m/>
    <n v="1"/>
    <n v="1"/>
    <n v="1"/>
    <n v="1"/>
    <n v="1"/>
    <n v="1"/>
    <n v="1"/>
    <m/>
    <s v="Si"/>
    <n v="1"/>
    <s v="No"/>
    <m/>
    <s v="No"/>
    <m/>
    <s v="Si"/>
    <s v="No"/>
    <s v="No"/>
    <m/>
    <s v="Si"/>
    <m/>
    <m/>
    <m/>
    <m/>
    <n v="1"/>
    <n v="1"/>
    <m/>
    <n v="5"/>
    <n v="4"/>
    <m/>
    <m/>
    <d v="2017-03-17T11:26:03"/>
    <s v="10.150.1.151"/>
  </r>
  <r>
    <s v="Facultad de Geografía e Historia "/>
    <s v="GHI"/>
    <x v="2"/>
    <n v="855"/>
    <m/>
    <m/>
    <n v="16"/>
    <m/>
    <n v="3"/>
    <n v="1"/>
    <m/>
    <n v="16"/>
    <n v="14"/>
    <m/>
    <s v="Biblioteca Francisco Umbral, Majadahonda&lt;br&gt;Bibliotecas Públicas de Castilla-La Mancha"/>
    <m/>
    <m/>
    <n v="5"/>
    <n v="5"/>
    <n v="5"/>
    <n v="3"/>
    <m/>
    <m/>
    <n v="4"/>
    <n v="1"/>
    <n v="4"/>
    <n v="2"/>
    <n v="5"/>
    <m/>
    <n v="4"/>
    <n v="5"/>
    <n v="4"/>
    <n v="5"/>
    <n v="4"/>
    <n v="4"/>
    <n v="3"/>
    <m/>
    <m/>
    <n v="5"/>
    <n v="5"/>
    <n v="5"/>
    <n v="5"/>
    <n v="5"/>
    <n v="4"/>
    <n v="4"/>
    <m/>
    <s v="Si"/>
    <n v="3"/>
    <s v="Si"/>
    <n v="4"/>
    <s v="No"/>
    <m/>
    <s v="No"/>
    <s v="Si"/>
    <s v="No"/>
    <m/>
    <s v="No"/>
    <m/>
    <m/>
    <m/>
    <m/>
    <n v="5"/>
    <n v="5"/>
    <m/>
    <n v="5"/>
    <n v="3"/>
    <m/>
    <m/>
    <d v="2017-03-17T11:26:14"/>
    <s v="10.150.1.151"/>
  </r>
  <r>
    <s v="Facultad de Ciencias Políticas y Sociología "/>
    <s v="CPS"/>
    <x v="4"/>
    <n v="856"/>
    <m/>
    <m/>
    <n v="9"/>
    <m/>
    <n v="3"/>
    <n v="3"/>
    <m/>
    <n v="9"/>
    <m/>
    <m/>
    <m/>
    <m/>
    <m/>
    <n v="5"/>
    <n v="5"/>
    <n v="4"/>
    <n v="4"/>
    <m/>
    <m/>
    <n v="3"/>
    <n v="3"/>
    <n v="3"/>
    <n v="3"/>
    <n v="3"/>
    <m/>
    <n v="4"/>
    <n v="4"/>
    <n v="5"/>
    <n v="5"/>
    <n v="5"/>
    <n v="5"/>
    <n v="5"/>
    <m/>
    <m/>
    <n v="5"/>
    <n v="5"/>
    <n v="5"/>
    <n v="5"/>
    <n v="5"/>
    <n v="5"/>
    <n v="4"/>
    <m/>
    <s v="Si"/>
    <n v="5"/>
    <s v="No"/>
    <m/>
    <s v="No"/>
    <m/>
    <s v="No"/>
    <s v="No"/>
    <s v="No"/>
    <m/>
    <s v="No"/>
    <m/>
    <m/>
    <m/>
    <m/>
    <n v="5"/>
    <n v="5"/>
    <m/>
    <n v="4"/>
    <n v="4"/>
    <m/>
    <m/>
    <d v="2017-03-17T11:26:31"/>
    <s v="10.150.1.151"/>
  </r>
  <r>
    <s v="Facultad de Ciencias Físicas "/>
    <s v="FIS"/>
    <x v="3"/>
    <n v="857"/>
    <m/>
    <m/>
    <n v="6"/>
    <m/>
    <n v="3"/>
    <n v="5"/>
    <m/>
    <n v="8"/>
    <n v="6"/>
    <n v="10"/>
    <m/>
    <m/>
    <m/>
    <n v="5"/>
    <n v="4"/>
    <n v="4"/>
    <n v="4"/>
    <m/>
    <m/>
    <n v="4"/>
    <n v="5"/>
    <n v="3"/>
    <n v="3"/>
    <n v="4"/>
    <m/>
    <n v="3"/>
    <n v="4"/>
    <n v="4"/>
    <n v="5"/>
    <n v="4"/>
    <n v="5"/>
    <n v="4"/>
    <m/>
    <m/>
    <n v="5"/>
    <n v="4"/>
    <n v="4"/>
    <n v="5"/>
    <n v="5"/>
    <n v="5"/>
    <n v="4"/>
    <m/>
    <s v="Si"/>
    <n v="4"/>
    <s v="No"/>
    <m/>
    <s v="No"/>
    <m/>
    <s v="Si"/>
    <s v="Si"/>
    <s v="No"/>
    <m/>
    <s v="Si"/>
    <m/>
    <m/>
    <m/>
    <m/>
    <n v="5"/>
    <n v="5"/>
    <m/>
    <n v="4"/>
    <n v="4"/>
    <m/>
    <m/>
    <d v="2017-03-17T11:26:32"/>
    <s v="10.150.1.152"/>
  </r>
  <r>
    <s v="Facultad de Ciencias de la Información "/>
    <s v="INF"/>
    <x v="4"/>
    <n v="858"/>
    <m/>
    <m/>
    <n v="4"/>
    <m/>
    <n v="4"/>
    <n v="5"/>
    <m/>
    <n v="4"/>
    <n v="14"/>
    <n v="5"/>
    <m/>
    <m/>
    <m/>
    <n v="5"/>
    <n v="5"/>
    <n v="4"/>
    <n v="5"/>
    <m/>
    <m/>
    <n v="4"/>
    <n v="5"/>
    <n v="4"/>
    <n v="3"/>
    <n v="3"/>
    <m/>
    <n v="5"/>
    <n v="5"/>
    <n v="5"/>
    <n v="5"/>
    <n v="5"/>
    <n v="5"/>
    <n v="4"/>
    <m/>
    <m/>
    <n v="5"/>
    <n v="5"/>
    <n v="5"/>
    <n v="5"/>
    <n v="5"/>
    <n v="5"/>
    <n v="5"/>
    <m/>
    <s v="Si"/>
    <n v="5"/>
    <s v="Si"/>
    <n v="3"/>
    <s v="No"/>
    <m/>
    <s v="No"/>
    <s v="Si"/>
    <s v="Si"/>
    <n v="5"/>
    <s v="No"/>
    <m/>
    <m/>
    <m/>
    <m/>
    <n v="5"/>
    <n v="4"/>
    <m/>
    <n v="5"/>
    <n v="5"/>
    <m/>
    <m/>
    <d v="2017-03-17T11:26:53"/>
    <s v="10.150.1.152"/>
  </r>
  <r>
    <s v="Facultad de Ciencias Químicas "/>
    <s v="QUI"/>
    <x v="3"/>
    <n v="859"/>
    <m/>
    <m/>
    <n v="10"/>
    <m/>
    <n v="3"/>
    <n v="4"/>
    <m/>
    <n v="10"/>
    <n v="10"/>
    <n v="10"/>
    <m/>
    <m/>
    <m/>
    <n v="5"/>
    <n v="5"/>
    <n v="5"/>
    <n v="5"/>
    <m/>
    <m/>
    <n v="5"/>
    <n v="5"/>
    <n v="3"/>
    <n v="3"/>
    <n v="3"/>
    <m/>
    <n v="4"/>
    <n v="4"/>
    <n v="4"/>
    <n v="5"/>
    <n v="4"/>
    <n v="5"/>
    <n v="4"/>
    <m/>
    <m/>
    <n v="5"/>
    <n v="5"/>
    <n v="5"/>
    <n v="5"/>
    <n v="5"/>
    <n v="5"/>
    <n v="5"/>
    <m/>
    <s v="Si"/>
    <n v="4"/>
    <s v="Si"/>
    <n v="4"/>
    <s v="No"/>
    <m/>
    <s v="Si"/>
    <s v="Si"/>
    <s v="No"/>
    <m/>
    <s v="No"/>
    <m/>
    <m/>
    <m/>
    <m/>
    <n v="5"/>
    <n v="5"/>
    <m/>
    <n v="5"/>
    <n v="5"/>
    <m/>
    <m/>
    <d v="2017-03-17T11:26:58"/>
    <s v="10.150.1.151"/>
  </r>
  <r>
    <s v="Facultad de Farmacia "/>
    <s v="FAR"/>
    <x v="0"/>
    <n v="860"/>
    <m/>
    <m/>
    <n v="13"/>
    <m/>
    <n v="2"/>
    <n v="2"/>
    <m/>
    <n v="13"/>
    <m/>
    <m/>
    <m/>
    <m/>
    <m/>
    <n v="5"/>
    <m/>
    <m/>
    <m/>
    <m/>
    <m/>
    <n v="2"/>
    <n v="5"/>
    <m/>
    <m/>
    <n v="4"/>
    <m/>
    <n v="2"/>
    <n v="5"/>
    <n v="2"/>
    <n v="5"/>
    <n v="2"/>
    <n v="5"/>
    <n v="2"/>
    <m/>
    <m/>
    <n v="5"/>
    <n v="5"/>
    <m/>
    <n v="3"/>
    <n v="5"/>
    <n v="2"/>
    <n v="5"/>
    <m/>
    <s v="Si"/>
    <m/>
    <s v="No"/>
    <m/>
    <s v="No"/>
    <m/>
    <s v="No"/>
    <s v="Si"/>
    <m/>
    <m/>
    <m/>
    <m/>
    <m/>
    <m/>
    <m/>
    <n v="5"/>
    <n v="5"/>
    <m/>
    <n v="3"/>
    <n v="4"/>
    <m/>
    <m/>
    <d v="2017-03-17T11:27:29"/>
    <s v="10.150.1.151"/>
  </r>
  <r>
    <s v="Facultad de Medicina "/>
    <s v="MED"/>
    <x v="0"/>
    <n v="861"/>
    <m/>
    <m/>
    <n v="18"/>
    <m/>
    <n v="3"/>
    <n v="3"/>
    <m/>
    <n v="18"/>
    <n v="22"/>
    <n v="28"/>
    <s v="Biblioteca Nacional"/>
    <m/>
    <m/>
    <n v="5"/>
    <n v="5"/>
    <n v="5"/>
    <n v="5"/>
    <m/>
    <m/>
    <n v="4"/>
    <n v="5"/>
    <n v="3"/>
    <n v="3"/>
    <n v="3"/>
    <m/>
    <n v="4"/>
    <n v="5"/>
    <n v="5"/>
    <n v="5"/>
    <n v="5"/>
    <n v="5"/>
    <n v="5"/>
    <m/>
    <m/>
    <n v="5"/>
    <n v="5"/>
    <n v="5"/>
    <n v="5"/>
    <n v="5"/>
    <n v="5"/>
    <n v="5"/>
    <m/>
    <s v="Si"/>
    <n v="4"/>
    <s v="Si"/>
    <n v="5"/>
    <s v="No"/>
    <m/>
    <s v="Si"/>
    <s v="Si"/>
    <s v="Si"/>
    <n v="5"/>
    <s v="Si"/>
    <m/>
    <m/>
    <m/>
    <m/>
    <n v="5"/>
    <n v="5"/>
    <m/>
    <n v="5"/>
    <n v="5"/>
    <m/>
    <m/>
    <d v="2017-03-17T11:27:46"/>
    <s v="10.150.1.151"/>
  </r>
  <r>
    <s v=""/>
    <s v=""/>
    <x v="1"/>
    <n v="862"/>
    <m/>
    <m/>
    <m/>
    <m/>
    <n v="2"/>
    <n v="5"/>
    <m/>
    <n v="20"/>
    <m/>
    <m/>
    <m/>
    <m/>
    <m/>
    <n v="5"/>
    <n v="5"/>
    <n v="4"/>
    <n v="5"/>
    <m/>
    <m/>
    <n v="2"/>
    <n v="5"/>
    <n v="5"/>
    <n v="2"/>
    <n v="4"/>
    <m/>
    <n v="5"/>
    <n v="5"/>
    <n v="5"/>
    <n v="5"/>
    <n v="5"/>
    <n v="5"/>
    <n v="5"/>
    <m/>
    <m/>
    <n v="5"/>
    <n v="4"/>
    <n v="5"/>
    <n v="5"/>
    <n v="5"/>
    <n v="5"/>
    <n v="5"/>
    <m/>
    <s v="Si"/>
    <n v="4"/>
    <s v="Si"/>
    <n v="5"/>
    <s v="No"/>
    <m/>
    <s v="Si"/>
    <s v="Si"/>
    <s v="No"/>
    <m/>
    <s v="No"/>
    <m/>
    <m/>
    <m/>
    <m/>
    <n v="5"/>
    <n v="5"/>
    <m/>
    <n v="5"/>
    <n v="5"/>
    <m/>
    <m/>
    <d v="2017-03-17T11:29:38"/>
    <s v="10.150.1.151"/>
  </r>
  <r>
    <s v="Facultad de Ciencias Químicas "/>
    <s v="QUI"/>
    <x v="3"/>
    <n v="863"/>
    <m/>
    <m/>
    <n v="10"/>
    <m/>
    <n v="3"/>
    <n v="5"/>
    <m/>
    <n v="10"/>
    <m/>
    <m/>
    <m/>
    <m/>
    <m/>
    <n v="5"/>
    <n v="5"/>
    <n v="5"/>
    <n v="3"/>
    <m/>
    <m/>
    <n v="3"/>
    <n v="5"/>
    <n v="4"/>
    <n v="5"/>
    <n v="5"/>
    <m/>
    <n v="5"/>
    <n v="5"/>
    <n v="5"/>
    <n v="5"/>
    <n v="5"/>
    <n v="5"/>
    <n v="5"/>
    <m/>
    <m/>
    <n v="5"/>
    <n v="4"/>
    <n v="4"/>
    <n v="5"/>
    <n v="5"/>
    <n v="5"/>
    <n v="5"/>
    <m/>
    <s v="Si"/>
    <n v="3"/>
    <s v="Si"/>
    <n v="3"/>
    <s v="Si"/>
    <n v="3"/>
    <s v="Si"/>
    <s v="Si"/>
    <s v="No"/>
    <m/>
    <s v="No"/>
    <m/>
    <m/>
    <m/>
    <m/>
    <n v="5"/>
    <n v="5"/>
    <m/>
    <n v="5"/>
    <n v="3"/>
    <m/>
    <m/>
    <d v="2017-03-17T11:30:04"/>
    <s v="10.150.1.151"/>
  </r>
  <r>
    <s v="Facultad de Psicología "/>
    <s v="PSI"/>
    <x v="0"/>
    <n v="864"/>
    <m/>
    <m/>
    <n v="20"/>
    <m/>
    <n v="4"/>
    <n v="4"/>
    <m/>
    <n v="20"/>
    <n v="26"/>
    <n v="9"/>
    <m/>
    <m/>
    <m/>
    <n v="4"/>
    <n v="5"/>
    <n v="5"/>
    <n v="5"/>
    <m/>
    <m/>
    <n v="4"/>
    <n v="4"/>
    <n v="5"/>
    <n v="4"/>
    <n v="2"/>
    <m/>
    <n v="5"/>
    <n v="5"/>
    <n v="5"/>
    <n v="5"/>
    <n v="4"/>
    <n v="4"/>
    <n v="4"/>
    <m/>
    <m/>
    <n v="5"/>
    <n v="5"/>
    <n v="5"/>
    <n v="5"/>
    <n v="4"/>
    <n v="5"/>
    <n v="5"/>
    <m/>
    <s v="Si"/>
    <n v="3"/>
    <s v="No"/>
    <m/>
    <s v="No"/>
    <m/>
    <s v="No"/>
    <s v="No"/>
    <s v="Si"/>
    <n v="4"/>
    <s v="Si"/>
    <m/>
    <m/>
    <m/>
    <m/>
    <n v="5"/>
    <n v="5"/>
    <m/>
    <n v="5"/>
    <n v="4"/>
    <m/>
    <m/>
    <d v="2017-03-17T11:30:09"/>
    <s v="10.150.1.151"/>
  </r>
  <r>
    <s v="Facultad de Farmacia "/>
    <s v="FAR"/>
    <x v="0"/>
    <n v="865"/>
    <m/>
    <m/>
    <n v="13"/>
    <m/>
    <n v="3"/>
    <n v="3"/>
    <m/>
    <n v="13"/>
    <n v="21"/>
    <n v="2"/>
    <m/>
    <m/>
    <m/>
    <n v="4"/>
    <n v="4"/>
    <n v="4"/>
    <n v="5"/>
    <m/>
    <m/>
    <n v="3"/>
    <n v="5"/>
    <n v="1"/>
    <n v="2"/>
    <n v="4"/>
    <m/>
    <m/>
    <n v="3"/>
    <n v="4"/>
    <n v="5"/>
    <n v="3"/>
    <n v="5"/>
    <n v="4"/>
    <m/>
    <m/>
    <n v="5"/>
    <n v="3"/>
    <n v="4"/>
    <n v="4"/>
    <n v="5"/>
    <n v="5"/>
    <n v="2"/>
    <m/>
    <s v="Si"/>
    <n v="3"/>
    <s v="No"/>
    <m/>
    <s v="Si"/>
    <n v="4"/>
    <s v="Si"/>
    <s v="Si"/>
    <s v="No"/>
    <m/>
    <s v="Si"/>
    <s v="Incrementar la edidiones online de libros de texto"/>
    <m/>
    <m/>
    <m/>
    <n v="5"/>
    <n v="5"/>
    <m/>
    <n v="4"/>
    <n v="5"/>
    <m/>
    <m/>
    <d v="2017-03-17T11:31:04"/>
    <s v="10.150.1.152"/>
  </r>
  <r>
    <s v="Facultad de Ciencias Geológicas "/>
    <s v="GEO"/>
    <x v="3"/>
    <n v="866"/>
    <m/>
    <m/>
    <n v="7"/>
    <m/>
    <n v="3"/>
    <n v="5"/>
    <m/>
    <n v="7"/>
    <n v="10"/>
    <m/>
    <s v="Bibliotecas Municipales de Pozuelo de Alarcón"/>
    <m/>
    <m/>
    <n v="1"/>
    <n v="1"/>
    <n v="3"/>
    <n v="3"/>
    <m/>
    <m/>
    <n v="3"/>
    <n v="5"/>
    <n v="3"/>
    <n v="3"/>
    <n v="3"/>
    <m/>
    <n v="4"/>
    <n v="5"/>
    <n v="5"/>
    <n v="5"/>
    <n v="5"/>
    <n v="5"/>
    <n v="4"/>
    <m/>
    <m/>
    <n v="5"/>
    <n v="3"/>
    <n v="4"/>
    <n v="5"/>
    <n v="5"/>
    <n v="5"/>
    <n v="5"/>
    <m/>
    <s v="Si"/>
    <n v="5"/>
    <s v="Si"/>
    <n v="5"/>
    <s v="Si"/>
    <n v="4"/>
    <s v="Si"/>
    <s v="Si"/>
    <s v="Si"/>
    <n v="4"/>
    <m/>
    <m/>
    <m/>
    <m/>
    <m/>
    <n v="5"/>
    <n v="5"/>
    <m/>
    <n v="5"/>
    <n v="4"/>
    <m/>
    <m/>
    <d v="2017-03-17T11:31:54"/>
    <s v="10.150.1.151"/>
  </r>
  <r>
    <s v="Facultad de Veterinaria "/>
    <s v="VET"/>
    <x v="0"/>
    <n v="867"/>
    <m/>
    <m/>
    <n v="21"/>
    <m/>
    <n v="2"/>
    <n v="3"/>
    <m/>
    <n v="21"/>
    <m/>
    <m/>
    <m/>
    <m/>
    <m/>
    <n v="4"/>
    <n v="3"/>
    <n v="4"/>
    <n v="3"/>
    <m/>
    <m/>
    <n v="2"/>
    <n v="5"/>
    <n v="1"/>
    <n v="3"/>
    <n v="4"/>
    <m/>
    <n v="5"/>
    <n v="5"/>
    <n v="5"/>
    <n v="5"/>
    <n v="5"/>
    <n v="5"/>
    <n v="5"/>
    <m/>
    <m/>
    <n v="5"/>
    <n v="4"/>
    <n v="3"/>
    <n v="5"/>
    <n v="5"/>
    <n v="5"/>
    <n v="5"/>
    <m/>
    <s v="Si"/>
    <n v="4"/>
    <s v="No"/>
    <m/>
    <s v="No"/>
    <m/>
    <s v="Si"/>
    <s v="Si"/>
    <s v="Si"/>
    <n v="4"/>
    <s v="No"/>
    <m/>
    <m/>
    <m/>
    <m/>
    <n v="5"/>
    <n v="5"/>
    <m/>
    <n v="5"/>
    <n v="4"/>
    <m/>
    <m/>
    <d v="2017-03-17T11:35:05"/>
    <s v="10.150.1.152"/>
  </r>
  <r>
    <s v="Facultad de Veterinaria "/>
    <s v="VET"/>
    <x v="0"/>
    <n v="868"/>
    <m/>
    <m/>
    <n v="21"/>
    <m/>
    <n v="2"/>
    <n v="4"/>
    <m/>
    <n v="21"/>
    <m/>
    <m/>
    <m/>
    <m/>
    <m/>
    <n v="5"/>
    <n v="5"/>
    <n v="5"/>
    <n v="4"/>
    <m/>
    <m/>
    <n v="4"/>
    <n v="5"/>
    <n v="4"/>
    <n v="2"/>
    <n v="5"/>
    <m/>
    <n v="4"/>
    <n v="4"/>
    <n v="5"/>
    <n v="5"/>
    <n v="3"/>
    <n v="4"/>
    <n v="4"/>
    <m/>
    <m/>
    <n v="5"/>
    <n v="5"/>
    <n v="5"/>
    <n v="5"/>
    <n v="5"/>
    <n v="5"/>
    <n v="4"/>
    <m/>
    <s v="Si"/>
    <n v="4"/>
    <s v="Si"/>
    <n v="4"/>
    <s v="No"/>
    <m/>
    <s v="No"/>
    <s v="Si"/>
    <s v="Si"/>
    <n v="5"/>
    <s v="Si"/>
    <m/>
    <m/>
    <m/>
    <m/>
    <n v="5"/>
    <n v="5"/>
    <m/>
    <n v="5"/>
    <n v="3"/>
    <m/>
    <m/>
    <d v="2017-03-17T11:35:28"/>
    <s v="10.150.1.151"/>
  </r>
  <r>
    <s v="Facultad de Medicina "/>
    <s v="MED"/>
    <x v="0"/>
    <n v="869"/>
    <m/>
    <m/>
    <n v="18"/>
    <m/>
    <n v="3"/>
    <n v="5"/>
    <m/>
    <n v="18"/>
    <n v="22"/>
    <n v="21"/>
    <m/>
    <m/>
    <m/>
    <n v="4"/>
    <n v="3"/>
    <n v="4"/>
    <n v="4"/>
    <m/>
    <m/>
    <n v="3"/>
    <n v="5"/>
    <n v="5"/>
    <n v="3"/>
    <n v="4"/>
    <m/>
    <n v="4"/>
    <n v="4"/>
    <n v="5"/>
    <n v="5"/>
    <n v="4"/>
    <n v="4"/>
    <n v="4"/>
    <m/>
    <m/>
    <n v="5"/>
    <n v="4"/>
    <n v="4"/>
    <n v="4"/>
    <n v="4"/>
    <n v="4"/>
    <n v="5"/>
    <m/>
    <s v="Si"/>
    <n v="4"/>
    <s v="Si"/>
    <n v="4"/>
    <s v="Si"/>
    <n v="4"/>
    <m/>
    <s v="Si"/>
    <s v="Si"/>
    <n v="5"/>
    <s v="Si"/>
    <m/>
    <m/>
    <m/>
    <m/>
    <n v="5"/>
    <n v="5"/>
    <m/>
    <n v="5"/>
    <n v="4"/>
    <s v="Sin la ayuda que recibo de mi biblioteca, sería imposible desarrollar mi labor docente e investigadora.&lt;br&gt;Estoy satisfecho y muy agradecido"/>
    <m/>
    <d v="2017-03-17T11:36:02"/>
    <s v="10.150.1.152"/>
  </r>
  <r>
    <s v="Facultad de Filología "/>
    <s v="FLL"/>
    <x v="2"/>
    <n v="870"/>
    <m/>
    <m/>
    <n v="14"/>
    <m/>
    <n v="2"/>
    <n v="2"/>
    <m/>
    <n v="29"/>
    <n v="14"/>
    <m/>
    <m/>
    <m/>
    <m/>
    <n v="4"/>
    <n v="4"/>
    <n v="3"/>
    <n v="3"/>
    <m/>
    <m/>
    <n v="4"/>
    <n v="4"/>
    <n v="5"/>
    <n v="3"/>
    <n v="4"/>
    <m/>
    <n v="4"/>
    <n v="3"/>
    <n v="4"/>
    <n v="4"/>
    <n v="4"/>
    <n v="3"/>
    <n v="3"/>
    <m/>
    <m/>
    <n v="4"/>
    <n v="4"/>
    <n v="4"/>
    <n v="4"/>
    <n v="4"/>
    <n v="4"/>
    <n v="3"/>
    <m/>
    <s v="Si"/>
    <n v="4"/>
    <s v="Si"/>
    <n v="4"/>
    <s v="No"/>
    <m/>
    <s v="No"/>
    <s v="Si"/>
    <s v="Si"/>
    <n v="3"/>
    <s v="No"/>
    <m/>
    <m/>
    <m/>
    <m/>
    <n v="4"/>
    <n v="4"/>
    <m/>
    <n v="4"/>
    <n v="4"/>
    <m/>
    <m/>
    <d v="2017-03-17T11:36:21"/>
    <s v="10.150.1.151"/>
  </r>
  <r>
    <s v="Facultad de Geografía e Historia "/>
    <s v="GHI"/>
    <x v="2"/>
    <n v="871"/>
    <m/>
    <m/>
    <n v="16"/>
    <m/>
    <n v="4"/>
    <n v="4"/>
    <m/>
    <n v="16"/>
    <n v="11"/>
    <n v="15"/>
    <s v="Biblioteca NAcioal"/>
    <m/>
    <m/>
    <n v="5"/>
    <n v="5"/>
    <n v="5"/>
    <n v="4"/>
    <m/>
    <m/>
    <n v="4"/>
    <n v="4"/>
    <n v="5"/>
    <n v="3"/>
    <n v="4"/>
    <m/>
    <n v="5"/>
    <n v="4"/>
    <n v="5"/>
    <n v="5"/>
    <n v="5"/>
    <n v="5"/>
    <n v="5"/>
    <m/>
    <m/>
    <n v="5"/>
    <n v="5"/>
    <n v="5"/>
    <n v="5"/>
    <n v="5"/>
    <n v="5"/>
    <n v="5"/>
    <m/>
    <s v="Si"/>
    <n v="4"/>
    <s v="Si"/>
    <n v="5"/>
    <s v="Si"/>
    <n v="5"/>
    <s v="Si"/>
    <s v="Si"/>
    <s v="No"/>
    <m/>
    <s v="No"/>
    <m/>
    <m/>
    <m/>
    <m/>
    <n v="5"/>
    <n v="5"/>
    <m/>
    <n v="5"/>
    <n v="5"/>
    <m/>
    <m/>
    <d v="2017-03-17T11:36:42"/>
    <s v="10.150.1.151"/>
  </r>
  <r>
    <s v="Facultad de Geografía e Historia "/>
    <s v="GHI"/>
    <x v="2"/>
    <n v="872"/>
    <m/>
    <m/>
    <n v="16"/>
    <m/>
    <n v="3"/>
    <n v="3"/>
    <m/>
    <n v="16"/>
    <n v="14"/>
    <n v="15"/>
    <m/>
    <m/>
    <m/>
    <n v="1"/>
    <n v="3"/>
    <n v="3"/>
    <n v="2"/>
    <m/>
    <m/>
    <n v="3"/>
    <n v="4"/>
    <n v="5"/>
    <n v="1"/>
    <n v="2"/>
    <m/>
    <n v="2"/>
    <n v="2"/>
    <n v="1"/>
    <n v="1"/>
    <n v="2"/>
    <n v="2"/>
    <n v="2"/>
    <m/>
    <m/>
    <n v="1"/>
    <n v="2"/>
    <n v="2"/>
    <n v="2"/>
    <n v="2"/>
    <n v="2"/>
    <n v="2"/>
    <m/>
    <s v="Si"/>
    <n v="3"/>
    <s v="No"/>
    <m/>
    <s v="No"/>
    <m/>
    <s v="No"/>
    <s v="Si"/>
    <s v="No"/>
    <m/>
    <s v="No"/>
    <m/>
    <m/>
    <m/>
    <m/>
    <n v="1"/>
    <n v="1"/>
    <m/>
    <n v="4"/>
    <n v="4"/>
    <m/>
    <m/>
    <d v="2017-03-17T11:40:41"/>
    <s v="10.150.1.151"/>
  </r>
  <r>
    <s v="Facultad de Filología "/>
    <s v="FLL"/>
    <x v="2"/>
    <n v="873"/>
    <m/>
    <m/>
    <n v="14"/>
    <m/>
    <n v="4"/>
    <n v="4"/>
    <m/>
    <n v="14"/>
    <n v="15"/>
    <n v="29"/>
    <m/>
    <m/>
    <m/>
    <n v="5"/>
    <n v="5"/>
    <n v="5"/>
    <n v="5"/>
    <m/>
    <m/>
    <n v="5"/>
    <n v="5"/>
    <n v="5"/>
    <n v="4"/>
    <n v="5"/>
    <m/>
    <n v="3"/>
    <n v="5"/>
    <n v="4"/>
    <n v="5"/>
    <n v="5"/>
    <n v="5"/>
    <n v="5"/>
    <m/>
    <m/>
    <n v="5"/>
    <n v="5"/>
    <n v="5"/>
    <n v="5"/>
    <n v="5"/>
    <n v="5"/>
    <n v="5"/>
    <m/>
    <s v="Si"/>
    <n v="4"/>
    <s v="Si"/>
    <n v="4"/>
    <s v="Si"/>
    <n v="4"/>
    <s v="No"/>
    <s v="Si"/>
    <s v="Si"/>
    <n v="4"/>
    <s v="No"/>
    <m/>
    <m/>
    <m/>
    <m/>
    <n v="5"/>
    <n v="5"/>
    <m/>
    <n v="5"/>
    <n v="5"/>
    <m/>
    <m/>
    <d v="2017-03-17T11:40:45"/>
    <s v="10.150.1.151"/>
  </r>
  <r>
    <s v="Facultad de Psicología "/>
    <s v="PSI"/>
    <x v="0"/>
    <n v="874"/>
    <m/>
    <m/>
    <n v="20"/>
    <m/>
    <n v="3"/>
    <n v="3"/>
    <m/>
    <n v="26"/>
    <n v="9"/>
    <m/>
    <m/>
    <m/>
    <m/>
    <n v="5"/>
    <n v="5"/>
    <n v="5"/>
    <n v="5"/>
    <m/>
    <m/>
    <n v="5"/>
    <n v="5"/>
    <n v="4"/>
    <n v="4"/>
    <n v="5"/>
    <m/>
    <n v="4"/>
    <n v="4"/>
    <n v="3"/>
    <n v="4"/>
    <n v="3"/>
    <n v="4"/>
    <n v="3"/>
    <m/>
    <m/>
    <n v="5"/>
    <n v="5"/>
    <n v="5"/>
    <n v="5"/>
    <n v="5"/>
    <n v="5"/>
    <n v="5"/>
    <m/>
    <s v="Si"/>
    <n v="5"/>
    <s v="No"/>
    <m/>
    <s v="No"/>
    <m/>
    <s v="No"/>
    <s v="Si"/>
    <s v="No"/>
    <m/>
    <s v="No"/>
    <m/>
    <m/>
    <m/>
    <m/>
    <n v="5"/>
    <n v="5"/>
    <m/>
    <n v="5"/>
    <n v="4"/>
    <m/>
    <m/>
    <d v="2017-03-17T11:40:57"/>
    <s v="10.150.1.152"/>
  </r>
  <r>
    <s v="Facultad de Filología "/>
    <s v="FLL"/>
    <x v="2"/>
    <n v="875"/>
    <m/>
    <m/>
    <n v="14"/>
    <m/>
    <n v="5"/>
    <n v="5"/>
    <m/>
    <n v="14"/>
    <n v="29"/>
    <n v="15"/>
    <s v="Consejo Superior de Investigaciones Científicas (CCHS), Biblioteca Nacional, Biblioteca San Justino"/>
    <m/>
    <m/>
    <n v="5"/>
    <n v="5"/>
    <n v="5"/>
    <n v="4"/>
    <m/>
    <m/>
    <n v="5"/>
    <n v="5"/>
    <n v="4"/>
    <n v="3"/>
    <n v="5"/>
    <m/>
    <n v="5"/>
    <n v="5"/>
    <n v="5"/>
    <n v="5"/>
    <n v="5"/>
    <n v="5"/>
    <n v="4"/>
    <m/>
    <m/>
    <n v="4"/>
    <n v="5"/>
    <n v="5"/>
    <n v="5"/>
    <n v="5"/>
    <n v="5"/>
    <n v="4"/>
    <m/>
    <s v="Si"/>
    <n v="4"/>
    <s v="Si"/>
    <n v="4"/>
    <s v="Si"/>
    <n v="5"/>
    <s v="Si"/>
    <s v="Si"/>
    <m/>
    <n v="4"/>
    <s v="No"/>
    <m/>
    <m/>
    <m/>
    <m/>
    <n v="5"/>
    <n v="5"/>
    <m/>
    <n v="5"/>
    <n v="5"/>
    <m/>
    <m/>
    <d v="2017-03-17T11:42:44"/>
    <s v="10.150.1.152"/>
  </r>
  <r>
    <s v="Facultad de Veterinaria "/>
    <s v="VET"/>
    <x v="0"/>
    <n v="876"/>
    <m/>
    <m/>
    <n v="21"/>
    <m/>
    <n v="1"/>
    <n v="5"/>
    <m/>
    <m/>
    <m/>
    <m/>
    <m/>
    <m/>
    <m/>
    <m/>
    <m/>
    <m/>
    <m/>
    <m/>
    <m/>
    <n v="1"/>
    <n v="5"/>
    <n v="2"/>
    <n v="4"/>
    <n v="5"/>
    <m/>
    <n v="4"/>
    <n v="4"/>
    <n v="5"/>
    <n v="5"/>
    <n v="4"/>
    <n v="4"/>
    <n v="4"/>
    <m/>
    <m/>
    <m/>
    <m/>
    <m/>
    <m/>
    <m/>
    <m/>
    <m/>
    <m/>
    <s v="Si"/>
    <n v="4"/>
    <s v="No"/>
    <m/>
    <s v="No"/>
    <m/>
    <s v="No"/>
    <s v="Si"/>
    <s v="Si"/>
    <n v="4"/>
    <s v="No"/>
    <m/>
    <m/>
    <m/>
    <m/>
    <n v="5"/>
    <n v="5"/>
    <m/>
    <n v="4"/>
    <m/>
    <m/>
    <m/>
    <d v="2017-03-17T11:44:08"/>
    <s v="10.150.1.151"/>
  </r>
  <r>
    <s v="Facultad de Ciencias Biológicas "/>
    <s v="BIO"/>
    <x v="3"/>
    <n v="877"/>
    <m/>
    <m/>
    <n v="2"/>
    <m/>
    <n v="4"/>
    <n v="3"/>
    <m/>
    <n v="2"/>
    <n v="22"/>
    <n v="10"/>
    <m/>
    <m/>
    <m/>
    <n v="4"/>
    <n v="4"/>
    <n v="4"/>
    <n v="4"/>
    <m/>
    <m/>
    <n v="5"/>
    <n v="5"/>
    <n v="3"/>
    <n v="2"/>
    <n v="2"/>
    <m/>
    <n v="4"/>
    <n v="4"/>
    <n v="4"/>
    <n v="5"/>
    <n v="4"/>
    <n v="5"/>
    <n v="4"/>
    <m/>
    <m/>
    <n v="5"/>
    <n v="5"/>
    <n v="5"/>
    <n v="5"/>
    <n v="5"/>
    <n v="5"/>
    <n v="3"/>
    <m/>
    <m/>
    <n v="4"/>
    <s v="No"/>
    <m/>
    <s v="No"/>
    <m/>
    <s v="No"/>
    <s v="Si"/>
    <s v="No"/>
    <m/>
    <s v="No"/>
    <m/>
    <m/>
    <m/>
    <m/>
    <n v="5"/>
    <n v="5"/>
    <m/>
    <n v="5"/>
    <n v="5"/>
    <m/>
    <m/>
    <d v="2017-03-17T11:44:14"/>
    <s v="10.150.1.151"/>
  </r>
  <r>
    <s v="Facultad de Ciencias Biológicas "/>
    <s v="BIO"/>
    <x v="3"/>
    <n v="878"/>
    <m/>
    <m/>
    <n v="2"/>
    <m/>
    <n v="5"/>
    <n v="5"/>
    <m/>
    <n v="16"/>
    <n v="2"/>
    <n v="7"/>
    <m/>
    <m/>
    <m/>
    <n v="5"/>
    <n v="5"/>
    <n v="5"/>
    <n v="5"/>
    <m/>
    <m/>
    <n v="5"/>
    <n v="5"/>
    <n v="4"/>
    <n v="4"/>
    <n v="4"/>
    <m/>
    <n v="5"/>
    <n v="5"/>
    <n v="5"/>
    <n v="5"/>
    <n v="5"/>
    <n v="5"/>
    <n v="5"/>
    <m/>
    <m/>
    <n v="5"/>
    <n v="5"/>
    <n v="5"/>
    <n v="5"/>
    <n v="5"/>
    <n v="5"/>
    <n v="5"/>
    <m/>
    <s v="Si"/>
    <n v="5"/>
    <s v="Si"/>
    <m/>
    <s v="Si"/>
    <n v="5"/>
    <s v="Si"/>
    <s v="Si"/>
    <s v="No"/>
    <m/>
    <s v="Si"/>
    <m/>
    <m/>
    <m/>
    <m/>
    <n v="5"/>
    <n v="5"/>
    <m/>
    <n v="5"/>
    <n v="4"/>
    <m/>
    <m/>
    <d v="2017-03-17T11:48:00"/>
    <s v="10.150.1.151"/>
  </r>
  <r>
    <s v="Facultad de Ciencias Matemáticas "/>
    <s v="MAT"/>
    <x v="3"/>
    <n v="879"/>
    <m/>
    <m/>
    <n v="8"/>
    <m/>
    <n v="2"/>
    <n v="4"/>
    <m/>
    <n v="8"/>
    <m/>
    <m/>
    <m/>
    <m/>
    <m/>
    <n v="4"/>
    <n v="4"/>
    <n v="4"/>
    <n v="5"/>
    <m/>
    <m/>
    <n v="5"/>
    <n v="4"/>
    <n v="4"/>
    <n v="3"/>
    <n v="3"/>
    <m/>
    <n v="5"/>
    <n v="5"/>
    <n v="4"/>
    <n v="4"/>
    <n v="3"/>
    <n v="3"/>
    <n v="4"/>
    <m/>
    <m/>
    <n v="5"/>
    <n v="5"/>
    <n v="5"/>
    <n v="5"/>
    <n v="5"/>
    <n v="5"/>
    <n v="5"/>
    <m/>
    <s v="Si"/>
    <n v="3"/>
    <s v="Si"/>
    <n v="4"/>
    <s v="No"/>
    <m/>
    <s v="No"/>
    <s v="Si"/>
    <s v="No"/>
    <m/>
    <s v="Si"/>
    <m/>
    <m/>
    <m/>
    <m/>
    <n v="5"/>
    <n v="5"/>
    <m/>
    <n v="4"/>
    <n v="4"/>
    <m/>
    <m/>
    <d v="2017-03-17T11:48:35"/>
    <s v="10.150.1.151"/>
  </r>
  <r>
    <s v="F. Óptica y Optometría"/>
    <s v="OPT"/>
    <x v="0"/>
    <n v="880"/>
    <m/>
    <m/>
    <n v="25"/>
    <m/>
    <n v="3"/>
    <n v="5"/>
    <m/>
    <n v="33"/>
    <n v="25"/>
    <n v="18"/>
    <m/>
    <m/>
    <m/>
    <n v="5"/>
    <n v="5"/>
    <n v="5"/>
    <n v="5"/>
    <m/>
    <m/>
    <n v="4"/>
    <n v="5"/>
    <n v="4"/>
    <n v="3"/>
    <n v="4"/>
    <m/>
    <n v="5"/>
    <n v="5"/>
    <n v="5"/>
    <n v="5"/>
    <n v="5"/>
    <n v="5"/>
    <n v="5"/>
    <m/>
    <m/>
    <n v="5"/>
    <n v="5"/>
    <n v="5"/>
    <n v="5"/>
    <n v="5"/>
    <n v="5"/>
    <n v="5"/>
    <m/>
    <s v="Si"/>
    <n v="4"/>
    <s v="Si"/>
    <n v="5"/>
    <s v="Si"/>
    <n v="5"/>
    <s v="Si"/>
    <s v="Si"/>
    <s v="No"/>
    <m/>
    <s v="Si"/>
    <s v="Actualmente cubre todas mis necesidades docentes y de investigación"/>
    <m/>
    <m/>
    <m/>
    <n v="5"/>
    <n v="5"/>
    <m/>
    <n v="5"/>
    <n v="5"/>
    <s v="El servicio de biblioteca es uno de los que mejor se ha adaptado a los cambios surgidos en los últimos años en su área: recursos digitales, adaptación con espacios de estudio multitarea para trabajo de grupos reducidos de alumnos, puestos de estudio con conexiones eléctricas, etc"/>
    <m/>
    <d v="2017-03-17T11:50:17"/>
    <s v="10.150.1.152"/>
  </r>
  <r>
    <s v="Facultad de Ciencias Económicas y Empresariales "/>
    <s v="CEE"/>
    <x v="4"/>
    <n v="881"/>
    <m/>
    <m/>
    <n v="5"/>
    <m/>
    <n v="2"/>
    <n v="5"/>
    <m/>
    <n v="5"/>
    <m/>
    <m/>
    <m/>
    <m/>
    <m/>
    <n v="5"/>
    <n v="5"/>
    <n v="5"/>
    <n v="3"/>
    <m/>
    <m/>
    <n v="2"/>
    <n v="5"/>
    <n v="2"/>
    <n v="2"/>
    <n v="4"/>
    <m/>
    <n v="4"/>
    <n v="4"/>
    <n v="5"/>
    <n v="5"/>
    <n v="4"/>
    <n v="4"/>
    <n v="4"/>
    <m/>
    <m/>
    <n v="5"/>
    <n v="4"/>
    <n v="4"/>
    <n v="5"/>
    <n v="5"/>
    <n v="5"/>
    <n v="5"/>
    <m/>
    <s v="Si"/>
    <n v="4"/>
    <s v="Si"/>
    <n v="4"/>
    <s v="No"/>
    <m/>
    <s v="Si"/>
    <s v="Si"/>
    <s v="Si"/>
    <n v="4"/>
    <s v="No"/>
    <m/>
    <m/>
    <m/>
    <m/>
    <n v="4"/>
    <n v="5"/>
    <m/>
    <n v="4"/>
    <n v="4"/>
    <m/>
    <m/>
    <d v="2017-03-17T11:52:28"/>
    <s v="10.150.1.151"/>
  </r>
  <r>
    <s v="F. Trabajo Social"/>
    <s v="TRS"/>
    <x v="4"/>
    <n v="882"/>
    <m/>
    <m/>
    <n v="26"/>
    <m/>
    <n v="3"/>
    <n v="3"/>
    <m/>
    <n v="26"/>
    <n v="20"/>
    <m/>
    <m/>
    <m/>
    <m/>
    <n v="4"/>
    <n v="5"/>
    <n v="5"/>
    <n v="5"/>
    <m/>
    <m/>
    <n v="5"/>
    <n v="1"/>
    <n v="5"/>
    <n v="3"/>
    <n v="2"/>
    <m/>
    <n v="5"/>
    <n v="5"/>
    <n v="5"/>
    <n v="5"/>
    <n v="5"/>
    <n v="5"/>
    <n v="5"/>
    <m/>
    <m/>
    <n v="5"/>
    <n v="5"/>
    <n v="5"/>
    <n v="5"/>
    <n v="5"/>
    <n v="5"/>
    <n v="5"/>
    <m/>
    <s v="Si"/>
    <n v="3"/>
    <s v="Si"/>
    <n v="4"/>
    <s v="Si"/>
    <n v="4"/>
    <s v="Si"/>
    <s v="Si"/>
    <s v="No"/>
    <m/>
    <s v="No"/>
    <m/>
    <m/>
    <m/>
    <m/>
    <n v="5"/>
    <n v="5"/>
    <m/>
    <n v="5"/>
    <n v="4"/>
    <m/>
    <m/>
    <d v="2017-03-17T11:53:59"/>
    <s v="10.150.1.151"/>
  </r>
  <r>
    <s v="Facultad de Filología "/>
    <s v="FLL"/>
    <x v="2"/>
    <n v="883"/>
    <m/>
    <m/>
    <n v="14"/>
    <m/>
    <n v="3"/>
    <n v="5"/>
    <m/>
    <n v="14"/>
    <m/>
    <m/>
    <m/>
    <m/>
    <m/>
    <n v="4"/>
    <n v="4"/>
    <n v="5"/>
    <n v="5"/>
    <m/>
    <m/>
    <n v="3"/>
    <n v="5"/>
    <n v="5"/>
    <n v="3"/>
    <n v="4"/>
    <m/>
    <n v="3"/>
    <n v="3"/>
    <n v="5"/>
    <n v="5"/>
    <n v="4"/>
    <n v="4"/>
    <n v="4"/>
    <m/>
    <m/>
    <n v="5"/>
    <n v="5"/>
    <n v="4"/>
    <n v="4"/>
    <n v="5"/>
    <n v="5"/>
    <n v="4"/>
    <m/>
    <s v="Si"/>
    <n v="4"/>
    <s v="No"/>
    <m/>
    <s v="Si"/>
    <n v="4"/>
    <s v="Si"/>
    <s v="Si"/>
    <s v="No"/>
    <m/>
    <s v="No"/>
    <s v="Más recursos online. Más Servicios online de la editorial Brill de Leiden: Montanari Greek-English Lexikon, New Pauly completo. Más revistas online de acceso restringido"/>
    <m/>
    <m/>
    <m/>
    <n v="5"/>
    <n v="5"/>
    <m/>
    <n v="4"/>
    <n v="5"/>
    <m/>
    <m/>
    <d v="2017-03-17T11:54:48"/>
    <s v="10.150.1.152"/>
  </r>
  <r>
    <s v="F. Trabajo Social"/>
    <s v="TRS"/>
    <x v="4"/>
    <n v="884"/>
    <m/>
    <m/>
    <n v="26"/>
    <m/>
    <n v="3"/>
    <n v="5"/>
    <m/>
    <n v="26"/>
    <n v="9"/>
    <m/>
    <m/>
    <m/>
    <m/>
    <n v="5"/>
    <n v="4"/>
    <n v="4"/>
    <n v="4"/>
    <m/>
    <m/>
    <n v="5"/>
    <n v="5"/>
    <n v="3"/>
    <n v="2"/>
    <n v="4"/>
    <m/>
    <n v="4"/>
    <n v="5"/>
    <n v="4"/>
    <n v="5"/>
    <n v="5"/>
    <n v="5"/>
    <n v="5"/>
    <m/>
    <m/>
    <n v="5"/>
    <n v="5"/>
    <n v="5"/>
    <n v="5"/>
    <n v="5"/>
    <n v="5"/>
    <n v="5"/>
    <m/>
    <s v="Si"/>
    <n v="3"/>
    <s v="Si"/>
    <n v="3"/>
    <s v="No"/>
    <m/>
    <s v="No"/>
    <m/>
    <s v="Si"/>
    <n v="4"/>
    <s v="Si"/>
    <m/>
    <m/>
    <m/>
    <m/>
    <n v="5"/>
    <m/>
    <m/>
    <n v="5"/>
    <n v="4"/>
    <m/>
    <m/>
    <d v="2017-03-17T11:55:54"/>
    <s v="10.150.1.152"/>
  </r>
  <r>
    <s v="Facultad de Ciencias Biológicas "/>
    <s v="BIO"/>
    <x v="3"/>
    <n v="885"/>
    <m/>
    <m/>
    <n v="2"/>
    <m/>
    <n v="2"/>
    <n v="5"/>
    <m/>
    <n v="2"/>
    <m/>
    <m/>
    <m/>
    <m/>
    <m/>
    <n v="5"/>
    <n v="5"/>
    <n v="4"/>
    <n v="3"/>
    <m/>
    <m/>
    <n v="3"/>
    <n v="5"/>
    <n v="3"/>
    <n v="3"/>
    <n v="4"/>
    <m/>
    <n v="4"/>
    <n v="4"/>
    <n v="4"/>
    <n v="5"/>
    <n v="3"/>
    <n v="4"/>
    <n v="4"/>
    <m/>
    <m/>
    <n v="4"/>
    <n v="5"/>
    <n v="5"/>
    <n v="4"/>
    <n v="5"/>
    <n v="4"/>
    <n v="4"/>
    <m/>
    <s v="Si"/>
    <n v="4"/>
    <s v="No"/>
    <m/>
    <s v="No"/>
    <m/>
    <s v="Si"/>
    <s v="No"/>
    <s v="No"/>
    <m/>
    <s v="No"/>
    <m/>
    <m/>
    <m/>
    <m/>
    <n v="5"/>
    <n v="4"/>
    <m/>
    <n v="5"/>
    <n v="4"/>
    <m/>
    <m/>
    <d v="2017-03-17T11:55:57"/>
    <s v="10.150.1.151"/>
  </r>
  <r>
    <s v="Facultad de Farmacia "/>
    <s v="FAR"/>
    <x v="0"/>
    <n v="886"/>
    <m/>
    <m/>
    <n v="13"/>
    <m/>
    <n v="4"/>
    <n v="5"/>
    <m/>
    <n v="13"/>
    <n v="16"/>
    <m/>
    <s v="Biblioteca Nacional, Bibliotecas de las Reales Academias de Historia y de Farmacia"/>
    <m/>
    <m/>
    <m/>
    <m/>
    <m/>
    <n v="5"/>
    <m/>
    <m/>
    <n v="5"/>
    <n v="5"/>
    <n v="5"/>
    <n v="5"/>
    <n v="2"/>
    <m/>
    <n v="4"/>
    <n v="5"/>
    <n v="5"/>
    <n v="5"/>
    <n v="4"/>
    <n v="4"/>
    <n v="5"/>
    <m/>
    <m/>
    <n v="5"/>
    <n v="4"/>
    <n v="4"/>
    <m/>
    <n v="5"/>
    <n v="5"/>
    <n v="5"/>
    <m/>
    <s v="Si"/>
    <n v="4"/>
    <s v="Si"/>
    <n v="3"/>
    <s v="No"/>
    <m/>
    <s v="No"/>
    <s v="Si"/>
    <s v="No"/>
    <m/>
    <s v="No"/>
    <m/>
    <m/>
    <m/>
    <m/>
    <n v="5"/>
    <n v="5"/>
    <m/>
    <n v="5"/>
    <n v="3"/>
    <s v="Siempre lo he considerado muy bueno"/>
    <m/>
    <d v="2017-03-17T11:56:24"/>
    <s v="10.150.1.152"/>
  </r>
  <r>
    <s v="Facultad de Ciencias Económicas y Empresariales "/>
    <s v="CEE"/>
    <x v="4"/>
    <n v="887"/>
    <m/>
    <m/>
    <n v="5"/>
    <m/>
    <n v="2"/>
    <n v="3"/>
    <m/>
    <n v="5"/>
    <n v="8"/>
    <n v="23"/>
    <m/>
    <m/>
    <m/>
    <n v="4"/>
    <n v="3"/>
    <n v="3"/>
    <n v="3"/>
    <m/>
    <m/>
    <n v="5"/>
    <n v="5"/>
    <n v="4"/>
    <n v="4"/>
    <n v="5"/>
    <m/>
    <n v="4"/>
    <n v="5"/>
    <n v="5"/>
    <n v="5"/>
    <n v="5"/>
    <n v="5"/>
    <n v="4"/>
    <m/>
    <m/>
    <n v="5"/>
    <n v="3"/>
    <n v="3"/>
    <n v="5"/>
    <n v="5"/>
    <n v="5"/>
    <n v="5"/>
    <m/>
    <s v="Si"/>
    <n v="5"/>
    <s v="Si"/>
    <n v="5"/>
    <s v="No"/>
    <m/>
    <s v="Si"/>
    <s v="Si"/>
    <s v="No"/>
    <m/>
    <s v="Si"/>
    <m/>
    <m/>
    <m/>
    <m/>
    <n v="5"/>
    <n v="5"/>
    <m/>
    <n v="5"/>
    <n v="5"/>
    <m/>
    <m/>
    <d v="2017-03-17T11:56:26"/>
    <s v="10.150.1.151"/>
  </r>
  <r>
    <s v="Facultad de Filosofía "/>
    <s v="FLS"/>
    <x v="2"/>
    <n v="888"/>
    <m/>
    <m/>
    <n v="15"/>
    <m/>
    <n v="4"/>
    <n v="3"/>
    <m/>
    <n v="15"/>
    <m/>
    <m/>
    <m/>
    <m/>
    <m/>
    <n v="4"/>
    <n v="3"/>
    <n v="4"/>
    <n v="3"/>
    <m/>
    <m/>
    <n v="5"/>
    <n v="3"/>
    <n v="4"/>
    <n v="2"/>
    <n v="2"/>
    <m/>
    <n v="4"/>
    <n v="3"/>
    <n v="4"/>
    <n v="5"/>
    <n v="5"/>
    <n v="5"/>
    <n v="4"/>
    <m/>
    <m/>
    <n v="4"/>
    <n v="5"/>
    <n v="4"/>
    <n v="5"/>
    <m/>
    <n v="5"/>
    <n v="4"/>
    <m/>
    <s v="Si"/>
    <n v="4"/>
    <s v="No"/>
    <m/>
    <s v="No"/>
    <m/>
    <s v="No"/>
    <s v="Si"/>
    <s v="No"/>
    <m/>
    <s v="No"/>
    <m/>
    <m/>
    <m/>
    <m/>
    <n v="5"/>
    <n v="5"/>
    <m/>
    <n v="5"/>
    <n v="3"/>
    <m/>
    <m/>
    <d v="2017-03-17T11:59:45"/>
    <s v="10.150.1.151"/>
  </r>
  <r>
    <s v="Facultad de Psicología "/>
    <s v="PSI"/>
    <x v="0"/>
    <n v="889"/>
    <m/>
    <m/>
    <n v="20"/>
    <m/>
    <n v="2"/>
    <n v="3"/>
    <m/>
    <n v="20"/>
    <m/>
    <m/>
    <m/>
    <m/>
    <m/>
    <n v="5"/>
    <n v="5"/>
    <n v="5"/>
    <n v="5"/>
    <m/>
    <m/>
    <n v="2"/>
    <n v="4"/>
    <n v="5"/>
    <n v="2"/>
    <n v="3"/>
    <m/>
    <n v="4"/>
    <n v="5"/>
    <n v="5"/>
    <n v="5"/>
    <n v="4"/>
    <n v="3"/>
    <n v="3"/>
    <m/>
    <m/>
    <n v="4"/>
    <n v="4"/>
    <n v="4"/>
    <m/>
    <n v="4"/>
    <n v="4"/>
    <n v="5"/>
    <m/>
    <s v="Si"/>
    <n v="4"/>
    <s v="No"/>
    <m/>
    <s v="No"/>
    <m/>
    <s v="No"/>
    <s v="Si"/>
    <s v="No"/>
    <m/>
    <s v="No"/>
    <m/>
    <m/>
    <m/>
    <m/>
    <n v="4"/>
    <n v="4"/>
    <m/>
    <n v="5"/>
    <n v="4"/>
    <m/>
    <m/>
    <d v="2017-03-17T12:00:47"/>
    <s v="10.150.1.151"/>
  </r>
  <r>
    <s v="Facultad de Ciencias de la Información "/>
    <s v="INF"/>
    <x v="4"/>
    <n v="890"/>
    <m/>
    <m/>
    <n v="4"/>
    <m/>
    <n v="2"/>
    <n v="3"/>
    <m/>
    <n v="9"/>
    <n v="4"/>
    <n v="31"/>
    <m/>
    <m/>
    <m/>
    <n v="4"/>
    <n v="4"/>
    <n v="4"/>
    <n v="4"/>
    <m/>
    <m/>
    <n v="3"/>
    <n v="4"/>
    <n v="4"/>
    <n v="4"/>
    <n v="4"/>
    <m/>
    <n v="2"/>
    <n v="3"/>
    <n v="4"/>
    <n v="4"/>
    <n v="3"/>
    <n v="3"/>
    <n v="3"/>
    <m/>
    <m/>
    <n v="4"/>
    <n v="4"/>
    <n v="4"/>
    <n v="4"/>
    <n v="4"/>
    <n v="4"/>
    <n v="4"/>
    <m/>
    <s v="Si"/>
    <n v="4"/>
    <s v="No"/>
    <m/>
    <s v="No"/>
    <m/>
    <s v="No"/>
    <s v="Si"/>
    <s v="Si"/>
    <n v="3"/>
    <s v="No"/>
    <m/>
    <m/>
    <m/>
    <m/>
    <n v="4"/>
    <n v="5"/>
    <m/>
    <n v="3"/>
    <n v="4"/>
    <m/>
    <m/>
    <d v="2017-03-17T12:01:00"/>
    <s v="10.150.1.152"/>
  </r>
  <r>
    <s v="Facultad de Educación "/>
    <s v="EDU"/>
    <x v="2"/>
    <n v="891"/>
    <m/>
    <m/>
    <n v="12"/>
    <m/>
    <n v="3"/>
    <n v="2"/>
    <m/>
    <n v="20"/>
    <n v="12"/>
    <m/>
    <m/>
    <m/>
    <m/>
    <n v="4"/>
    <n v="4"/>
    <n v="4"/>
    <n v="4"/>
    <m/>
    <m/>
    <n v="2"/>
    <n v="3"/>
    <n v="3"/>
    <n v="2"/>
    <n v="4"/>
    <m/>
    <n v="4"/>
    <n v="4"/>
    <n v="4"/>
    <n v="4"/>
    <n v="4"/>
    <n v="4"/>
    <n v="4"/>
    <m/>
    <m/>
    <n v="5"/>
    <n v="5"/>
    <n v="5"/>
    <n v="5"/>
    <n v="5"/>
    <m/>
    <n v="5"/>
    <m/>
    <s v="No"/>
    <m/>
    <s v="No"/>
    <m/>
    <s v="No"/>
    <m/>
    <s v="No"/>
    <s v="Si"/>
    <s v="No"/>
    <m/>
    <s v="No"/>
    <m/>
    <m/>
    <m/>
    <m/>
    <n v="5"/>
    <n v="5"/>
    <m/>
    <n v="4"/>
    <n v="4"/>
    <m/>
    <m/>
    <d v="2017-03-17T12:01:30"/>
    <s v="10.150.1.152"/>
  </r>
  <r>
    <s v="Facultad de Ciencias Biológicas "/>
    <s v="BIO"/>
    <x v="3"/>
    <n v="892"/>
    <m/>
    <m/>
    <n v="2"/>
    <m/>
    <n v="1"/>
    <n v="5"/>
    <m/>
    <m/>
    <m/>
    <m/>
    <m/>
    <m/>
    <m/>
    <m/>
    <n v="4"/>
    <n v="4"/>
    <m/>
    <m/>
    <m/>
    <n v="2"/>
    <n v="5"/>
    <n v="4"/>
    <n v="3"/>
    <n v="3"/>
    <m/>
    <n v="4"/>
    <n v="4"/>
    <n v="4"/>
    <n v="4"/>
    <n v="3"/>
    <n v="4"/>
    <n v="3"/>
    <m/>
    <m/>
    <n v="5"/>
    <n v="5"/>
    <n v="5"/>
    <n v="5"/>
    <n v="4"/>
    <n v="4"/>
    <m/>
    <m/>
    <s v="Si"/>
    <n v="4"/>
    <s v="No"/>
    <m/>
    <s v="Si"/>
    <n v="4"/>
    <s v="Si"/>
    <s v="No"/>
    <s v="No"/>
    <m/>
    <s v="No"/>
    <m/>
    <m/>
    <m/>
    <m/>
    <n v="5"/>
    <n v="5"/>
    <m/>
    <n v="4"/>
    <n v="4"/>
    <m/>
    <m/>
    <d v="2017-03-17T12:02:43"/>
    <s v="10.150.1.152"/>
  </r>
  <r>
    <s v="Facultad de Psicología "/>
    <s v="PSI"/>
    <x v="0"/>
    <n v="893"/>
    <m/>
    <m/>
    <n v="20"/>
    <m/>
    <n v="4"/>
    <n v="5"/>
    <m/>
    <n v="20"/>
    <n v="5"/>
    <n v="12"/>
    <m/>
    <m/>
    <m/>
    <n v="5"/>
    <n v="5"/>
    <n v="5"/>
    <n v="5"/>
    <m/>
    <m/>
    <n v="5"/>
    <n v="5"/>
    <n v="5"/>
    <n v="4"/>
    <n v="4"/>
    <m/>
    <n v="3"/>
    <n v="5"/>
    <n v="5"/>
    <n v="5"/>
    <n v="4"/>
    <m/>
    <n v="4"/>
    <m/>
    <m/>
    <n v="5"/>
    <n v="5"/>
    <n v="5"/>
    <n v="5"/>
    <n v="5"/>
    <n v="5"/>
    <n v="4"/>
    <m/>
    <s v="Si"/>
    <n v="4"/>
    <s v="Si"/>
    <n v="4"/>
    <s v="No"/>
    <m/>
    <s v="Si"/>
    <s v="Si"/>
    <s v="Si"/>
    <n v="4"/>
    <s v="Si"/>
    <m/>
    <m/>
    <m/>
    <m/>
    <n v="5"/>
    <n v="5"/>
    <m/>
    <n v="5"/>
    <n v="5"/>
    <m/>
    <m/>
    <d v="2017-03-17T12:03:46"/>
    <s v="10.150.1.151"/>
  </r>
  <r>
    <s v=""/>
    <s v=""/>
    <x v="1"/>
    <n v="894"/>
    <m/>
    <m/>
    <m/>
    <m/>
    <n v="4"/>
    <n v="4"/>
    <m/>
    <n v="3"/>
    <m/>
    <m/>
    <m/>
    <m/>
    <m/>
    <n v="5"/>
    <n v="5"/>
    <n v="5"/>
    <n v="5"/>
    <m/>
    <m/>
    <n v="4"/>
    <n v="4"/>
    <n v="4"/>
    <n v="4"/>
    <n v="5"/>
    <m/>
    <n v="5"/>
    <n v="5"/>
    <n v="3"/>
    <n v="5"/>
    <n v="3"/>
    <n v="5"/>
    <n v="3"/>
    <m/>
    <m/>
    <n v="5"/>
    <n v="5"/>
    <n v="5"/>
    <n v="5"/>
    <n v="5"/>
    <n v="5"/>
    <n v="5"/>
    <m/>
    <m/>
    <n v="3"/>
    <s v="Si"/>
    <n v="3"/>
    <s v="No"/>
    <n v="1"/>
    <s v="Si"/>
    <s v="Si"/>
    <s v="Si"/>
    <n v="4"/>
    <s v="Si"/>
    <s v="EDICIÓN DE INFORMES DE INVESTIGACIÓN DE PROYECTOS COMPETITIVOS"/>
    <m/>
    <m/>
    <m/>
    <n v="5"/>
    <n v="5"/>
    <m/>
    <n v="4"/>
    <n v="3"/>
    <m/>
    <m/>
    <d v="2017-03-17T12:03:52"/>
    <s v="10.150.1.152"/>
  </r>
  <r>
    <s v="F. Enfermería, Fisioterapia y Podología"/>
    <s v="ENF"/>
    <x v="0"/>
    <n v="895"/>
    <m/>
    <m/>
    <n v="22"/>
    <m/>
    <n v="3"/>
    <n v="2"/>
    <m/>
    <n v="22"/>
    <n v="18"/>
    <m/>
    <m/>
    <m/>
    <m/>
    <n v="3"/>
    <n v="3"/>
    <n v="3"/>
    <n v="3"/>
    <m/>
    <m/>
    <n v="4"/>
    <n v="3"/>
    <n v="4"/>
    <n v="2"/>
    <n v="4"/>
    <m/>
    <n v="3"/>
    <n v="4"/>
    <n v="4"/>
    <m/>
    <n v="3"/>
    <n v="4"/>
    <n v="3"/>
    <m/>
    <m/>
    <n v="5"/>
    <n v="4"/>
    <n v="4"/>
    <n v="4"/>
    <n v="5"/>
    <n v="5"/>
    <n v="3"/>
    <m/>
    <s v="No"/>
    <m/>
    <s v="No"/>
    <m/>
    <s v="No"/>
    <m/>
    <s v="No"/>
    <s v="Si"/>
    <s v="Si"/>
    <n v="4"/>
    <s v="No"/>
    <m/>
    <m/>
    <m/>
    <m/>
    <n v="4"/>
    <n v="5"/>
    <m/>
    <n v="4"/>
    <n v="4"/>
    <m/>
    <m/>
    <d v="2017-03-17T12:04:09"/>
    <s v="10.150.1.152"/>
  </r>
  <r>
    <s v=""/>
    <s v=""/>
    <x v="1"/>
    <n v="896"/>
    <m/>
    <m/>
    <m/>
    <m/>
    <n v="3"/>
    <n v="3"/>
    <m/>
    <n v="11"/>
    <n v="29"/>
    <m/>
    <m/>
    <m/>
    <m/>
    <n v="4"/>
    <n v="5"/>
    <n v="5"/>
    <n v="5"/>
    <m/>
    <m/>
    <n v="5"/>
    <n v="4"/>
    <n v="4"/>
    <n v="3"/>
    <n v="2"/>
    <m/>
    <n v="4"/>
    <n v="5"/>
    <n v="4"/>
    <n v="4"/>
    <n v="4"/>
    <n v="4"/>
    <n v="3"/>
    <m/>
    <m/>
    <n v="5"/>
    <n v="4"/>
    <n v="3"/>
    <n v="4"/>
    <n v="4"/>
    <n v="4"/>
    <n v="4"/>
    <m/>
    <s v="No"/>
    <m/>
    <s v="No"/>
    <m/>
    <s v="Si"/>
    <n v="3"/>
    <s v="No"/>
    <s v="No"/>
    <s v="No"/>
    <m/>
    <s v="No"/>
    <m/>
    <m/>
    <m/>
    <m/>
    <n v="5"/>
    <n v="5"/>
    <m/>
    <n v="4"/>
    <n v="5"/>
    <s v="No tenía información sobre dichos servicios y sí estaría interesado. Habría que hacer una mayor difusión vía correo electrónicos. Incluso recordatorios periódicos anualmente de dichos servicios.&lt;br&gt;"/>
    <m/>
    <d v="2017-03-17T12:04:11"/>
    <s v="10.150.1.151"/>
  </r>
  <r>
    <s v="Facultad de Farmacia "/>
    <s v="FAR"/>
    <x v="0"/>
    <n v="897"/>
    <m/>
    <m/>
    <n v="13"/>
    <m/>
    <n v="3"/>
    <n v="5"/>
    <m/>
    <n v="13"/>
    <n v="18"/>
    <m/>
    <m/>
    <m/>
    <m/>
    <n v="5"/>
    <n v="4"/>
    <n v="3"/>
    <n v="3"/>
    <m/>
    <m/>
    <n v="4"/>
    <n v="5"/>
    <n v="3"/>
    <n v="4"/>
    <n v="4"/>
    <m/>
    <n v="4"/>
    <n v="3"/>
    <n v="4"/>
    <n v="5"/>
    <n v="2"/>
    <n v="3"/>
    <n v="3"/>
    <m/>
    <m/>
    <n v="5"/>
    <n v="3"/>
    <n v="4"/>
    <n v="5"/>
    <n v="4"/>
    <n v="5"/>
    <n v="3"/>
    <m/>
    <s v="Si"/>
    <n v="4"/>
    <s v="No"/>
    <m/>
    <s v="No"/>
    <m/>
    <s v="Si"/>
    <s v="No"/>
    <s v="No"/>
    <m/>
    <s v="Si"/>
    <m/>
    <m/>
    <m/>
    <m/>
    <n v="5"/>
    <n v="5"/>
    <m/>
    <n v="4"/>
    <n v="3"/>
    <m/>
    <m/>
    <d v="2017-03-17T12:05:15"/>
    <s v="10.150.1.152"/>
  </r>
  <r>
    <s v="F. Óptica y Optometría"/>
    <s v="OPT"/>
    <x v="0"/>
    <n v="898"/>
    <m/>
    <m/>
    <n v="25"/>
    <m/>
    <n v="3"/>
    <n v="5"/>
    <m/>
    <n v="25"/>
    <m/>
    <m/>
    <m/>
    <m/>
    <m/>
    <n v="4"/>
    <n v="4"/>
    <n v="3"/>
    <n v="3"/>
    <m/>
    <m/>
    <n v="3"/>
    <n v="5"/>
    <n v="4"/>
    <n v="2"/>
    <n v="3"/>
    <m/>
    <n v="4"/>
    <n v="4"/>
    <n v="5"/>
    <n v="5"/>
    <n v="4"/>
    <n v="5"/>
    <n v="4"/>
    <m/>
    <m/>
    <n v="5"/>
    <n v="2"/>
    <n v="3"/>
    <n v="4"/>
    <n v="5"/>
    <n v="4"/>
    <n v="5"/>
    <m/>
    <s v="Si"/>
    <n v="3"/>
    <s v="No"/>
    <m/>
    <s v="No"/>
    <m/>
    <s v="No"/>
    <s v="No"/>
    <s v="No"/>
    <m/>
    <s v="Si"/>
    <m/>
    <m/>
    <m/>
    <m/>
    <n v="5"/>
    <n v="5"/>
    <m/>
    <n v="5"/>
    <n v="4"/>
    <m/>
    <m/>
    <d v="2017-03-17T12:10:51"/>
    <s v="10.150.1.151"/>
  </r>
  <r>
    <s v="Facultad de Filosofía "/>
    <s v="FLS"/>
    <x v="2"/>
    <n v="899"/>
    <m/>
    <m/>
    <n v="15"/>
    <m/>
    <n v="4"/>
    <n v="4"/>
    <m/>
    <n v="15"/>
    <n v="29"/>
    <n v="14"/>
    <m/>
    <m/>
    <m/>
    <n v="5"/>
    <n v="4"/>
    <n v="4"/>
    <n v="3"/>
    <m/>
    <m/>
    <n v="4"/>
    <n v="3"/>
    <n v="5"/>
    <n v="2"/>
    <m/>
    <m/>
    <n v="5"/>
    <n v="5"/>
    <n v="4"/>
    <n v="5"/>
    <n v="5"/>
    <n v="5"/>
    <n v="5"/>
    <m/>
    <m/>
    <n v="5"/>
    <n v="5"/>
    <n v="5"/>
    <n v="5"/>
    <n v="5"/>
    <n v="5"/>
    <n v="4"/>
    <m/>
    <s v="Si"/>
    <n v="4"/>
    <s v="Si"/>
    <n v="4"/>
    <s v="Si"/>
    <n v="4"/>
    <s v="Si"/>
    <s v="Si"/>
    <s v="No"/>
    <m/>
    <s v="Si"/>
    <m/>
    <m/>
    <m/>
    <m/>
    <n v="5"/>
    <n v="5"/>
    <m/>
    <n v="5"/>
    <n v="3"/>
    <m/>
    <m/>
    <d v="2017-03-17T12:11:26"/>
    <s v="10.150.1.152"/>
  </r>
  <r>
    <s v="Facultad de Ciencias Físicas "/>
    <s v="FIS"/>
    <x v="3"/>
    <n v="900"/>
    <m/>
    <m/>
    <n v="6"/>
    <m/>
    <n v="2"/>
    <n v="3"/>
    <m/>
    <n v="6"/>
    <m/>
    <m/>
    <m/>
    <m/>
    <m/>
    <n v="5"/>
    <n v="5"/>
    <n v="5"/>
    <n v="5"/>
    <m/>
    <m/>
    <n v="3"/>
    <n v="5"/>
    <n v="4"/>
    <n v="2"/>
    <n v="4"/>
    <m/>
    <n v="4"/>
    <n v="5"/>
    <n v="5"/>
    <n v="5"/>
    <n v="4"/>
    <n v="5"/>
    <n v="5"/>
    <m/>
    <m/>
    <n v="5"/>
    <n v="4"/>
    <n v="4"/>
    <n v="5"/>
    <n v="5"/>
    <n v="5"/>
    <n v="5"/>
    <m/>
    <s v="Si"/>
    <n v="4"/>
    <s v="No"/>
    <m/>
    <s v="No"/>
    <m/>
    <s v="Si"/>
    <m/>
    <s v="No"/>
    <m/>
    <s v="No"/>
    <m/>
    <m/>
    <m/>
    <m/>
    <n v="5"/>
    <n v="5"/>
    <m/>
    <n v="5"/>
    <n v="4"/>
    <m/>
    <m/>
    <d v="2017-03-17T12:11:35"/>
    <s v="10.150.1.151"/>
  </r>
  <r>
    <s v="Facultad de Ciencias Económicas y Empresariales "/>
    <s v="CEE"/>
    <x v="4"/>
    <n v="901"/>
    <m/>
    <m/>
    <n v="5"/>
    <m/>
    <n v="3"/>
    <n v="5"/>
    <m/>
    <n v="5"/>
    <m/>
    <m/>
    <m/>
    <m/>
    <m/>
    <n v="3"/>
    <n v="4"/>
    <n v="4"/>
    <n v="4"/>
    <m/>
    <m/>
    <n v="4"/>
    <n v="5"/>
    <n v="2"/>
    <n v="3"/>
    <n v="2"/>
    <m/>
    <n v="3"/>
    <n v="4"/>
    <n v="4"/>
    <n v="3"/>
    <n v="4"/>
    <n v="5"/>
    <n v="4"/>
    <m/>
    <m/>
    <n v="4"/>
    <n v="4"/>
    <n v="4"/>
    <n v="4"/>
    <n v="4"/>
    <n v="4"/>
    <n v="4"/>
    <m/>
    <s v="Si"/>
    <n v="2"/>
    <s v="No"/>
    <m/>
    <s v="No"/>
    <m/>
    <s v="No"/>
    <s v="Si"/>
    <s v="Si"/>
    <n v="4"/>
    <s v="No"/>
    <m/>
    <m/>
    <m/>
    <m/>
    <n v="4"/>
    <n v="4"/>
    <m/>
    <n v="3"/>
    <n v="3"/>
    <m/>
    <m/>
    <d v="2017-03-17T12:12:04"/>
    <s v="10.150.1.152"/>
  </r>
  <r>
    <s v=""/>
    <s v=""/>
    <x v="1"/>
    <n v="902"/>
    <m/>
    <m/>
    <m/>
    <m/>
    <n v="3"/>
    <n v="4"/>
    <m/>
    <n v="8"/>
    <n v="6"/>
    <n v="2"/>
    <m/>
    <m/>
    <m/>
    <n v="5"/>
    <n v="5"/>
    <n v="5"/>
    <n v="4"/>
    <m/>
    <m/>
    <n v="2"/>
    <n v="5"/>
    <n v="4"/>
    <n v="3"/>
    <n v="3"/>
    <m/>
    <n v="4"/>
    <n v="5"/>
    <n v="5"/>
    <n v="5"/>
    <n v="4"/>
    <n v="3"/>
    <n v="4"/>
    <m/>
    <m/>
    <n v="5"/>
    <n v="5"/>
    <n v="5"/>
    <n v="5"/>
    <n v="5"/>
    <n v="5"/>
    <n v="3"/>
    <m/>
    <s v="Si"/>
    <n v="4"/>
    <s v="No"/>
    <m/>
    <s v="No"/>
    <m/>
    <s v="Si"/>
    <s v="No"/>
    <s v="No"/>
    <m/>
    <s v="No"/>
    <m/>
    <m/>
    <m/>
    <m/>
    <n v="5"/>
    <n v="5"/>
    <m/>
    <n v="5"/>
    <n v="3"/>
    <m/>
    <m/>
    <d v="2017-03-17T12:12:11"/>
    <s v="10.150.1.151"/>
  </r>
  <r>
    <s v="Facultad de Farmacia "/>
    <s v="FAR"/>
    <x v="0"/>
    <n v="903"/>
    <m/>
    <m/>
    <n v="13"/>
    <m/>
    <n v="2"/>
    <n v="3"/>
    <m/>
    <n v="13"/>
    <n v="7"/>
    <m/>
    <m/>
    <m/>
    <m/>
    <n v="5"/>
    <n v="5"/>
    <n v="4"/>
    <n v="3"/>
    <m/>
    <m/>
    <n v="3"/>
    <n v="3"/>
    <n v="3"/>
    <n v="3"/>
    <n v="5"/>
    <m/>
    <n v="3"/>
    <n v="3"/>
    <n v="4"/>
    <n v="4"/>
    <n v="4"/>
    <n v="4"/>
    <n v="4"/>
    <m/>
    <m/>
    <n v="4"/>
    <n v="4"/>
    <n v="4"/>
    <n v="4"/>
    <n v="4"/>
    <n v="4"/>
    <n v="4"/>
    <m/>
    <s v="Si"/>
    <n v="3"/>
    <s v="Si"/>
    <n v="3"/>
    <s v="No"/>
    <m/>
    <s v="Si"/>
    <s v="Si"/>
    <s v="No"/>
    <m/>
    <s v="Si"/>
    <m/>
    <m/>
    <m/>
    <m/>
    <n v="5"/>
    <n v="5"/>
    <m/>
    <n v="4"/>
    <n v="3"/>
    <m/>
    <m/>
    <d v="2017-03-17T12:14:33"/>
    <s v="10.150.1.151"/>
  </r>
  <r>
    <s v="Facultad de Ciencias Físicas "/>
    <s v="FIS"/>
    <x v="3"/>
    <n v="904"/>
    <m/>
    <m/>
    <n v="6"/>
    <m/>
    <n v="3"/>
    <n v="3"/>
    <m/>
    <n v="6"/>
    <n v="10"/>
    <m/>
    <m/>
    <m/>
    <m/>
    <n v="4"/>
    <n v="4"/>
    <n v="5"/>
    <n v="5"/>
    <m/>
    <m/>
    <n v="5"/>
    <n v="3"/>
    <n v="3"/>
    <n v="2"/>
    <n v="3"/>
    <m/>
    <n v="4"/>
    <n v="4"/>
    <n v="4"/>
    <n v="5"/>
    <n v="5"/>
    <n v="4"/>
    <m/>
    <m/>
    <m/>
    <n v="5"/>
    <n v="5"/>
    <n v="4"/>
    <n v="4"/>
    <n v="5"/>
    <m/>
    <n v="4"/>
    <m/>
    <s v="Si"/>
    <n v="3"/>
    <s v="No"/>
    <m/>
    <s v="No"/>
    <m/>
    <s v="No"/>
    <s v="Si"/>
    <s v="No"/>
    <m/>
    <m/>
    <m/>
    <m/>
    <m/>
    <m/>
    <n v="5"/>
    <n v="5"/>
    <m/>
    <n v="5"/>
    <n v="5"/>
    <m/>
    <m/>
    <d v="2017-03-17T12:17:32"/>
    <s v="10.150.1.151"/>
  </r>
  <r>
    <s v="F. Comercio y Turismo"/>
    <s v="EMP"/>
    <x v="4"/>
    <n v="905"/>
    <m/>
    <m/>
    <n v="24"/>
    <m/>
    <n v="5"/>
    <n v="4"/>
    <m/>
    <n v="24"/>
    <n v="11"/>
    <m/>
    <m/>
    <m/>
    <m/>
    <n v="4"/>
    <n v="5"/>
    <n v="5"/>
    <n v="4"/>
    <m/>
    <m/>
    <n v="4"/>
    <n v="3"/>
    <n v="3"/>
    <n v="4"/>
    <n v="3"/>
    <m/>
    <n v="4"/>
    <n v="4"/>
    <n v="3"/>
    <n v="3"/>
    <n v="3"/>
    <n v="4"/>
    <n v="4"/>
    <m/>
    <m/>
    <n v="5"/>
    <n v="5"/>
    <n v="4"/>
    <n v="4"/>
    <n v="4"/>
    <n v="4"/>
    <n v="3"/>
    <m/>
    <s v="Si"/>
    <n v="2"/>
    <s v="No"/>
    <m/>
    <s v="No"/>
    <m/>
    <s v="No"/>
    <s v="Si"/>
    <s v="No"/>
    <m/>
    <s v="Si"/>
    <m/>
    <m/>
    <m/>
    <m/>
    <n v="5"/>
    <n v="5"/>
    <m/>
    <n v="4"/>
    <n v="4"/>
    <m/>
    <m/>
    <d v="2017-03-17T12:18:18"/>
    <s v="10.150.1.151"/>
  </r>
  <r>
    <s v="Facultad de Ciencias Económicas y Empresariales "/>
    <s v="CEE"/>
    <x v="4"/>
    <n v="906"/>
    <m/>
    <m/>
    <n v="5"/>
    <m/>
    <n v="4"/>
    <n v="4"/>
    <m/>
    <n v="5"/>
    <n v="9"/>
    <n v="26"/>
    <s v="Archivo Histórico Nacional&lt;br&gt;Biblioteca Nacional"/>
    <m/>
    <m/>
    <n v="4"/>
    <n v="5"/>
    <n v="3"/>
    <n v="4"/>
    <m/>
    <m/>
    <n v="4"/>
    <n v="3"/>
    <n v="5"/>
    <n v="4"/>
    <n v="3"/>
    <m/>
    <n v="4"/>
    <n v="5"/>
    <n v="4"/>
    <n v="5"/>
    <n v="5"/>
    <n v="5"/>
    <n v="5"/>
    <m/>
    <m/>
    <n v="5"/>
    <n v="5"/>
    <n v="5"/>
    <n v="5"/>
    <n v="4"/>
    <n v="5"/>
    <n v="4"/>
    <m/>
    <s v="Si"/>
    <n v="4"/>
    <s v="Si"/>
    <n v="4"/>
    <s v="No"/>
    <m/>
    <s v="Si"/>
    <s v="Si"/>
    <s v="No"/>
    <m/>
    <s v="Si"/>
    <m/>
    <m/>
    <m/>
    <m/>
    <n v="5"/>
    <n v="5"/>
    <m/>
    <n v="4"/>
    <n v="4"/>
    <m/>
    <m/>
    <d v="2017-03-17T12:19:14"/>
    <s v="10.150.1.151"/>
  </r>
  <r>
    <s v="Facultad de Ciencias Químicas "/>
    <s v="QUI"/>
    <x v="3"/>
    <n v="907"/>
    <m/>
    <m/>
    <n v="10"/>
    <m/>
    <n v="2"/>
    <n v="4"/>
    <m/>
    <n v="10"/>
    <m/>
    <m/>
    <m/>
    <m/>
    <m/>
    <n v="5"/>
    <n v="4"/>
    <n v="4"/>
    <n v="3"/>
    <m/>
    <m/>
    <n v="3"/>
    <n v="5"/>
    <n v="4"/>
    <n v="3"/>
    <n v="3"/>
    <m/>
    <n v="4"/>
    <n v="3"/>
    <n v="5"/>
    <n v="5"/>
    <n v="3"/>
    <n v="4"/>
    <n v="4"/>
    <m/>
    <m/>
    <n v="5"/>
    <n v="5"/>
    <n v="5"/>
    <n v="5"/>
    <n v="5"/>
    <n v="4"/>
    <n v="5"/>
    <m/>
    <s v="No"/>
    <m/>
    <s v="Si"/>
    <n v="5"/>
    <s v="No"/>
    <m/>
    <s v="Si"/>
    <s v="Si"/>
    <s v="Si"/>
    <n v="4"/>
    <s v="Si"/>
    <m/>
    <m/>
    <m/>
    <m/>
    <n v="5"/>
    <n v="5"/>
    <m/>
    <n v="5"/>
    <n v="3"/>
    <m/>
    <m/>
    <d v="2017-03-17T12:19:39"/>
    <s v="10.150.1.151"/>
  </r>
  <r>
    <s v="Facultad de Ciencias Matemáticas "/>
    <s v="MAT"/>
    <x v="3"/>
    <n v="908"/>
    <m/>
    <m/>
    <n v="8"/>
    <m/>
    <n v="4"/>
    <n v="5"/>
    <m/>
    <n v="8"/>
    <m/>
    <m/>
    <s v="Biblioteca Nacional"/>
    <m/>
    <m/>
    <n v="5"/>
    <n v="5"/>
    <n v="4"/>
    <n v="4"/>
    <m/>
    <m/>
    <n v="5"/>
    <n v="4"/>
    <n v="4"/>
    <n v="3"/>
    <n v="4"/>
    <m/>
    <n v="4"/>
    <n v="5"/>
    <n v="5"/>
    <n v="5"/>
    <n v="5"/>
    <n v="5"/>
    <n v="5"/>
    <m/>
    <m/>
    <n v="5"/>
    <n v="5"/>
    <n v="5"/>
    <n v="5"/>
    <n v="5"/>
    <n v="4"/>
    <n v="5"/>
    <m/>
    <s v="Si"/>
    <n v="5"/>
    <s v="No"/>
    <m/>
    <s v="No"/>
    <m/>
    <s v="Si"/>
    <s v="Si"/>
    <s v="Si"/>
    <n v="5"/>
    <s v="Si"/>
    <m/>
    <m/>
    <m/>
    <m/>
    <n v="5"/>
    <n v="5"/>
    <m/>
    <n v="5"/>
    <n v="4"/>
    <m/>
    <m/>
    <d v="2017-03-17T12:19:48"/>
    <s v="10.150.1.151"/>
  </r>
  <r>
    <s v="Facultad de Ciencias Geológicas "/>
    <s v="GEO"/>
    <x v="3"/>
    <n v="909"/>
    <m/>
    <m/>
    <n v="7"/>
    <m/>
    <n v="3"/>
    <n v="5"/>
    <m/>
    <n v="7"/>
    <m/>
    <m/>
    <m/>
    <m/>
    <m/>
    <n v="5"/>
    <n v="5"/>
    <n v="5"/>
    <n v="4"/>
    <m/>
    <m/>
    <n v="4"/>
    <n v="5"/>
    <n v="4"/>
    <n v="3"/>
    <n v="5"/>
    <m/>
    <n v="4"/>
    <n v="4"/>
    <n v="5"/>
    <n v="5"/>
    <n v="4"/>
    <n v="5"/>
    <n v="4"/>
    <m/>
    <m/>
    <n v="5"/>
    <n v="5"/>
    <n v="4"/>
    <n v="4"/>
    <n v="5"/>
    <n v="4"/>
    <n v="5"/>
    <m/>
    <s v="Si"/>
    <n v="5"/>
    <s v="Si"/>
    <n v="4"/>
    <s v="Si"/>
    <n v="3"/>
    <s v="Si"/>
    <s v="No"/>
    <s v="No"/>
    <m/>
    <s v="No"/>
    <m/>
    <m/>
    <m/>
    <m/>
    <n v="4"/>
    <n v="5"/>
    <m/>
    <n v="5"/>
    <n v="4"/>
    <m/>
    <m/>
    <d v="2017-03-17T12:22:27"/>
    <s v="10.150.1.151"/>
  </r>
  <r>
    <s v="Facultad de Farmacia "/>
    <s v="FAR"/>
    <x v="0"/>
    <n v="910"/>
    <m/>
    <m/>
    <n v="13"/>
    <m/>
    <n v="3"/>
    <m/>
    <m/>
    <n v="13"/>
    <m/>
    <m/>
    <m/>
    <m/>
    <m/>
    <n v="3"/>
    <n v="2"/>
    <n v="3"/>
    <n v="2"/>
    <m/>
    <m/>
    <n v="3"/>
    <n v="5"/>
    <n v="5"/>
    <n v="4"/>
    <n v="5"/>
    <m/>
    <n v="4"/>
    <n v="5"/>
    <n v="4"/>
    <n v="5"/>
    <n v="4"/>
    <n v="5"/>
    <n v="4"/>
    <m/>
    <m/>
    <n v="5"/>
    <n v="5"/>
    <n v="5"/>
    <n v="5"/>
    <n v="5"/>
    <n v="5"/>
    <n v="5"/>
    <m/>
    <s v="Si"/>
    <n v="4"/>
    <s v="No"/>
    <m/>
    <s v="No"/>
    <m/>
    <s v="Si"/>
    <s v="Si"/>
    <s v="No"/>
    <m/>
    <s v="No"/>
    <m/>
    <m/>
    <m/>
    <m/>
    <n v="5"/>
    <n v="5"/>
    <m/>
    <n v="5"/>
    <n v="4"/>
    <m/>
    <m/>
    <d v="2017-03-17T12:22:32"/>
    <s v="10.150.1.152"/>
  </r>
  <r>
    <s v="Facultad de Ciencias Matemáticas "/>
    <s v="MAT"/>
    <x v="3"/>
    <n v="911"/>
    <m/>
    <m/>
    <n v="8"/>
    <m/>
    <n v="3"/>
    <n v="5"/>
    <m/>
    <n v="8"/>
    <m/>
    <m/>
    <m/>
    <m/>
    <m/>
    <n v="5"/>
    <n v="4"/>
    <n v="4"/>
    <n v="5"/>
    <m/>
    <m/>
    <n v="4"/>
    <n v="5"/>
    <n v="4"/>
    <n v="1"/>
    <n v="3"/>
    <m/>
    <n v="4"/>
    <n v="5"/>
    <n v="5"/>
    <n v="5"/>
    <n v="5"/>
    <n v="5"/>
    <n v="5"/>
    <m/>
    <m/>
    <n v="5"/>
    <n v="4"/>
    <n v="5"/>
    <n v="5"/>
    <n v="5"/>
    <n v="5"/>
    <n v="4"/>
    <m/>
    <s v="Si"/>
    <n v="4"/>
    <s v="No"/>
    <m/>
    <s v="No"/>
    <m/>
    <s v="No"/>
    <s v="No"/>
    <s v="No"/>
    <m/>
    <s v="Si"/>
    <m/>
    <m/>
    <m/>
    <m/>
    <n v="5"/>
    <n v="5"/>
    <m/>
    <n v="5"/>
    <n v="4"/>
    <m/>
    <m/>
    <d v="2017-03-17T12:23:09"/>
    <s v="10.150.1.151"/>
  </r>
  <r>
    <s v="Facultad de Ciencias de la Información "/>
    <s v="INF"/>
    <x v="4"/>
    <n v="912"/>
    <m/>
    <m/>
    <n v="4"/>
    <m/>
    <n v="3"/>
    <n v="4"/>
    <m/>
    <n v="4"/>
    <n v="16"/>
    <n v="1"/>
    <m/>
    <m/>
    <m/>
    <n v="2"/>
    <n v="3"/>
    <n v="3"/>
    <n v="3"/>
    <m/>
    <m/>
    <n v="4"/>
    <n v="4"/>
    <n v="4"/>
    <n v="4"/>
    <n v="4"/>
    <m/>
    <n v="3"/>
    <n v="3"/>
    <n v="3"/>
    <n v="2"/>
    <n v="3"/>
    <n v="3"/>
    <n v="3"/>
    <m/>
    <m/>
    <n v="4"/>
    <n v="4"/>
    <n v="4"/>
    <n v="2"/>
    <n v="4"/>
    <n v="4"/>
    <n v="1"/>
    <m/>
    <s v="Si"/>
    <n v="3"/>
    <s v="No"/>
    <m/>
    <s v="Si"/>
    <n v="3"/>
    <s v="Si"/>
    <s v="Si"/>
    <s v="Si"/>
    <n v="3"/>
    <s v="No"/>
    <s v="Poder recoger y devolver libros en la biblioteca de tu centro, sin tener que desplazarte"/>
    <m/>
    <m/>
    <m/>
    <n v="3"/>
    <n v="4"/>
    <m/>
    <n v="3"/>
    <n v="3"/>
    <m/>
    <m/>
    <d v="2017-03-17T12:23:59"/>
    <s v="10.150.1.151"/>
  </r>
  <r>
    <s v=""/>
    <s v=""/>
    <x v="1"/>
    <n v="913"/>
    <m/>
    <m/>
    <m/>
    <m/>
    <n v="4"/>
    <n v="2"/>
    <m/>
    <n v="12"/>
    <m/>
    <m/>
    <m/>
    <m/>
    <m/>
    <n v="5"/>
    <n v="5"/>
    <n v="5"/>
    <n v="5"/>
    <m/>
    <m/>
    <n v="5"/>
    <n v="5"/>
    <n v="5"/>
    <n v="5"/>
    <n v="5"/>
    <m/>
    <n v="5"/>
    <n v="5"/>
    <n v="5"/>
    <n v="5"/>
    <n v="5"/>
    <n v="5"/>
    <n v="5"/>
    <m/>
    <m/>
    <n v="5"/>
    <n v="5"/>
    <n v="5"/>
    <n v="5"/>
    <n v="5"/>
    <n v="5"/>
    <n v="5"/>
    <m/>
    <s v="Si"/>
    <n v="5"/>
    <s v="Si"/>
    <n v="3"/>
    <m/>
    <n v="4"/>
    <s v="No"/>
    <s v="Si"/>
    <s v="Si"/>
    <n v="5"/>
    <s v="Si"/>
    <m/>
    <m/>
    <m/>
    <m/>
    <n v="5"/>
    <n v="5"/>
    <m/>
    <n v="5"/>
    <n v="5"/>
    <m/>
    <m/>
    <d v="2017-03-17T12:23:59"/>
    <s v="10.150.1.152"/>
  </r>
  <r>
    <s v="Facultad de Ciencias Políticas y Sociología "/>
    <s v="CPS"/>
    <x v="4"/>
    <n v="916"/>
    <m/>
    <m/>
    <n v="9"/>
    <m/>
    <n v="3"/>
    <n v="3"/>
    <m/>
    <n v="9"/>
    <n v="5"/>
    <m/>
    <m/>
    <m/>
    <m/>
    <n v="4"/>
    <n v="4"/>
    <n v="4"/>
    <n v="3"/>
    <m/>
    <m/>
    <n v="5"/>
    <n v="3"/>
    <n v="4"/>
    <n v="2"/>
    <n v="4"/>
    <m/>
    <n v="4"/>
    <n v="4"/>
    <n v="4"/>
    <n v="5"/>
    <n v="3"/>
    <n v="5"/>
    <n v="3"/>
    <m/>
    <m/>
    <n v="5"/>
    <n v="4"/>
    <n v="5"/>
    <n v="4"/>
    <n v="4"/>
    <n v="5"/>
    <n v="4"/>
    <m/>
    <s v="Si"/>
    <n v="4"/>
    <s v="Si"/>
    <n v="4"/>
    <s v="Si"/>
    <n v="4"/>
    <s v="No"/>
    <s v="Si"/>
    <s v="No"/>
    <m/>
    <s v="Si"/>
    <m/>
    <m/>
    <m/>
    <m/>
    <n v="5"/>
    <n v="5"/>
    <m/>
    <n v="5"/>
    <n v="5"/>
    <m/>
    <m/>
    <d v="2017-03-17T12:25:50"/>
    <s v="10.150.1.152"/>
  </r>
  <r>
    <s v="Facultad de Ciencias Políticas y Sociología "/>
    <s v="CPS"/>
    <x v="4"/>
    <n v="917"/>
    <m/>
    <m/>
    <n v="9"/>
    <m/>
    <n v="4"/>
    <n v="3"/>
    <m/>
    <n v="9"/>
    <n v="5"/>
    <n v="4"/>
    <s v="IE"/>
    <m/>
    <m/>
    <n v="4"/>
    <m/>
    <m/>
    <m/>
    <m/>
    <m/>
    <n v="4"/>
    <n v="2"/>
    <n v="5"/>
    <n v="5"/>
    <n v="5"/>
    <m/>
    <n v="4"/>
    <n v="3"/>
    <n v="1"/>
    <n v="4"/>
    <n v="4"/>
    <n v="5"/>
    <n v="4"/>
    <m/>
    <m/>
    <n v="5"/>
    <n v="4"/>
    <n v="4"/>
    <n v="4"/>
    <n v="5"/>
    <n v="5"/>
    <m/>
    <m/>
    <s v="Si"/>
    <n v="5"/>
    <s v="No"/>
    <m/>
    <s v="No"/>
    <m/>
    <s v="No"/>
    <s v="Si"/>
    <s v="No"/>
    <m/>
    <s v="Si"/>
    <m/>
    <m/>
    <m/>
    <m/>
    <n v="4"/>
    <n v="5"/>
    <m/>
    <n v="4"/>
    <m/>
    <m/>
    <m/>
    <d v="2017-03-17T12:30:50"/>
    <s v="10.150.1.151"/>
  </r>
  <r>
    <s v="F. Comercio y Turismo"/>
    <s v="EMP"/>
    <x v="4"/>
    <n v="918"/>
    <m/>
    <m/>
    <n v="24"/>
    <m/>
    <n v="3"/>
    <n v="3"/>
    <m/>
    <n v="24"/>
    <n v="5"/>
    <m/>
    <s v="bibliotecas universidad autónoma de Madrid,&lt;br&gt;Facultades de Economía y Formación del Profesorado"/>
    <m/>
    <m/>
    <n v="4"/>
    <n v="4"/>
    <n v="4"/>
    <n v="4"/>
    <m/>
    <m/>
    <n v="4"/>
    <n v="4"/>
    <n v="4"/>
    <n v="4"/>
    <n v="5"/>
    <m/>
    <n v="3"/>
    <n v="4"/>
    <n v="4"/>
    <n v="4"/>
    <n v="4"/>
    <n v="4"/>
    <n v="4"/>
    <m/>
    <m/>
    <n v="4"/>
    <n v="4"/>
    <n v="4"/>
    <n v="4"/>
    <n v="5"/>
    <n v="5"/>
    <n v="3"/>
    <m/>
    <s v="No"/>
    <m/>
    <s v="No"/>
    <m/>
    <s v="No"/>
    <m/>
    <s v="No"/>
    <s v="Si"/>
    <s v="No"/>
    <m/>
    <s v="No"/>
    <m/>
    <m/>
    <m/>
    <m/>
    <n v="4"/>
    <n v="4"/>
    <m/>
    <n v="5"/>
    <n v="4"/>
    <m/>
    <m/>
    <d v="2017-03-17T12:32:13"/>
    <s v="10.150.1.151"/>
  </r>
  <r>
    <s v="Facultad de Veterinaria "/>
    <s v="VET"/>
    <x v="0"/>
    <n v="919"/>
    <m/>
    <m/>
    <n v="21"/>
    <m/>
    <n v="4"/>
    <n v="4"/>
    <m/>
    <n v="21"/>
    <m/>
    <m/>
    <m/>
    <m/>
    <m/>
    <n v="5"/>
    <n v="5"/>
    <n v="3"/>
    <n v="1"/>
    <m/>
    <m/>
    <n v="2"/>
    <n v="5"/>
    <n v="3"/>
    <n v="3"/>
    <n v="3"/>
    <m/>
    <n v="1"/>
    <n v="5"/>
    <n v="5"/>
    <n v="5"/>
    <n v="3"/>
    <n v="5"/>
    <n v="1"/>
    <m/>
    <m/>
    <n v="5"/>
    <n v="5"/>
    <n v="5"/>
    <m/>
    <n v="5"/>
    <n v="5"/>
    <n v="5"/>
    <m/>
    <s v="Si"/>
    <n v="5"/>
    <s v="Si"/>
    <n v="5"/>
    <s v="Si"/>
    <n v="5"/>
    <s v="Si"/>
    <m/>
    <s v="Si"/>
    <n v="5"/>
    <s v="Si"/>
    <s v="Cursos de la Biblioteca. Muy satisfecho.&lt;br&gt;OParticipación de la Biblioteca en Masters. Muy satisfecho."/>
    <m/>
    <m/>
    <m/>
    <n v="5"/>
    <n v="5"/>
    <m/>
    <n v="5"/>
    <n v="5"/>
    <m/>
    <m/>
    <d v="2017-03-17T12:32:51"/>
    <s v="10.150.1.151"/>
  </r>
  <r>
    <s v="Facultad de Ciencias Químicas "/>
    <s v="QUI"/>
    <x v="3"/>
    <n v="920"/>
    <m/>
    <m/>
    <n v="10"/>
    <m/>
    <n v="2"/>
    <n v="2"/>
    <m/>
    <n v="10"/>
    <n v="6"/>
    <m/>
    <m/>
    <m/>
    <m/>
    <n v="5"/>
    <n v="5"/>
    <n v="5"/>
    <n v="4"/>
    <m/>
    <m/>
    <n v="3"/>
    <n v="5"/>
    <n v="2"/>
    <n v="3"/>
    <n v="4"/>
    <m/>
    <n v="4"/>
    <n v="4"/>
    <n v="4"/>
    <n v="4"/>
    <n v="3"/>
    <n v="4"/>
    <n v="3"/>
    <m/>
    <m/>
    <n v="5"/>
    <n v="3"/>
    <n v="4"/>
    <n v="4"/>
    <n v="5"/>
    <n v="5"/>
    <n v="4"/>
    <m/>
    <s v="No"/>
    <m/>
    <s v="No"/>
    <m/>
    <s v="No"/>
    <m/>
    <s v="No"/>
    <s v="Si"/>
    <s v="No"/>
    <m/>
    <s v="No"/>
    <m/>
    <m/>
    <m/>
    <m/>
    <n v="3"/>
    <n v="5"/>
    <m/>
    <n v="5"/>
    <n v="4"/>
    <m/>
    <m/>
    <d v="2017-03-17T12:38:31"/>
    <s v="10.150.1.151"/>
  </r>
  <r>
    <s v="Facultad de Medicina "/>
    <s v="MED"/>
    <x v="0"/>
    <n v="921"/>
    <m/>
    <m/>
    <n v="18"/>
    <m/>
    <n v="1"/>
    <n v="1"/>
    <m/>
    <m/>
    <m/>
    <m/>
    <m/>
    <m/>
    <m/>
    <m/>
    <m/>
    <m/>
    <m/>
    <m/>
    <m/>
    <n v="1"/>
    <n v="1"/>
    <n v="1"/>
    <n v="1"/>
    <n v="1"/>
    <m/>
    <m/>
    <m/>
    <m/>
    <m/>
    <m/>
    <m/>
    <m/>
    <m/>
    <m/>
    <m/>
    <m/>
    <m/>
    <m/>
    <m/>
    <m/>
    <m/>
    <m/>
    <s v="No"/>
    <m/>
    <s v="No"/>
    <m/>
    <s v="No"/>
    <m/>
    <s v="No"/>
    <s v="No"/>
    <s v="No"/>
    <m/>
    <s v="No"/>
    <m/>
    <m/>
    <m/>
    <m/>
    <m/>
    <m/>
    <m/>
    <m/>
    <m/>
    <s v="Trabajo mayormente en el Hospital muy lejos de la UCM y por tanto no me es practico utilizar los servicios in situ. A distancia podria pero ... obliga a acceder insitu primero&lt;br&gt;&lt;br&gt;Saludos y gracias por la iniciativa de mejora y la encuesta"/>
    <m/>
    <d v="2017-03-17T12:39:21"/>
    <s v="10.150.1.152"/>
  </r>
  <r>
    <s v="Facultad de Bellas Artes "/>
    <s v="BBA"/>
    <x v="2"/>
    <n v="922"/>
    <m/>
    <m/>
    <n v="1"/>
    <m/>
    <n v="3"/>
    <n v="2"/>
    <m/>
    <n v="1"/>
    <n v="15"/>
    <n v="16"/>
    <m/>
    <m/>
    <m/>
    <n v="5"/>
    <n v="4"/>
    <n v="4"/>
    <n v="4"/>
    <m/>
    <m/>
    <n v="4"/>
    <n v="3"/>
    <n v="5"/>
    <n v="4"/>
    <n v="5"/>
    <m/>
    <n v="4"/>
    <n v="5"/>
    <n v="5"/>
    <n v="5"/>
    <n v="4"/>
    <n v="5"/>
    <m/>
    <m/>
    <m/>
    <n v="5"/>
    <n v="5"/>
    <n v="5"/>
    <n v="5"/>
    <n v="5"/>
    <n v="5"/>
    <n v="5"/>
    <m/>
    <s v="Si"/>
    <n v="3"/>
    <s v="No"/>
    <m/>
    <s v="No"/>
    <m/>
    <s v="No"/>
    <s v="Si"/>
    <s v="No"/>
    <m/>
    <s v="No"/>
    <m/>
    <m/>
    <m/>
    <m/>
    <n v="5"/>
    <n v="5"/>
    <m/>
    <n v="5"/>
    <n v="4"/>
    <m/>
    <m/>
    <d v="2017-03-17T12:40:38"/>
    <s v="10.150.1.152"/>
  </r>
  <r>
    <s v="Facultad de Ciencias de la Información "/>
    <s v="INF"/>
    <x v="4"/>
    <n v="923"/>
    <m/>
    <m/>
    <n v="4"/>
    <m/>
    <n v="4"/>
    <n v="3"/>
    <m/>
    <n v="4"/>
    <n v="16"/>
    <m/>
    <m/>
    <m/>
    <m/>
    <n v="4"/>
    <n v="5"/>
    <n v="5"/>
    <n v="4"/>
    <m/>
    <m/>
    <n v="4"/>
    <n v="4"/>
    <n v="5"/>
    <n v="2"/>
    <n v="5"/>
    <m/>
    <n v="3"/>
    <n v="4"/>
    <n v="4"/>
    <n v="4"/>
    <n v="5"/>
    <n v="4"/>
    <n v="4"/>
    <m/>
    <m/>
    <n v="4"/>
    <n v="4"/>
    <n v="4"/>
    <n v="4"/>
    <n v="4"/>
    <n v="5"/>
    <m/>
    <m/>
    <s v="Si"/>
    <n v="4"/>
    <m/>
    <n v="4"/>
    <s v="No"/>
    <m/>
    <s v="Si"/>
    <s v="Si"/>
    <s v="Si"/>
    <n v="4"/>
    <s v="Si"/>
    <s v="Hace falta acceso a mas revistas academicas, a veces tengo que pedir ayuda a colegas en otros países para conseguir articulos"/>
    <m/>
    <m/>
    <m/>
    <n v="5"/>
    <n v="5"/>
    <m/>
    <n v="4"/>
    <n v="4"/>
    <m/>
    <m/>
    <d v="2017-03-17T12:42:59"/>
    <s v="10.150.1.152"/>
  </r>
  <r>
    <s v="Facultad de Psicología "/>
    <s v="PSI"/>
    <x v="0"/>
    <n v="924"/>
    <m/>
    <m/>
    <n v="20"/>
    <m/>
    <n v="3"/>
    <n v="2"/>
    <m/>
    <n v="20"/>
    <n v="18"/>
    <n v="22"/>
    <m/>
    <m/>
    <m/>
    <n v="4"/>
    <n v="4"/>
    <n v="4"/>
    <n v="4"/>
    <m/>
    <m/>
    <n v="4"/>
    <n v="5"/>
    <n v="5"/>
    <n v="3"/>
    <n v="4"/>
    <m/>
    <n v="4"/>
    <n v="4"/>
    <n v="4"/>
    <n v="5"/>
    <n v="5"/>
    <n v="5"/>
    <n v="5"/>
    <m/>
    <m/>
    <n v="4"/>
    <n v="4"/>
    <n v="4"/>
    <n v="4"/>
    <n v="5"/>
    <n v="5"/>
    <n v="3"/>
    <m/>
    <s v="Si"/>
    <n v="4"/>
    <s v="Si"/>
    <n v="4"/>
    <s v="No"/>
    <m/>
    <s v="No"/>
    <s v="Si"/>
    <s v="Si"/>
    <n v="5"/>
    <s v="No"/>
    <m/>
    <m/>
    <m/>
    <m/>
    <n v="5"/>
    <n v="5"/>
    <m/>
    <n v="4"/>
    <n v="4"/>
    <m/>
    <m/>
    <d v="2017-03-17T12:43:01"/>
    <s v="10.150.1.151"/>
  </r>
  <r>
    <s v="Facultad de Psicología "/>
    <s v="PSI"/>
    <x v="0"/>
    <n v="925"/>
    <m/>
    <m/>
    <n v="20"/>
    <m/>
    <n v="3"/>
    <n v="5"/>
    <m/>
    <n v="20"/>
    <m/>
    <m/>
    <m/>
    <m/>
    <m/>
    <n v="5"/>
    <n v="4"/>
    <n v="5"/>
    <n v="5"/>
    <m/>
    <m/>
    <n v="4"/>
    <n v="4"/>
    <m/>
    <n v="3"/>
    <n v="4"/>
    <m/>
    <n v="4"/>
    <n v="4"/>
    <n v="4"/>
    <n v="4"/>
    <n v="4"/>
    <n v="3"/>
    <n v="4"/>
    <m/>
    <m/>
    <n v="5"/>
    <n v="4"/>
    <n v="4"/>
    <n v="4"/>
    <n v="5"/>
    <n v="4"/>
    <n v="5"/>
    <m/>
    <s v="Si"/>
    <n v="4"/>
    <s v="Si"/>
    <n v="4"/>
    <s v="Si"/>
    <n v="4"/>
    <s v="No"/>
    <s v="Si"/>
    <s v="Si"/>
    <n v="4"/>
    <s v="No"/>
    <m/>
    <m/>
    <m/>
    <m/>
    <n v="5"/>
    <n v="5"/>
    <m/>
    <n v="5"/>
    <n v="5"/>
    <m/>
    <m/>
    <d v="2017-03-17T12:44:58"/>
    <s v="10.150.1.152"/>
  </r>
  <r>
    <s v="Facultad de Derecho "/>
    <s v="DER"/>
    <x v="4"/>
    <n v="926"/>
    <m/>
    <m/>
    <n v="11"/>
    <m/>
    <n v="3"/>
    <n v="4"/>
    <m/>
    <n v="11"/>
    <n v="29"/>
    <m/>
    <m/>
    <m/>
    <m/>
    <n v="4"/>
    <n v="5"/>
    <n v="5"/>
    <n v="5"/>
    <m/>
    <m/>
    <n v="5"/>
    <n v="5"/>
    <n v="4"/>
    <n v="3"/>
    <n v="3"/>
    <m/>
    <n v="4"/>
    <n v="5"/>
    <n v="5"/>
    <n v="5"/>
    <n v="5"/>
    <n v="5"/>
    <n v="4"/>
    <m/>
    <m/>
    <n v="5"/>
    <n v="5"/>
    <n v="5"/>
    <n v="5"/>
    <n v="5"/>
    <n v="5"/>
    <n v="5"/>
    <m/>
    <s v="Si"/>
    <n v="5"/>
    <s v="Si"/>
    <n v="4"/>
    <s v="No"/>
    <m/>
    <s v="Si"/>
    <s v="Si"/>
    <s v="Si"/>
    <n v="5"/>
    <s v="No"/>
    <m/>
    <m/>
    <m/>
    <m/>
    <n v="5"/>
    <n v="5"/>
    <m/>
    <m/>
    <n v="3"/>
    <m/>
    <m/>
    <d v="2017-03-17T12:45:21"/>
    <s v="10.150.1.151"/>
  </r>
  <r>
    <s v="Facultad de Bellas Artes "/>
    <s v="BBA"/>
    <x v="2"/>
    <n v="927"/>
    <m/>
    <m/>
    <n v="1"/>
    <m/>
    <n v="3"/>
    <n v="3"/>
    <m/>
    <n v="1"/>
    <n v="1"/>
    <n v="16"/>
    <m/>
    <m/>
    <m/>
    <n v="5"/>
    <n v="5"/>
    <n v="5"/>
    <n v="5"/>
    <m/>
    <m/>
    <n v="5"/>
    <n v="5"/>
    <n v="5"/>
    <n v="5"/>
    <n v="5"/>
    <m/>
    <n v="5"/>
    <n v="5"/>
    <n v="5"/>
    <n v="5"/>
    <n v="5"/>
    <n v="4"/>
    <n v="5"/>
    <m/>
    <m/>
    <n v="5"/>
    <n v="5"/>
    <n v="5"/>
    <n v="5"/>
    <n v="5"/>
    <n v="5"/>
    <n v="5"/>
    <m/>
    <s v="Si"/>
    <n v="5"/>
    <s v="Si"/>
    <n v="4"/>
    <s v="No"/>
    <m/>
    <s v="No"/>
    <s v="Si"/>
    <s v="No"/>
    <n v="4"/>
    <s v="Si"/>
    <m/>
    <m/>
    <m/>
    <m/>
    <n v="5"/>
    <n v="5"/>
    <m/>
    <n v="5"/>
    <n v="4"/>
    <m/>
    <m/>
    <d v="2017-03-17T12:47:18"/>
    <s v="10.150.1.152"/>
  </r>
  <r>
    <s v="F. Estudios Estadísticos"/>
    <s v="EST"/>
    <x v="3"/>
    <n v="928"/>
    <m/>
    <m/>
    <n v="23"/>
    <m/>
    <n v="4"/>
    <n v="4"/>
    <m/>
    <n v="23"/>
    <n v="5"/>
    <n v="8"/>
    <m/>
    <m/>
    <m/>
    <n v="5"/>
    <n v="5"/>
    <n v="3"/>
    <n v="3"/>
    <m/>
    <m/>
    <n v="4"/>
    <n v="3"/>
    <n v="4"/>
    <n v="3"/>
    <n v="4"/>
    <m/>
    <n v="5"/>
    <n v="5"/>
    <n v="5"/>
    <n v="5"/>
    <n v="3"/>
    <n v="5"/>
    <n v="3"/>
    <m/>
    <m/>
    <n v="5"/>
    <n v="3"/>
    <n v="3"/>
    <n v="5"/>
    <n v="5"/>
    <n v="5"/>
    <n v="4"/>
    <m/>
    <s v="Si"/>
    <n v="4"/>
    <s v="Si"/>
    <n v="3"/>
    <s v="No"/>
    <m/>
    <s v="No"/>
    <s v="Si"/>
    <s v="No"/>
    <m/>
    <s v="No"/>
    <m/>
    <m/>
    <m/>
    <m/>
    <n v="5"/>
    <n v="5"/>
    <m/>
    <n v="5"/>
    <n v="4"/>
    <m/>
    <m/>
    <d v="2017-03-17T12:48:09"/>
    <s v="10.150.1.151"/>
  </r>
  <r>
    <s v="Facultad de Derecho "/>
    <s v="DER"/>
    <x v="4"/>
    <n v="929"/>
    <m/>
    <m/>
    <n v="11"/>
    <m/>
    <n v="4"/>
    <n v="5"/>
    <m/>
    <n v="11"/>
    <n v="31"/>
    <m/>
    <m/>
    <m/>
    <m/>
    <n v="5"/>
    <n v="5"/>
    <n v="5"/>
    <n v="5"/>
    <m/>
    <m/>
    <n v="5"/>
    <n v="5"/>
    <n v="2"/>
    <n v="2"/>
    <n v="2"/>
    <m/>
    <n v="5"/>
    <n v="3"/>
    <n v="3"/>
    <n v="5"/>
    <n v="5"/>
    <n v="3"/>
    <n v="4"/>
    <m/>
    <m/>
    <n v="5"/>
    <n v="5"/>
    <n v="5"/>
    <n v="4"/>
    <n v="5"/>
    <n v="5"/>
    <n v="4"/>
    <m/>
    <s v="Si"/>
    <n v="3"/>
    <s v="Si"/>
    <n v="3"/>
    <s v="No"/>
    <m/>
    <s v="Si"/>
    <s v="Si"/>
    <s v="Si"/>
    <n v="5"/>
    <s v="Si"/>
    <m/>
    <m/>
    <m/>
    <m/>
    <n v="5"/>
    <n v="5"/>
    <m/>
    <n v="5"/>
    <n v="4"/>
    <m/>
    <m/>
    <d v="2017-03-17T12:48:46"/>
    <s v="10.150.1.152"/>
  </r>
  <r>
    <s v="Facultad de Informática "/>
    <s v="FDI"/>
    <x v="3"/>
    <n v="930"/>
    <m/>
    <m/>
    <n v="17"/>
    <m/>
    <n v="2"/>
    <n v="3"/>
    <m/>
    <n v="17"/>
    <m/>
    <m/>
    <m/>
    <m/>
    <m/>
    <n v="5"/>
    <n v="5"/>
    <n v="5"/>
    <n v="3"/>
    <m/>
    <m/>
    <n v="1"/>
    <n v="5"/>
    <n v="2"/>
    <n v="1"/>
    <n v="4"/>
    <m/>
    <n v="5"/>
    <n v="5"/>
    <n v="5"/>
    <n v="5"/>
    <n v="4"/>
    <n v="5"/>
    <n v="4"/>
    <m/>
    <m/>
    <n v="5"/>
    <n v="5"/>
    <n v="5"/>
    <n v="5"/>
    <n v="5"/>
    <n v="4"/>
    <n v="3"/>
    <m/>
    <s v="Si"/>
    <n v="4"/>
    <s v="No"/>
    <m/>
    <s v="No"/>
    <m/>
    <s v="Si"/>
    <s v="Si"/>
    <s v="No"/>
    <m/>
    <s v="No"/>
    <m/>
    <m/>
    <m/>
    <m/>
    <n v="5"/>
    <n v="5"/>
    <m/>
    <n v="5"/>
    <n v="4"/>
    <m/>
    <m/>
    <d v="2017-03-17T12:54:01"/>
    <s v="10.150.1.151"/>
  </r>
  <r>
    <s v="Facultad de Educación "/>
    <s v="EDU"/>
    <x v="2"/>
    <n v="931"/>
    <m/>
    <m/>
    <n v="12"/>
    <m/>
    <n v="3"/>
    <n v="4"/>
    <m/>
    <n v="12"/>
    <n v="20"/>
    <m/>
    <m/>
    <m/>
    <m/>
    <n v="5"/>
    <n v="4"/>
    <n v="4"/>
    <n v="3"/>
    <m/>
    <m/>
    <n v="1"/>
    <n v="3"/>
    <n v="4"/>
    <n v="4"/>
    <n v="5"/>
    <m/>
    <n v="3"/>
    <n v="5"/>
    <n v="4"/>
    <n v="5"/>
    <n v="4"/>
    <n v="4"/>
    <n v="4"/>
    <m/>
    <m/>
    <n v="5"/>
    <n v="5"/>
    <n v="5"/>
    <n v="5"/>
    <n v="5"/>
    <n v="5"/>
    <n v="5"/>
    <m/>
    <s v="No"/>
    <m/>
    <s v="Si"/>
    <n v="3"/>
    <s v="No"/>
    <m/>
    <s v="No"/>
    <s v="No"/>
    <s v="No"/>
    <m/>
    <s v="Si"/>
    <m/>
    <m/>
    <m/>
    <m/>
    <n v="5"/>
    <n v="5"/>
    <m/>
    <n v="4"/>
    <n v="5"/>
    <m/>
    <m/>
    <d v="2017-03-17T12:55:31"/>
    <s v="10.150.1.152"/>
  </r>
  <r>
    <s v="Facultad de Ciencias Químicas "/>
    <s v="QUI"/>
    <x v="3"/>
    <n v="932"/>
    <m/>
    <m/>
    <n v="10"/>
    <m/>
    <n v="2"/>
    <n v="4"/>
    <m/>
    <n v="10"/>
    <m/>
    <m/>
    <m/>
    <m/>
    <m/>
    <n v="5"/>
    <m/>
    <m/>
    <n v="2"/>
    <m/>
    <m/>
    <n v="2"/>
    <n v="5"/>
    <n v="4"/>
    <m/>
    <m/>
    <m/>
    <m/>
    <n v="4"/>
    <n v="4"/>
    <n v="5"/>
    <n v="3"/>
    <n v="5"/>
    <n v="3"/>
    <m/>
    <m/>
    <n v="5"/>
    <n v="5"/>
    <n v="4"/>
    <n v="4"/>
    <n v="5"/>
    <n v="5"/>
    <n v="4"/>
    <m/>
    <s v="Si"/>
    <n v="2"/>
    <s v="No"/>
    <m/>
    <s v="No"/>
    <m/>
    <s v="Si"/>
    <s v="No"/>
    <s v="No"/>
    <m/>
    <s v="No"/>
    <m/>
    <m/>
    <m/>
    <m/>
    <n v="5"/>
    <n v="5"/>
    <m/>
    <n v="4"/>
    <n v="4"/>
    <m/>
    <m/>
    <d v="2017-03-17T12:55:35"/>
    <s v="10.150.1.152"/>
  </r>
  <r>
    <s v="Facultad de Geografía e Historia "/>
    <s v="GHI"/>
    <x v="2"/>
    <n v="933"/>
    <m/>
    <m/>
    <n v="16"/>
    <m/>
    <n v="4"/>
    <n v="5"/>
    <m/>
    <n v="24"/>
    <n v="16"/>
    <m/>
    <m/>
    <m/>
    <m/>
    <n v="4"/>
    <n v="4"/>
    <n v="4"/>
    <n v="3"/>
    <m/>
    <m/>
    <n v="4"/>
    <n v="5"/>
    <n v="3"/>
    <n v="4"/>
    <n v="5"/>
    <m/>
    <n v="3"/>
    <n v="3"/>
    <n v="4"/>
    <n v="4"/>
    <m/>
    <n v="4"/>
    <n v="4"/>
    <m/>
    <m/>
    <n v="4"/>
    <n v="5"/>
    <n v="5"/>
    <n v="5"/>
    <n v="5"/>
    <n v="4"/>
    <n v="3"/>
    <m/>
    <s v="Si"/>
    <n v="4"/>
    <s v="Si"/>
    <n v="3"/>
    <s v="No"/>
    <m/>
    <s v="No"/>
    <s v="No"/>
    <s v="No"/>
    <m/>
    <s v="No"/>
    <m/>
    <m/>
    <m/>
    <m/>
    <n v="4"/>
    <n v="5"/>
    <m/>
    <n v="4"/>
    <n v="3"/>
    <m/>
    <m/>
    <d v="2017-03-17T12:56:34"/>
    <s v="10.150.1.151"/>
  </r>
  <r>
    <s v="Facultad de Psicología "/>
    <s v="PSI"/>
    <x v="0"/>
    <n v="934"/>
    <m/>
    <m/>
    <n v="20"/>
    <m/>
    <n v="2"/>
    <n v="3"/>
    <m/>
    <n v="20"/>
    <n v="5"/>
    <m/>
    <m/>
    <m/>
    <m/>
    <n v="5"/>
    <n v="5"/>
    <n v="5"/>
    <n v="5"/>
    <m/>
    <m/>
    <n v="3"/>
    <n v="4"/>
    <n v="3"/>
    <n v="4"/>
    <n v="3"/>
    <m/>
    <n v="4"/>
    <n v="5"/>
    <n v="5"/>
    <n v="5"/>
    <n v="5"/>
    <n v="5"/>
    <n v="5"/>
    <m/>
    <m/>
    <n v="5"/>
    <n v="5"/>
    <n v="5"/>
    <n v="5"/>
    <n v="5"/>
    <n v="5"/>
    <n v="5"/>
    <m/>
    <s v="Si"/>
    <n v="4"/>
    <s v="Si"/>
    <n v="4"/>
    <s v="No"/>
    <m/>
    <s v="No"/>
    <s v="Si"/>
    <s v="Si"/>
    <n v="4"/>
    <s v="No"/>
    <m/>
    <m/>
    <m/>
    <m/>
    <n v="5"/>
    <n v="5"/>
    <m/>
    <n v="5"/>
    <n v="4"/>
    <m/>
    <m/>
    <d v="2017-03-17T12:58:27"/>
    <s v="10.150.1.151"/>
  </r>
  <r>
    <s v="Facultad de Derecho "/>
    <s v="DER"/>
    <x v="4"/>
    <n v="935"/>
    <m/>
    <m/>
    <n v="11"/>
    <m/>
    <n v="4"/>
    <n v="5"/>
    <m/>
    <n v="11"/>
    <n v="29"/>
    <m/>
    <s v="Biblioteca Derecho UAM"/>
    <m/>
    <m/>
    <n v="5"/>
    <n v="5"/>
    <n v="5"/>
    <n v="5"/>
    <m/>
    <m/>
    <n v="5"/>
    <n v="5"/>
    <n v="5"/>
    <n v="3"/>
    <n v="3"/>
    <m/>
    <n v="4"/>
    <n v="4"/>
    <n v="5"/>
    <n v="5"/>
    <n v="5"/>
    <n v="5"/>
    <n v="5"/>
    <m/>
    <m/>
    <n v="5"/>
    <n v="5"/>
    <n v="5"/>
    <n v="5"/>
    <n v="5"/>
    <n v="5"/>
    <n v="5"/>
    <m/>
    <s v="Si"/>
    <n v="5"/>
    <s v="No"/>
    <m/>
    <s v="No"/>
    <m/>
    <s v="Si"/>
    <s v="Si"/>
    <s v="No"/>
    <m/>
    <s v="No"/>
    <m/>
    <m/>
    <m/>
    <m/>
    <n v="5"/>
    <n v="5"/>
    <m/>
    <n v="5"/>
    <n v="5"/>
    <m/>
    <m/>
    <d v="2017-03-17T13:00:49"/>
    <s v="10.150.1.152"/>
  </r>
  <r>
    <s v="Facultad de Ciencias Químicas "/>
    <s v="QUI"/>
    <x v="3"/>
    <n v="936"/>
    <m/>
    <m/>
    <n v="10"/>
    <m/>
    <n v="2"/>
    <n v="5"/>
    <m/>
    <n v="10"/>
    <m/>
    <m/>
    <m/>
    <m/>
    <m/>
    <n v="5"/>
    <n v="5"/>
    <n v="4"/>
    <n v="4"/>
    <m/>
    <m/>
    <n v="3"/>
    <n v="5"/>
    <n v="4"/>
    <n v="2"/>
    <n v="3"/>
    <m/>
    <n v="4"/>
    <n v="4"/>
    <n v="5"/>
    <n v="5"/>
    <n v="3"/>
    <n v="5"/>
    <n v="4"/>
    <m/>
    <m/>
    <n v="5"/>
    <n v="5"/>
    <n v="5"/>
    <n v="5"/>
    <n v="5"/>
    <n v="4"/>
    <n v="4"/>
    <m/>
    <s v="Si"/>
    <n v="3"/>
    <s v="Si"/>
    <n v="4"/>
    <s v="Si"/>
    <n v="4"/>
    <s v="Si"/>
    <s v="Si"/>
    <s v="Si"/>
    <n v="4"/>
    <m/>
    <m/>
    <m/>
    <m/>
    <m/>
    <n v="5"/>
    <n v="5"/>
    <m/>
    <n v="5"/>
    <n v="4"/>
    <m/>
    <m/>
    <d v="2017-03-17T13:11:00"/>
    <s v="10.150.1.152"/>
  </r>
  <r>
    <s v="Facultad de Veterinaria "/>
    <s v="VET"/>
    <x v="0"/>
    <n v="937"/>
    <m/>
    <m/>
    <n v="21"/>
    <m/>
    <n v="2"/>
    <n v="4"/>
    <m/>
    <n v="21"/>
    <m/>
    <m/>
    <m/>
    <m/>
    <m/>
    <n v="4"/>
    <n v="4"/>
    <n v="4"/>
    <n v="4"/>
    <m/>
    <m/>
    <n v="3"/>
    <n v="5"/>
    <n v="3"/>
    <n v="1"/>
    <n v="5"/>
    <m/>
    <n v="4"/>
    <n v="5"/>
    <n v="5"/>
    <n v="5"/>
    <n v="4"/>
    <n v="4"/>
    <n v="4"/>
    <m/>
    <m/>
    <n v="5"/>
    <n v="4"/>
    <n v="4"/>
    <n v="5"/>
    <n v="5"/>
    <n v="4"/>
    <n v="5"/>
    <m/>
    <m/>
    <n v="4"/>
    <s v="Si"/>
    <n v="4"/>
    <s v="No"/>
    <m/>
    <s v="Si"/>
    <s v="Si"/>
    <s v="Si"/>
    <n v="4"/>
    <s v="Si"/>
    <m/>
    <m/>
    <m/>
    <m/>
    <n v="5"/>
    <n v="5"/>
    <m/>
    <n v="5"/>
    <n v="4"/>
    <m/>
    <m/>
    <d v="2017-03-17T13:12:54"/>
    <s v="10.150.1.151"/>
  </r>
  <r>
    <s v="Facultad de Veterinaria "/>
    <s v="VET"/>
    <x v="0"/>
    <n v="938"/>
    <m/>
    <m/>
    <n v="21"/>
    <m/>
    <n v="4"/>
    <n v="5"/>
    <m/>
    <n v="21"/>
    <m/>
    <m/>
    <m/>
    <m/>
    <m/>
    <n v="5"/>
    <n v="4"/>
    <n v="4"/>
    <n v="4"/>
    <m/>
    <m/>
    <n v="2"/>
    <n v="4"/>
    <n v="1"/>
    <n v="1"/>
    <n v="2"/>
    <m/>
    <n v="4"/>
    <n v="4"/>
    <n v="5"/>
    <n v="5"/>
    <n v="4"/>
    <n v="4"/>
    <n v="4"/>
    <m/>
    <m/>
    <n v="5"/>
    <n v="4"/>
    <n v="4"/>
    <m/>
    <n v="4"/>
    <n v="4"/>
    <n v="4"/>
    <m/>
    <s v="Si"/>
    <n v="4"/>
    <s v="Si"/>
    <n v="4"/>
    <s v="Si"/>
    <n v="4"/>
    <s v="Si"/>
    <m/>
    <s v="Si"/>
    <n v="5"/>
    <m/>
    <m/>
    <m/>
    <m/>
    <m/>
    <m/>
    <n v="5"/>
    <m/>
    <n v="5"/>
    <n v="4"/>
    <m/>
    <m/>
    <d v="2017-03-17T13:13:49"/>
    <s v="10.150.1.152"/>
  </r>
  <r>
    <s v="Facultad de Geografía e Historia "/>
    <s v="GHI"/>
    <x v="2"/>
    <n v="939"/>
    <m/>
    <m/>
    <n v="16"/>
    <m/>
    <n v="3"/>
    <n v="3"/>
    <m/>
    <n v="16"/>
    <n v="29"/>
    <n v="11"/>
    <s v="Biblioteca Nacional"/>
    <m/>
    <m/>
    <n v="5"/>
    <n v="5"/>
    <n v="5"/>
    <n v="4"/>
    <m/>
    <m/>
    <n v="5"/>
    <n v="4"/>
    <n v="5"/>
    <n v="5"/>
    <n v="3"/>
    <m/>
    <n v="4"/>
    <n v="5"/>
    <n v="5"/>
    <n v="5"/>
    <n v="5"/>
    <n v="4"/>
    <n v="4"/>
    <m/>
    <m/>
    <n v="5"/>
    <n v="5"/>
    <n v="4"/>
    <n v="5"/>
    <n v="5"/>
    <n v="5"/>
    <n v="5"/>
    <m/>
    <s v="Si"/>
    <n v="4"/>
    <s v="Si"/>
    <n v="4"/>
    <s v="Si"/>
    <n v="4"/>
    <s v="Si"/>
    <s v="Si"/>
    <s v="No"/>
    <m/>
    <s v="Si"/>
    <m/>
    <m/>
    <m/>
    <m/>
    <n v="5"/>
    <n v="5"/>
    <m/>
    <n v="4"/>
    <n v="5"/>
    <m/>
    <m/>
    <d v="2017-03-17T13:14:31"/>
    <s v="10.150.1.151"/>
  </r>
  <r>
    <s v="Facultad de Filología "/>
    <s v="FLL"/>
    <x v="2"/>
    <n v="940"/>
    <m/>
    <m/>
    <n v="14"/>
    <m/>
    <n v="3"/>
    <n v="5"/>
    <m/>
    <n v="29"/>
    <n v="14"/>
    <n v="16"/>
    <m/>
    <m/>
    <m/>
    <n v="5"/>
    <n v="5"/>
    <n v="5"/>
    <n v="3"/>
    <m/>
    <m/>
    <n v="4"/>
    <n v="2"/>
    <n v="5"/>
    <n v="3"/>
    <n v="4"/>
    <m/>
    <n v="3"/>
    <n v="3"/>
    <n v="2"/>
    <n v="2"/>
    <n v="3"/>
    <n v="2"/>
    <n v="2"/>
    <m/>
    <m/>
    <n v="3"/>
    <n v="4"/>
    <n v="4"/>
    <n v="4"/>
    <n v="4"/>
    <n v="4"/>
    <n v="2"/>
    <m/>
    <s v="Si"/>
    <n v="4"/>
    <s v="No"/>
    <m/>
    <s v="No"/>
    <m/>
    <s v="No"/>
    <s v="Si"/>
    <s v="Si"/>
    <n v="3"/>
    <s v="Si"/>
    <m/>
    <m/>
    <m/>
    <m/>
    <n v="3"/>
    <n v="4"/>
    <m/>
    <n v="4"/>
    <n v="3"/>
    <m/>
    <m/>
    <d v="2017-03-17T13:16:23"/>
    <s v="10.150.1.152"/>
  </r>
  <r>
    <s v="Facultad de Ciencias Geológicas "/>
    <s v="GEO"/>
    <x v="3"/>
    <n v="941"/>
    <m/>
    <m/>
    <n v="7"/>
    <m/>
    <n v="3"/>
    <n v="5"/>
    <m/>
    <n v="7"/>
    <n v="14"/>
    <n v="17"/>
    <m/>
    <m/>
    <m/>
    <n v="5"/>
    <n v="5"/>
    <n v="5"/>
    <n v="3"/>
    <m/>
    <m/>
    <n v="4"/>
    <n v="3"/>
    <n v="4"/>
    <n v="4"/>
    <n v="3"/>
    <m/>
    <n v="5"/>
    <n v="4"/>
    <n v="5"/>
    <n v="5"/>
    <n v="4"/>
    <n v="5"/>
    <n v="5"/>
    <m/>
    <m/>
    <n v="5"/>
    <n v="5"/>
    <n v="5"/>
    <n v="5"/>
    <n v="5"/>
    <n v="5"/>
    <n v="5"/>
    <m/>
    <s v="Si"/>
    <n v="4"/>
    <s v="No"/>
    <m/>
    <s v="No"/>
    <m/>
    <s v="No"/>
    <s v="No"/>
    <s v="No"/>
    <m/>
    <s v="No"/>
    <m/>
    <m/>
    <m/>
    <m/>
    <n v="5"/>
    <n v="5"/>
    <m/>
    <n v="5"/>
    <n v="4"/>
    <m/>
    <m/>
    <d v="2017-03-17T13:16:31"/>
    <s v="10.150.1.151"/>
  </r>
  <r>
    <s v="Facultad de Filología "/>
    <s v="FLL"/>
    <x v="2"/>
    <n v="942"/>
    <m/>
    <m/>
    <n v="14"/>
    <m/>
    <n v="5"/>
    <n v="5"/>
    <m/>
    <m/>
    <n v="14"/>
    <n v="15"/>
    <m/>
    <m/>
    <m/>
    <n v="4"/>
    <n v="5"/>
    <n v="4"/>
    <n v="1"/>
    <m/>
    <m/>
    <n v="4"/>
    <n v="2"/>
    <n v="3"/>
    <n v="3"/>
    <n v="3"/>
    <m/>
    <n v="4"/>
    <n v="4"/>
    <n v="2"/>
    <n v="4"/>
    <n v="2"/>
    <n v="3"/>
    <n v="2"/>
    <m/>
    <m/>
    <n v="5"/>
    <n v="2"/>
    <n v="2"/>
    <n v="4"/>
    <n v="2"/>
    <n v="2"/>
    <n v="2"/>
    <m/>
    <s v="Si"/>
    <n v="3"/>
    <s v="Si"/>
    <n v="2"/>
    <s v="Si"/>
    <n v="3"/>
    <s v="Si"/>
    <s v="Si"/>
    <s v="Si"/>
    <n v="3"/>
    <s v="Si"/>
    <m/>
    <m/>
    <m/>
    <m/>
    <n v="3"/>
    <n v="5"/>
    <m/>
    <n v="4"/>
    <n v="3"/>
    <s v="Un 10 para el personal de la Bibliotecas de Filología (General y Clásicas), María Zambrano y Geografía e Historia.&lt;br&gt;Un suspenso para los de Filosofía y Derecho (María Zambrano y Criminología). Hay que recordarles que su labor es la de ayudar a los usuarios, especialmente a los docentes e investigadores, y no poner trabas y creerse con privilegios inquisitoriales. Los libros no son suyos, ellos gestionas su préstamo y conservación. Gracias."/>
    <m/>
    <d v="2017-03-17T13:18:53"/>
    <s v="10.150.1.151"/>
  </r>
  <r>
    <s v="Facultad de Ciencias de la Información "/>
    <s v="INF"/>
    <x v="4"/>
    <n v="943"/>
    <m/>
    <m/>
    <n v="4"/>
    <m/>
    <n v="3"/>
    <n v="4"/>
    <m/>
    <n v="4"/>
    <n v="11"/>
    <m/>
    <m/>
    <m/>
    <m/>
    <n v="5"/>
    <n v="4"/>
    <n v="4"/>
    <n v="5"/>
    <m/>
    <m/>
    <n v="4"/>
    <n v="5"/>
    <n v="4"/>
    <n v="3"/>
    <n v="5"/>
    <m/>
    <n v="4"/>
    <n v="5"/>
    <n v="5"/>
    <n v="5"/>
    <n v="5"/>
    <n v="5"/>
    <n v="5"/>
    <m/>
    <m/>
    <n v="5"/>
    <n v="5"/>
    <n v="4"/>
    <n v="5"/>
    <n v="5"/>
    <n v="5"/>
    <n v="4"/>
    <m/>
    <s v="Si"/>
    <n v="3"/>
    <s v="Si"/>
    <n v="4"/>
    <s v="Si"/>
    <n v="3"/>
    <s v="Si"/>
    <s v="Si"/>
    <s v="Si"/>
    <n v="5"/>
    <s v="No"/>
    <m/>
    <m/>
    <m/>
    <m/>
    <n v="5"/>
    <n v="5"/>
    <m/>
    <n v="5"/>
    <n v="4"/>
    <m/>
    <m/>
    <d v="2017-03-17T13:20:28"/>
    <s v="10.150.1.151"/>
  </r>
  <r>
    <s v="Facultad de Filología "/>
    <s v="FLL"/>
    <x v="2"/>
    <n v="944"/>
    <m/>
    <m/>
    <n v="14"/>
    <m/>
    <n v="3"/>
    <n v="4"/>
    <m/>
    <n v="29"/>
    <n v="14"/>
    <n v="16"/>
    <s v="Biblioteca de Filosofía"/>
    <m/>
    <m/>
    <n v="4"/>
    <n v="4"/>
    <n v="4"/>
    <n v="4"/>
    <m/>
    <m/>
    <n v="5"/>
    <n v="3"/>
    <n v="3"/>
    <n v="3"/>
    <n v="2"/>
    <m/>
    <n v="4"/>
    <n v="4"/>
    <n v="4"/>
    <n v="4"/>
    <n v="4"/>
    <m/>
    <n v="4"/>
    <m/>
    <m/>
    <n v="4"/>
    <n v="4"/>
    <n v="4"/>
    <n v="4"/>
    <n v="4"/>
    <n v="3"/>
    <n v="3"/>
    <m/>
    <s v="Si"/>
    <n v="3"/>
    <s v="Si"/>
    <n v="3"/>
    <s v="Si"/>
    <n v="3"/>
    <s v="Si"/>
    <s v="Si"/>
    <s v="No"/>
    <m/>
    <s v="No"/>
    <m/>
    <m/>
    <m/>
    <m/>
    <n v="4"/>
    <n v="5"/>
    <m/>
    <n v="5"/>
    <n v="5"/>
    <m/>
    <m/>
    <d v="2017-03-17T13:20:47"/>
    <s v="10.150.1.152"/>
  </r>
  <r>
    <s v=""/>
    <s v=""/>
    <x v="1"/>
    <n v="945"/>
    <m/>
    <m/>
    <m/>
    <m/>
    <n v="3"/>
    <n v="2"/>
    <m/>
    <n v="5"/>
    <m/>
    <m/>
    <m/>
    <m/>
    <m/>
    <n v="4"/>
    <n v="4"/>
    <n v="3"/>
    <n v="4"/>
    <m/>
    <m/>
    <n v="3"/>
    <n v="4"/>
    <n v="5"/>
    <m/>
    <n v="3"/>
    <m/>
    <m/>
    <n v="4"/>
    <n v="3"/>
    <n v="4"/>
    <n v="4"/>
    <n v="4"/>
    <n v="4"/>
    <m/>
    <m/>
    <n v="3"/>
    <n v="4"/>
    <n v="4"/>
    <m/>
    <n v="4"/>
    <m/>
    <n v="3"/>
    <m/>
    <m/>
    <n v="4"/>
    <s v="No"/>
    <m/>
    <s v="No"/>
    <m/>
    <s v="No"/>
    <s v="No"/>
    <s v="No"/>
    <m/>
    <s v="No"/>
    <m/>
    <m/>
    <m/>
    <m/>
    <n v="3"/>
    <n v="4"/>
    <m/>
    <n v="4"/>
    <n v="5"/>
    <m/>
    <m/>
    <d v="2017-03-17T13:21:12"/>
    <s v="10.150.1.152"/>
  </r>
  <r>
    <s v="F. Comercio y Turismo"/>
    <s v="EMP"/>
    <x v="4"/>
    <n v="946"/>
    <m/>
    <m/>
    <n v="24"/>
    <m/>
    <n v="3"/>
    <n v="3"/>
    <m/>
    <n v="5"/>
    <n v="8"/>
    <m/>
    <m/>
    <m/>
    <m/>
    <n v="5"/>
    <n v="4"/>
    <n v="4"/>
    <n v="4"/>
    <m/>
    <m/>
    <n v="4"/>
    <n v="2"/>
    <n v="5"/>
    <n v="4"/>
    <n v="5"/>
    <m/>
    <m/>
    <n v="4"/>
    <n v="3"/>
    <n v="3"/>
    <n v="4"/>
    <n v="4"/>
    <n v="4"/>
    <m/>
    <m/>
    <n v="5"/>
    <n v="3"/>
    <n v="4"/>
    <n v="5"/>
    <n v="4"/>
    <n v="4"/>
    <n v="4"/>
    <m/>
    <s v="No"/>
    <m/>
    <s v="No"/>
    <m/>
    <s v="No"/>
    <m/>
    <s v="No"/>
    <s v="No"/>
    <s v="No"/>
    <m/>
    <s v="No"/>
    <m/>
    <m/>
    <m/>
    <m/>
    <n v="4"/>
    <n v="4"/>
    <m/>
    <n v="4"/>
    <n v="4"/>
    <m/>
    <m/>
    <d v="2017-03-17T13:22:26"/>
    <s v="10.150.1.152"/>
  </r>
  <r>
    <s v="Facultad de Ciencias Matemáticas "/>
    <s v="MAT"/>
    <x v="3"/>
    <n v="947"/>
    <m/>
    <m/>
    <n v="8"/>
    <m/>
    <n v="4"/>
    <n v="3"/>
    <m/>
    <n v="8"/>
    <m/>
    <m/>
    <m/>
    <m/>
    <m/>
    <n v="5"/>
    <n v="5"/>
    <n v="4"/>
    <n v="2"/>
    <m/>
    <m/>
    <n v="5"/>
    <n v="3"/>
    <n v="4"/>
    <n v="3"/>
    <n v="2"/>
    <m/>
    <n v="5"/>
    <n v="5"/>
    <n v="5"/>
    <n v="5"/>
    <n v="5"/>
    <n v="5"/>
    <n v="4"/>
    <m/>
    <m/>
    <n v="4"/>
    <n v="5"/>
    <n v="5"/>
    <n v="5"/>
    <n v="5"/>
    <n v="5"/>
    <n v="5"/>
    <m/>
    <s v="Si"/>
    <n v="4"/>
    <s v="Si"/>
    <n v="3"/>
    <s v="No"/>
    <m/>
    <s v="Si"/>
    <s v="Si"/>
    <s v="No"/>
    <m/>
    <s v="No"/>
    <m/>
    <m/>
    <m/>
    <m/>
    <n v="5"/>
    <n v="3"/>
    <m/>
    <n v="4"/>
    <n v="4"/>
    <m/>
    <m/>
    <d v="2017-03-17T13:25:38"/>
    <s v="10.150.1.151"/>
  </r>
  <r>
    <s v="Facultad de Educación "/>
    <s v="EDU"/>
    <x v="2"/>
    <n v="948"/>
    <m/>
    <m/>
    <n v="12"/>
    <m/>
    <n v="3"/>
    <n v="3"/>
    <m/>
    <n v="12"/>
    <m/>
    <m/>
    <s v="Biblioteca del Ministerio de Educación"/>
    <m/>
    <m/>
    <n v="5"/>
    <n v="3"/>
    <n v="4"/>
    <n v="4"/>
    <m/>
    <m/>
    <n v="4"/>
    <n v="4"/>
    <n v="4"/>
    <n v="4"/>
    <n v="4"/>
    <m/>
    <n v="4"/>
    <n v="5"/>
    <n v="4"/>
    <n v="5"/>
    <n v="3"/>
    <n v="5"/>
    <n v="3"/>
    <m/>
    <m/>
    <n v="5"/>
    <n v="4"/>
    <n v="4"/>
    <n v="4"/>
    <n v="4"/>
    <n v="5"/>
    <n v="4"/>
    <m/>
    <s v="Si"/>
    <n v="4"/>
    <s v="No"/>
    <m/>
    <s v="No"/>
    <m/>
    <s v="Si"/>
    <s v="Si"/>
    <s v="Si"/>
    <n v="3"/>
    <s v="No"/>
    <m/>
    <m/>
    <m/>
    <m/>
    <n v="5"/>
    <n v="5"/>
    <m/>
    <n v="4"/>
    <n v="3"/>
    <m/>
    <m/>
    <d v="2017-03-17T13:28:31"/>
    <s v="10.150.1.151"/>
  </r>
  <r>
    <s v="Facultad de Ciencias Políticas y Sociología "/>
    <s v="CPS"/>
    <x v="4"/>
    <n v="949"/>
    <m/>
    <m/>
    <n v="9"/>
    <m/>
    <n v="2"/>
    <n v="3"/>
    <m/>
    <n v="9"/>
    <m/>
    <m/>
    <m/>
    <m/>
    <m/>
    <n v="5"/>
    <n v="5"/>
    <n v="4"/>
    <n v="4"/>
    <m/>
    <m/>
    <n v="3"/>
    <n v="4"/>
    <n v="2"/>
    <n v="3"/>
    <n v="4"/>
    <m/>
    <n v="4"/>
    <n v="3"/>
    <n v="3"/>
    <n v="5"/>
    <n v="3"/>
    <n v="4"/>
    <n v="3"/>
    <m/>
    <m/>
    <n v="4"/>
    <n v="4"/>
    <n v="5"/>
    <n v="4"/>
    <n v="5"/>
    <n v="4"/>
    <n v="3"/>
    <m/>
    <s v="Si"/>
    <n v="3"/>
    <s v="No"/>
    <m/>
    <s v="No"/>
    <m/>
    <s v="Si"/>
    <s v="Si"/>
    <s v="No"/>
    <m/>
    <s v="Si"/>
    <m/>
    <m/>
    <m/>
    <m/>
    <n v="4"/>
    <n v="5"/>
    <m/>
    <n v="4"/>
    <n v="4"/>
    <m/>
    <m/>
    <d v="2017-03-17T13:30:19"/>
    <s v="10.150.1.152"/>
  </r>
  <r>
    <s v="Facultad de Bellas Artes "/>
    <s v="BBA"/>
    <x v="2"/>
    <n v="950"/>
    <m/>
    <m/>
    <n v="1"/>
    <m/>
    <n v="2"/>
    <n v="3"/>
    <m/>
    <n v="1"/>
    <m/>
    <m/>
    <m/>
    <m/>
    <m/>
    <n v="5"/>
    <n v="5"/>
    <n v="5"/>
    <n v="3"/>
    <m/>
    <m/>
    <n v="3"/>
    <n v="4"/>
    <n v="4"/>
    <n v="4"/>
    <n v="5"/>
    <m/>
    <n v="4"/>
    <n v="5"/>
    <n v="3"/>
    <n v="5"/>
    <n v="4"/>
    <n v="5"/>
    <n v="4"/>
    <m/>
    <m/>
    <n v="5"/>
    <n v="5"/>
    <n v="5"/>
    <n v="5"/>
    <n v="5"/>
    <n v="5"/>
    <n v="4"/>
    <m/>
    <s v="Si"/>
    <n v="4"/>
    <s v="Si"/>
    <n v="4"/>
    <s v="Si"/>
    <n v="4"/>
    <s v="No"/>
    <s v="Si"/>
    <s v="Si"/>
    <n v="4"/>
    <s v="No"/>
    <m/>
    <m/>
    <m/>
    <m/>
    <n v="5"/>
    <n v="5"/>
    <m/>
    <n v="5"/>
    <n v="4"/>
    <m/>
    <m/>
    <d v="2017-03-17T13:31:21"/>
    <s v="10.150.1.152"/>
  </r>
  <r>
    <s v="Facultad de Ciencias Matemáticas "/>
    <s v="MAT"/>
    <x v="3"/>
    <n v="951"/>
    <m/>
    <m/>
    <n v="8"/>
    <m/>
    <n v="2"/>
    <n v="3"/>
    <m/>
    <n v="8"/>
    <n v="6"/>
    <n v="10"/>
    <m/>
    <m/>
    <m/>
    <n v="3"/>
    <n v="3"/>
    <n v="3"/>
    <n v="3"/>
    <m/>
    <m/>
    <n v="4"/>
    <n v="3"/>
    <n v="3"/>
    <n v="3"/>
    <n v="4"/>
    <m/>
    <n v="3"/>
    <n v="3"/>
    <n v="3"/>
    <n v="3"/>
    <n v="3"/>
    <n v="3"/>
    <n v="3"/>
    <m/>
    <m/>
    <n v="3"/>
    <n v="3"/>
    <m/>
    <n v="3"/>
    <n v="3"/>
    <n v="3"/>
    <n v="3"/>
    <m/>
    <s v="Si"/>
    <n v="1"/>
    <s v="No"/>
    <m/>
    <s v="No"/>
    <m/>
    <s v="Si"/>
    <s v="No"/>
    <s v="No"/>
    <m/>
    <m/>
    <m/>
    <m/>
    <m/>
    <m/>
    <n v="1"/>
    <n v="1"/>
    <m/>
    <n v="2"/>
    <n v="2"/>
    <s v="Los cierres de la atención web de la biblioteca en periodos vacacionales hacen que les tengamos que pedir lo sartículos que necesitamos a los colegas de otras universidades cuyas bibliotecas funcionan.&lt;br&gt;La formación y sentido común del personal encargado de los eprints es casi nulo. A mí me convirtieron sin consultarse 60 trabajos publicados en revistas del JCR en eprints, por duplicado, cambiándome el nombre con que firmo por el que les dió la gana. Ahora hay 120 eprints vertidos a internet que yo no necesitaba con el nombre cambiado creando confusión y posiblemente problemas con las citas. Problema que no necesitaba que me crearan. Pedí que lo arreglaran y lo único que han hecho es cambiar el nombre en la base de datos interna. Cara al exterio los eprints siguen apareciendo con el nombre que le ha dado la gana a su personal. Es increíble que no sepana que no se puede cambiar la firma de una persona, y que no tengan las luces para darse cuenta ellos mismos de la burrada y el perjuicio.&lt;br&gt;No tienen la más remota idea de cómo interacciona lo que cargan con internet. Pedí que corrigieran un archivo. Cargaron el nuevo, y ahora no se encuentra al pulsar en link asociado en internet. Informé de ello y pedí que lo arreglaran, y sigue igual. No han hecho nada.&lt;br&gt;Un servicio de eprints gestionado por personas que no saben manejarlo, no saben arreglar los problemas, y cambian tus datos cuando les parece es un perjuicio."/>
    <m/>
    <d v="2017-03-17T13:31:41"/>
    <s v="10.150.1.152"/>
  </r>
  <r>
    <s v="F. Enfermería, Fisioterapia y Podología"/>
    <s v="ENF"/>
    <x v="0"/>
    <n v="952"/>
    <m/>
    <m/>
    <n v="22"/>
    <m/>
    <n v="3"/>
    <n v="4"/>
    <m/>
    <n v="22"/>
    <n v="18"/>
    <m/>
    <m/>
    <m/>
    <m/>
    <n v="4"/>
    <n v="4"/>
    <n v="4"/>
    <n v="5"/>
    <m/>
    <m/>
    <n v="3"/>
    <n v="5"/>
    <n v="5"/>
    <n v="1"/>
    <n v="3"/>
    <m/>
    <n v="5"/>
    <n v="4"/>
    <n v="5"/>
    <n v="5"/>
    <n v="4"/>
    <n v="5"/>
    <n v="4"/>
    <m/>
    <m/>
    <n v="5"/>
    <n v="5"/>
    <n v="5"/>
    <n v="5"/>
    <n v="5"/>
    <n v="5"/>
    <n v="4"/>
    <m/>
    <s v="Si"/>
    <n v="3"/>
    <s v="Si"/>
    <n v="4"/>
    <s v="No"/>
    <m/>
    <s v="Si"/>
    <s v="Si"/>
    <s v="Si"/>
    <n v="4"/>
    <s v="No"/>
    <m/>
    <m/>
    <m/>
    <m/>
    <n v="5"/>
    <n v="5"/>
    <m/>
    <n v="5"/>
    <n v="4"/>
    <m/>
    <m/>
    <d v="2017-03-17T13:35:46"/>
    <s v="10.150.1.151"/>
  </r>
  <r>
    <s v="Facultad de Ciencias Químicas "/>
    <s v="QUI"/>
    <x v="3"/>
    <n v="953"/>
    <m/>
    <m/>
    <n v="10"/>
    <m/>
    <n v="2"/>
    <n v="3"/>
    <m/>
    <n v="10"/>
    <m/>
    <m/>
    <m/>
    <m/>
    <m/>
    <n v="5"/>
    <n v="4"/>
    <n v="5"/>
    <n v="5"/>
    <m/>
    <m/>
    <n v="3"/>
    <n v="2"/>
    <n v="4"/>
    <n v="1"/>
    <n v="4"/>
    <m/>
    <n v="5"/>
    <n v="5"/>
    <n v="5"/>
    <n v="5"/>
    <n v="5"/>
    <n v="5"/>
    <n v="5"/>
    <m/>
    <m/>
    <n v="5"/>
    <n v="5"/>
    <n v="5"/>
    <n v="5"/>
    <n v="5"/>
    <n v="5"/>
    <n v="5"/>
    <m/>
    <s v="Si"/>
    <n v="4"/>
    <s v="No"/>
    <m/>
    <s v="No"/>
    <m/>
    <s v="Si"/>
    <s v="Si"/>
    <s v="No"/>
    <m/>
    <s v="Si"/>
    <m/>
    <m/>
    <m/>
    <m/>
    <n v="5"/>
    <n v="5"/>
    <m/>
    <n v="5"/>
    <n v="4"/>
    <m/>
    <m/>
    <d v="2017-03-17T13:38:31"/>
    <s v="10.150.1.152"/>
  </r>
  <r>
    <s v="Facultad de Derecho "/>
    <s v="DER"/>
    <x v="4"/>
    <n v="954"/>
    <m/>
    <m/>
    <n v="11"/>
    <m/>
    <n v="2"/>
    <m/>
    <m/>
    <n v="29"/>
    <m/>
    <m/>
    <m/>
    <m/>
    <m/>
    <n v="5"/>
    <n v="5"/>
    <n v="5"/>
    <n v="5"/>
    <m/>
    <m/>
    <n v="4"/>
    <n v="4"/>
    <n v="3"/>
    <n v="3"/>
    <n v="4"/>
    <m/>
    <n v="4"/>
    <n v="3"/>
    <n v="3"/>
    <n v="4"/>
    <n v="3"/>
    <n v="4"/>
    <n v="4"/>
    <m/>
    <m/>
    <n v="5"/>
    <n v="5"/>
    <n v="5"/>
    <n v="5"/>
    <n v="5"/>
    <n v="5"/>
    <n v="5"/>
    <m/>
    <s v="Si"/>
    <n v="5"/>
    <s v="No"/>
    <m/>
    <s v="No"/>
    <m/>
    <s v="No"/>
    <s v="No"/>
    <s v="No"/>
    <m/>
    <s v="No"/>
    <m/>
    <m/>
    <m/>
    <m/>
    <n v="5"/>
    <n v="5"/>
    <m/>
    <n v="4"/>
    <n v="4"/>
    <m/>
    <m/>
    <d v="2017-03-17T13:39:09"/>
    <s v="10.150.1.152"/>
  </r>
  <r>
    <s v="Facultad de Ciencias Biológicas "/>
    <s v="BIO"/>
    <x v="3"/>
    <n v="955"/>
    <m/>
    <m/>
    <n v="2"/>
    <m/>
    <n v="3"/>
    <n v="4"/>
    <m/>
    <n v="2"/>
    <m/>
    <m/>
    <m/>
    <m/>
    <m/>
    <n v="5"/>
    <n v="4"/>
    <n v="5"/>
    <n v="4"/>
    <m/>
    <m/>
    <n v="4"/>
    <n v="5"/>
    <n v="4"/>
    <n v="4"/>
    <n v="3"/>
    <m/>
    <n v="3"/>
    <n v="4"/>
    <n v="4"/>
    <n v="5"/>
    <n v="5"/>
    <n v="5"/>
    <n v="4"/>
    <m/>
    <m/>
    <n v="5"/>
    <n v="5"/>
    <n v="5"/>
    <n v="5"/>
    <n v="5"/>
    <n v="4"/>
    <n v="5"/>
    <m/>
    <s v="No"/>
    <m/>
    <s v="No"/>
    <m/>
    <s v="No"/>
    <m/>
    <s v="Si"/>
    <s v="Si"/>
    <s v="No"/>
    <m/>
    <s v="No"/>
    <m/>
    <m/>
    <m/>
    <m/>
    <n v="5"/>
    <n v="5"/>
    <m/>
    <m/>
    <n v="4"/>
    <s v="ha disminuido el número de revistas y los accesos en avance no están disponibles para las revistas de mayor impacto (con artículos que se comentan en periódicos y otros medios y no son accesibles ni siquiera para los profesores de la universidad)."/>
    <m/>
    <d v="2017-03-17T13:39:34"/>
    <s v="10.150.1.151"/>
  </r>
  <r>
    <s v="Facultad de Filología "/>
    <s v="FLL"/>
    <x v="2"/>
    <n v="956"/>
    <m/>
    <m/>
    <n v="14"/>
    <m/>
    <n v="4"/>
    <m/>
    <m/>
    <n v="14"/>
    <n v="14"/>
    <n v="16"/>
    <s v="CSIC"/>
    <m/>
    <m/>
    <n v="3"/>
    <n v="4"/>
    <n v="4"/>
    <n v="4"/>
    <m/>
    <m/>
    <n v="5"/>
    <n v="5"/>
    <n v="4"/>
    <n v="4"/>
    <n v="4"/>
    <m/>
    <n v="5"/>
    <n v="5"/>
    <n v="5"/>
    <n v="5"/>
    <n v="5"/>
    <n v="5"/>
    <n v="5"/>
    <m/>
    <m/>
    <n v="5"/>
    <n v="5"/>
    <n v="5"/>
    <n v="5"/>
    <n v="5"/>
    <n v="5"/>
    <n v="5"/>
    <m/>
    <s v="Si"/>
    <n v="4"/>
    <s v="No"/>
    <m/>
    <s v="No"/>
    <m/>
    <s v="Si"/>
    <s v="Si"/>
    <s v="Si"/>
    <n v="2"/>
    <s v="Si"/>
    <s v="Ninguno. Contratar más personal para que se pueda acceder más tiempo a a los fondos existentes."/>
    <m/>
    <m/>
    <m/>
    <n v="5"/>
    <n v="5"/>
    <m/>
    <n v="5"/>
    <n v="5"/>
    <s v="El personal en la Biblioteca de Clásicas es escaso y esto ocasiona cierres extraordinarios constantes. Se trata probablemente de la mejor biblioteca de investigación de Filología Clásica de España y cada día acuden a ella numerosos investigadores complutenses y mucho otros venidos de distintas partes de España y el extranjero por la facilidad que supone la consulta directa de los fondos. Los esfuerzos deberían orientarse a mantener el servicio ya ofertado y, sobre todo, cubrir las bajas cuando estas se produzcan sin necesidad de cerrar.&lt;br&gt;Un saludo muy cordial"/>
    <m/>
    <d v="2017-03-17T13:44:51"/>
    <s v="10.150.1.151"/>
  </r>
  <r>
    <s v="Facultad de Ciencias Políticas y Sociología "/>
    <s v="CPS"/>
    <x v="4"/>
    <n v="957"/>
    <m/>
    <m/>
    <n v="9"/>
    <m/>
    <n v="3"/>
    <n v="3"/>
    <m/>
    <n v="9"/>
    <n v="5"/>
    <m/>
    <m/>
    <m/>
    <m/>
    <n v="4"/>
    <n v="4"/>
    <n v="3"/>
    <n v="3"/>
    <m/>
    <m/>
    <n v="3"/>
    <n v="4"/>
    <n v="4"/>
    <n v="2"/>
    <n v="4"/>
    <m/>
    <n v="3"/>
    <n v="4"/>
    <n v="4"/>
    <n v="4"/>
    <n v="4"/>
    <n v="4"/>
    <n v="4"/>
    <m/>
    <m/>
    <n v="4"/>
    <n v="3"/>
    <n v="3"/>
    <n v="4"/>
    <n v="4"/>
    <n v="4"/>
    <n v="4"/>
    <m/>
    <s v="Si"/>
    <n v="4"/>
    <s v="No"/>
    <m/>
    <s v="No"/>
    <m/>
    <s v="No"/>
    <s v="Si"/>
    <s v="No"/>
    <m/>
    <s v="Si"/>
    <m/>
    <m/>
    <m/>
    <m/>
    <n v="4"/>
    <n v="4"/>
    <m/>
    <n v="4"/>
    <n v="4"/>
    <m/>
    <m/>
    <d v="2017-03-17T13:46:14"/>
    <s v="10.150.1.151"/>
  </r>
  <r>
    <s v="Facultad de Filosofía "/>
    <s v="FLS"/>
    <x v="2"/>
    <n v="958"/>
    <m/>
    <m/>
    <n v="15"/>
    <m/>
    <n v="3"/>
    <n v="3"/>
    <m/>
    <n v="15"/>
    <n v="14"/>
    <m/>
    <m/>
    <m/>
    <m/>
    <n v="1"/>
    <n v="2"/>
    <n v="1"/>
    <n v="1"/>
    <m/>
    <m/>
    <n v="5"/>
    <n v="5"/>
    <n v="4"/>
    <n v="2"/>
    <n v="3"/>
    <m/>
    <n v="5"/>
    <n v="5"/>
    <n v="5"/>
    <n v="5"/>
    <n v="4"/>
    <n v="5"/>
    <n v="5"/>
    <m/>
    <m/>
    <n v="5"/>
    <n v="5"/>
    <n v="5"/>
    <n v="5"/>
    <n v="5"/>
    <n v="5"/>
    <n v="5"/>
    <m/>
    <s v="No"/>
    <m/>
    <s v="No"/>
    <m/>
    <s v="No"/>
    <m/>
    <s v="Si"/>
    <s v="Si"/>
    <s v="No"/>
    <m/>
    <s v="Si"/>
    <m/>
    <m/>
    <m/>
    <m/>
    <n v="5"/>
    <n v="5"/>
    <m/>
    <n v="5"/>
    <n v="5"/>
    <m/>
    <m/>
    <d v="2017-03-17T13:46:55"/>
    <s v="10.150.1.152"/>
  </r>
  <r>
    <s v="Facultad de Farmacia "/>
    <s v="FAR"/>
    <x v="0"/>
    <n v="959"/>
    <m/>
    <m/>
    <n v="13"/>
    <m/>
    <n v="3"/>
    <n v="5"/>
    <m/>
    <n v="13"/>
    <m/>
    <m/>
    <m/>
    <m/>
    <m/>
    <n v="4"/>
    <n v="4"/>
    <n v="3"/>
    <n v="3"/>
    <m/>
    <m/>
    <n v="3"/>
    <n v="5"/>
    <n v="4"/>
    <n v="4"/>
    <n v="4"/>
    <m/>
    <n v="3"/>
    <n v="5"/>
    <n v="5"/>
    <n v="5"/>
    <n v="4"/>
    <n v="5"/>
    <n v="4"/>
    <m/>
    <m/>
    <n v="5"/>
    <n v="5"/>
    <n v="4"/>
    <n v="4"/>
    <n v="4"/>
    <m/>
    <n v="4"/>
    <m/>
    <s v="Si"/>
    <n v="3"/>
    <s v="No"/>
    <m/>
    <s v="No"/>
    <m/>
    <s v="Si"/>
    <s v="Si"/>
    <s v="Si"/>
    <n v="4"/>
    <s v="Si"/>
    <m/>
    <m/>
    <m/>
    <m/>
    <n v="5"/>
    <n v="5"/>
    <m/>
    <n v="4"/>
    <n v="4"/>
    <m/>
    <m/>
    <d v="2017-03-17T13:47:18"/>
    <s v="10.150.1.152"/>
  </r>
  <r>
    <s v="Facultad de Ciencias Geológicas "/>
    <s v="GEO"/>
    <x v="3"/>
    <n v="960"/>
    <m/>
    <m/>
    <n v="7"/>
    <m/>
    <n v="4"/>
    <n v="3"/>
    <m/>
    <n v="7"/>
    <n v="7"/>
    <n v="7"/>
    <m/>
    <m/>
    <m/>
    <n v="4"/>
    <n v="5"/>
    <n v="4"/>
    <n v="5"/>
    <m/>
    <m/>
    <n v="5"/>
    <n v="5"/>
    <n v="3"/>
    <n v="2"/>
    <n v="1"/>
    <m/>
    <n v="4"/>
    <n v="4"/>
    <n v="4"/>
    <n v="5"/>
    <n v="4"/>
    <n v="5"/>
    <n v="4"/>
    <m/>
    <m/>
    <n v="5"/>
    <n v="4"/>
    <n v="4"/>
    <n v="5"/>
    <n v="4"/>
    <n v="5"/>
    <n v="5"/>
    <m/>
    <s v="Si"/>
    <n v="5"/>
    <s v="No"/>
    <m/>
    <s v="No"/>
    <m/>
    <s v="Si"/>
    <s v="Si"/>
    <s v="No"/>
    <m/>
    <s v="No"/>
    <m/>
    <m/>
    <m/>
    <m/>
    <n v="5"/>
    <n v="5"/>
    <m/>
    <n v="5"/>
    <n v="3"/>
    <m/>
    <m/>
    <d v="2017-03-17T13:51:09"/>
    <s v="10.150.1.151"/>
  </r>
  <r>
    <s v="Facultad de Derecho "/>
    <s v="DER"/>
    <x v="4"/>
    <n v="961"/>
    <m/>
    <m/>
    <n v="11"/>
    <m/>
    <n v="3"/>
    <n v="5"/>
    <m/>
    <n v="11"/>
    <n v="29"/>
    <m/>
    <m/>
    <m/>
    <m/>
    <n v="4"/>
    <n v="5"/>
    <n v="4"/>
    <n v="4"/>
    <m/>
    <m/>
    <n v="4"/>
    <n v="4"/>
    <n v="3"/>
    <n v="4"/>
    <n v="4"/>
    <m/>
    <n v="3"/>
    <n v="3"/>
    <n v="3"/>
    <n v="4"/>
    <n v="5"/>
    <n v="3"/>
    <n v="5"/>
    <m/>
    <m/>
    <n v="4"/>
    <n v="5"/>
    <n v="5"/>
    <n v="5"/>
    <n v="5"/>
    <n v="5"/>
    <n v="3"/>
    <m/>
    <s v="Si"/>
    <n v="3"/>
    <s v="Si"/>
    <n v="3"/>
    <s v="No"/>
    <m/>
    <s v="Si"/>
    <s v="Si"/>
    <s v="Si"/>
    <n v="3"/>
    <s v="No"/>
    <m/>
    <m/>
    <m/>
    <m/>
    <n v="4"/>
    <n v="5"/>
    <m/>
    <n v="4"/>
    <n v="3"/>
    <m/>
    <m/>
    <d v="2017-03-17T13:52:55"/>
    <s v="10.150.1.152"/>
  </r>
  <r>
    <s v="Facultad de Filología "/>
    <s v="FLL"/>
    <x v="2"/>
    <n v="962"/>
    <m/>
    <m/>
    <n v="14"/>
    <m/>
    <n v="5"/>
    <n v="5"/>
    <m/>
    <n v="29"/>
    <n v="14"/>
    <m/>
    <m/>
    <m/>
    <m/>
    <n v="5"/>
    <n v="4"/>
    <n v="4"/>
    <n v="4"/>
    <m/>
    <m/>
    <n v="4"/>
    <n v="5"/>
    <n v="4"/>
    <n v="2"/>
    <n v="2"/>
    <m/>
    <n v="4"/>
    <n v="4"/>
    <n v="4"/>
    <n v="4"/>
    <n v="4"/>
    <m/>
    <n v="4"/>
    <m/>
    <m/>
    <n v="4"/>
    <n v="4"/>
    <n v="5"/>
    <n v="4"/>
    <n v="4"/>
    <n v="4"/>
    <n v="3"/>
    <m/>
    <s v="Si"/>
    <n v="5"/>
    <s v="No"/>
    <m/>
    <s v="No"/>
    <m/>
    <s v="No"/>
    <s v="Si"/>
    <s v="Si"/>
    <n v="4"/>
    <s v="No"/>
    <m/>
    <m/>
    <m/>
    <m/>
    <n v="4"/>
    <n v="5"/>
    <m/>
    <n v="5"/>
    <n v="4"/>
    <m/>
    <m/>
    <d v="2017-03-17T13:55:07"/>
    <s v="10.150.1.151"/>
  </r>
  <r>
    <s v="Facultad de Filología "/>
    <s v="FLL"/>
    <x v="2"/>
    <n v="963"/>
    <m/>
    <m/>
    <n v="14"/>
    <m/>
    <n v="4"/>
    <n v="5"/>
    <m/>
    <n v="14"/>
    <n v="16"/>
    <m/>
    <m/>
    <m/>
    <m/>
    <n v="4"/>
    <n v="5"/>
    <n v="4"/>
    <n v="4"/>
    <m/>
    <m/>
    <n v="5"/>
    <n v="4"/>
    <n v="4"/>
    <n v="3"/>
    <n v="5"/>
    <m/>
    <n v="4"/>
    <n v="5"/>
    <n v="5"/>
    <n v="5"/>
    <n v="4"/>
    <n v="4"/>
    <n v="4"/>
    <m/>
    <m/>
    <n v="4"/>
    <n v="4"/>
    <n v="4"/>
    <n v="5"/>
    <n v="4"/>
    <n v="5"/>
    <n v="4"/>
    <m/>
    <s v="Si"/>
    <n v="4"/>
    <s v="Si"/>
    <n v="3"/>
    <s v="Si"/>
    <n v="3"/>
    <s v="Si"/>
    <s v="Si"/>
    <s v="No"/>
    <m/>
    <s v="Si"/>
    <m/>
    <m/>
    <m/>
    <m/>
    <n v="4"/>
    <n v="5"/>
    <m/>
    <n v="4"/>
    <n v="4"/>
    <m/>
    <m/>
    <d v="2017-03-17T14:05:10"/>
    <s v="10.150.1.151"/>
  </r>
  <r>
    <s v="Facultad de Ciencias Químicas "/>
    <s v="QUI"/>
    <x v="3"/>
    <n v="964"/>
    <m/>
    <m/>
    <n v="10"/>
    <m/>
    <n v="4"/>
    <n v="2"/>
    <m/>
    <n v="10"/>
    <m/>
    <m/>
    <m/>
    <m/>
    <m/>
    <n v="5"/>
    <n v="5"/>
    <n v="5"/>
    <n v="4"/>
    <m/>
    <m/>
    <n v="4"/>
    <n v="4"/>
    <n v="5"/>
    <n v="3"/>
    <n v="4"/>
    <m/>
    <n v="4"/>
    <n v="5"/>
    <n v="4"/>
    <n v="5"/>
    <n v="4"/>
    <n v="5"/>
    <n v="4"/>
    <m/>
    <m/>
    <n v="5"/>
    <n v="4"/>
    <n v="4"/>
    <n v="4"/>
    <n v="3"/>
    <n v="4"/>
    <n v="5"/>
    <m/>
    <s v="Si"/>
    <n v="3"/>
    <s v="No"/>
    <m/>
    <s v="Si"/>
    <n v="4"/>
    <s v="Si"/>
    <m/>
    <s v="Si"/>
    <m/>
    <s v="Si"/>
    <m/>
    <m/>
    <m/>
    <m/>
    <n v="5"/>
    <n v="5"/>
    <m/>
    <n v="5"/>
    <n v="4"/>
    <m/>
    <m/>
    <d v="2017-03-17T14:05:38"/>
    <s v="10.150.1.152"/>
  </r>
  <r>
    <s v="Facultad de Filología "/>
    <s v="FLL"/>
    <x v="2"/>
    <n v="965"/>
    <m/>
    <m/>
    <n v="14"/>
    <m/>
    <n v="3"/>
    <n v="3"/>
    <m/>
    <n v="14"/>
    <n v="29"/>
    <n v="4"/>
    <m/>
    <m/>
    <m/>
    <n v="5"/>
    <n v="5"/>
    <n v="5"/>
    <n v="5"/>
    <m/>
    <m/>
    <n v="4"/>
    <n v="4"/>
    <n v="5"/>
    <n v="4"/>
    <n v="5"/>
    <m/>
    <n v="4"/>
    <n v="4"/>
    <n v="4"/>
    <n v="5"/>
    <n v="5"/>
    <n v="5"/>
    <n v="4"/>
    <m/>
    <m/>
    <n v="5"/>
    <n v="5"/>
    <n v="5"/>
    <n v="5"/>
    <n v="4"/>
    <n v="5"/>
    <n v="5"/>
    <m/>
    <s v="Si"/>
    <n v="4"/>
    <s v="No"/>
    <m/>
    <s v="No"/>
    <m/>
    <s v="Si"/>
    <s v="Si"/>
    <m/>
    <n v="5"/>
    <s v="Si"/>
    <s v="Asesoramiento personal a profesores sobre plataformas como Google Scholar (cómo subir publicaciones, cómo corregir información inexacta sobre las propias publicaciones, etc.) Dada la creciente importancia de esta plataforma para la evaluación y acreditación de los méritos de investigación de los profesores, y dado su carácter totalmente incontrolado, tipo WIKIpedia, donde cualquiera puede subir cualquier cosa sobre un investigador, me parece crucial que la institución, a través de sus servicios de bibilioteca e investigación, proporcione formación y apoyo a los profesores para evitar casos de &quot;desamparo&quot; ante información no controlada que se encuentra en Google Scholar."/>
    <m/>
    <m/>
    <m/>
    <n v="5"/>
    <n v="5"/>
    <m/>
    <n v="5"/>
    <n v="5"/>
    <m/>
    <m/>
    <d v="2017-03-17T14:06:28"/>
    <s v="10.150.1.151"/>
  </r>
  <r>
    <s v="Facultad de Ciencias de la Documentación "/>
    <s v="BYD"/>
    <x v="4"/>
    <n v="966"/>
    <m/>
    <m/>
    <n v="3"/>
    <m/>
    <n v="2"/>
    <n v="3"/>
    <m/>
    <n v="3"/>
    <m/>
    <m/>
    <s v="Biblioteca de Castilla-La Mancha"/>
    <m/>
    <m/>
    <n v="4"/>
    <n v="3"/>
    <n v="3"/>
    <n v="3"/>
    <m/>
    <m/>
    <n v="3"/>
    <n v="5"/>
    <n v="3"/>
    <n v="5"/>
    <n v="5"/>
    <m/>
    <n v="2"/>
    <n v="3"/>
    <n v="3"/>
    <n v="4"/>
    <n v="4"/>
    <n v="2"/>
    <n v="4"/>
    <m/>
    <m/>
    <n v="4"/>
    <n v="5"/>
    <n v="5"/>
    <n v="4"/>
    <n v="4"/>
    <n v="4"/>
    <m/>
    <m/>
    <s v="Si"/>
    <n v="4"/>
    <s v="Si"/>
    <n v="2"/>
    <s v="No"/>
    <m/>
    <s v="No"/>
    <s v="Si"/>
    <s v="No"/>
    <m/>
    <s v="No"/>
    <m/>
    <m/>
    <m/>
    <m/>
    <n v="4"/>
    <n v="4"/>
    <m/>
    <n v="4"/>
    <n v="3"/>
    <m/>
    <m/>
    <d v="2017-03-17T14:06:29"/>
    <s v="10.150.1.151"/>
  </r>
  <r>
    <s v="Facultad de Ciencias Geológicas "/>
    <s v="GEO"/>
    <x v="3"/>
    <n v="967"/>
    <m/>
    <m/>
    <n v="7"/>
    <m/>
    <n v="3"/>
    <n v="3"/>
    <m/>
    <n v="7"/>
    <n v="28"/>
    <m/>
    <m/>
    <m/>
    <m/>
    <n v="5"/>
    <n v="5"/>
    <n v="5"/>
    <n v="5"/>
    <m/>
    <m/>
    <n v="3"/>
    <n v="4"/>
    <n v="3"/>
    <n v="2"/>
    <n v="5"/>
    <m/>
    <n v="5"/>
    <n v="5"/>
    <n v="5"/>
    <n v="5"/>
    <n v="5"/>
    <n v="5"/>
    <n v="5"/>
    <m/>
    <m/>
    <n v="5"/>
    <n v="5"/>
    <n v="5"/>
    <n v="5"/>
    <n v="5"/>
    <n v="5"/>
    <n v="5"/>
    <m/>
    <s v="Si"/>
    <n v="5"/>
    <s v="No"/>
    <m/>
    <s v="Si"/>
    <n v="5"/>
    <s v="No"/>
    <s v="Si"/>
    <s v="No"/>
    <m/>
    <s v="No"/>
    <m/>
    <m/>
    <m/>
    <m/>
    <n v="5"/>
    <n v="5"/>
    <m/>
    <n v="5"/>
    <n v="3"/>
    <m/>
    <m/>
    <d v="2017-03-17T14:10:16"/>
    <s v="10.150.1.151"/>
  </r>
  <r>
    <s v="Facultad de Ciencias Biológicas "/>
    <s v="BIO"/>
    <x v="3"/>
    <n v="968"/>
    <m/>
    <m/>
    <n v="2"/>
    <m/>
    <n v="2"/>
    <n v="4"/>
    <m/>
    <n v="2"/>
    <m/>
    <m/>
    <m/>
    <m/>
    <m/>
    <n v="5"/>
    <n v="5"/>
    <n v="5"/>
    <n v="5"/>
    <m/>
    <m/>
    <n v="4"/>
    <n v="5"/>
    <n v="4"/>
    <n v="2"/>
    <n v="3"/>
    <m/>
    <n v="5"/>
    <n v="5"/>
    <n v="5"/>
    <n v="5"/>
    <n v="4"/>
    <n v="5"/>
    <n v="4"/>
    <m/>
    <m/>
    <n v="4"/>
    <n v="4"/>
    <n v="4"/>
    <n v="5"/>
    <n v="4"/>
    <n v="4"/>
    <n v="5"/>
    <m/>
    <s v="Si"/>
    <n v="4"/>
    <s v="Si"/>
    <n v="4"/>
    <s v="No"/>
    <m/>
    <s v="Si"/>
    <s v="Si"/>
    <s v="No"/>
    <m/>
    <s v="Si"/>
    <m/>
    <m/>
    <m/>
    <m/>
    <n v="5"/>
    <n v="5"/>
    <m/>
    <n v="5"/>
    <n v="5"/>
    <m/>
    <m/>
    <d v="2017-03-17T14:13:49"/>
    <s v="10.150.1.151"/>
  </r>
  <r>
    <s v="Facultad de Geografía e Historia "/>
    <s v="GHI"/>
    <x v="2"/>
    <n v="969"/>
    <m/>
    <m/>
    <n v="16"/>
    <m/>
    <n v="4"/>
    <n v="4"/>
    <m/>
    <n v="16"/>
    <n v="14"/>
    <n v="11"/>
    <s v="Bibliteca Tomás Navarro Tomás CSIC"/>
    <m/>
    <m/>
    <n v="5"/>
    <n v="5"/>
    <n v="5"/>
    <n v="4"/>
    <m/>
    <m/>
    <n v="4"/>
    <n v="4"/>
    <n v="4"/>
    <n v="4"/>
    <n v="4"/>
    <m/>
    <n v="5"/>
    <n v="5"/>
    <n v="5"/>
    <n v="5"/>
    <n v="5"/>
    <n v="5"/>
    <n v="5"/>
    <m/>
    <m/>
    <n v="5"/>
    <n v="5"/>
    <n v="5"/>
    <n v="5"/>
    <n v="5"/>
    <n v="5"/>
    <n v="3"/>
    <m/>
    <s v="Si"/>
    <n v="4"/>
    <m/>
    <m/>
    <s v="No"/>
    <m/>
    <s v="Si"/>
    <s v="Si"/>
    <s v="Si"/>
    <n v="3"/>
    <s v="No"/>
    <m/>
    <m/>
    <m/>
    <m/>
    <n v="5"/>
    <n v="5"/>
    <m/>
    <n v="5"/>
    <n v="3"/>
    <m/>
    <m/>
    <d v="2017-03-17T14:13:52"/>
    <s v="10.150.1.152"/>
  </r>
  <r>
    <s v="Facultad de Ciencias de la Información "/>
    <s v="INF"/>
    <x v="4"/>
    <n v="970"/>
    <m/>
    <m/>
    <n v="4"/>
    <m/>
    <n v="4"/>
    <n v="4"/>
    <m/>
    <n v="4"/>
    <m/>
    <m/>
    <m/>
    <m/>
    <m/>
    <n v="5"/>
    <n v="5"/>
    <n v="5"/>
    <n v="4"/>
    <m/>
    <m/>
    <n v="5"/>
    <n v="5"/>
    <n v="5"/>
    <n v="4"/>
    <n v="5"/>
    <m/>
    <n v="5"/>
    <n v="5"/>
    <n v="5"/>
    <n v="5"/>
    <n v="5"/>
    <n v="5"/>
    <n v="5"/>
    <m/>
    <m/>
    <n v="5"/>
    <n v="5"/>
    <n v="5"/>
    <n v="5"/>
    <n v="5"/>
    <n v="5"/>
    <n v="5"/>
    <m/>
    <s v="Si"/>
    <n v="5"/>
    <s v="Si"/>
    <n v="5"/>
    <s v="Si"/>
    <n v="5"/>
    <s v="Si"/>
    <s v="Si"/>
    <s v="Si"/>
    <n v="5"/>
    <s v="Si"/>
    <m/>
    <m/>
    <m/>
    <m/>
    <n v="5"/>
    <n v="5"/>
    <m/>
    <n v="5"/>
    <n v="4"/>
    <m/>
    <m/>
    <d v="2017-03-17T14:21:59"/>
    <s v="10.150.1.151"/>
  </r>
  <r>
    <s v="Facultad de Ciencias Químicas "/>
    <s v="QUI"/>
    <x v="3"/>
    <n v="971"/>
    <m/>
    <m/>
    <n v="10"/>
    <m/>
    <n v="3"/>
    <n v="4"/>
    <m/>
    <n v="10"/>
    <n v="7"/>
    <m/>
    <m/>
    <m/>
    <m/>
    <n v="5"/>
    <n v="4"/>
    <n v="4"/>
    <n v="4"/>
    <m/>
    <m/>
    <n v="4"/>
    <n v="5"/>
    <n v="3"/>
    <n v="3"/>
    <n v="4"/>
    <m/>
    <n v="4"/>
    <n v="4"/>
    <n v="5"/>
    <n v="5"/>
    <n v="2"/>
    <n v="4"/>
    <n v="3"/>
    <m/>
    <m/>
    <n v="4"/>
    <n v="5"/>
    <n v="4"/>
    <n v="5"/>
    <n v="5"/>
    <n v="5"/>
    <n v="4"/>
    <m/>
    <s v="No"/>
    <m/>
    <s v="No"/>
    <m/>
    <s v="No"/>
    <m/>
    <s v="Si"/>
    <s v="Si"/>
    <s v="No"/>
    <m/>
    <s v="No"/>
    <m/>
    <m/>
    <m/>
    <m/>
    <n v="5"/>
    <n v="5"/>
    <m/>
    <n v="4"/>
    <n v="4"/>
    <m/>
    <m/>
    <d v="2017-03-17T14:25:57"/>
    <s v="10.150.1.151"/>
  </r>
  <r>
    <s v="F. Trabajo Social"/>
    <s v="TRS"/>
    <x v="4"/>
    <n v="972"/>
    <m/>
    <m/>
    <n v="26"/>
    <m/>
    <n v="3"/>
    <n v="4"/>
    <m/>
    <n v="26"/>
    <n v="9"/>
    <n v="5"/>
    <m/>
    <m/>
    <m/>
    <n v="5"/>
    <n v="3"/>
    <n v="4"/>
    <n v="5"/>
    <m/>
    <m/>
    <n v="4"/>
    <n v="4"/>
    <n v="3"/>
    <n v="3"/>
    <n v="3"/>
    <m/>
    <n v="4"/>
    <n v="4"/>
    <n v="4"/>
    <n v="5"/>
    <n v="4"/>
    <n v="5"/>
    <n v="4"/>
    <m/>
    <m/>
    <n v="5"/>
    <n v="5"/>
    <n v="5"/>
    <n v="5"/>
    <n v="5"/>
    <n v="5"/>
    <n v="5"/>
    <m/>
    <s v="Si"/>
    <n v="3"/>
    <s v="Si"/>
    <n v="4"/>
    <s v="Si"/>
    <n v="5"/>
    <s v="Si"/>
    <s v="Si"/>
    <s v="Si"/>
    <n v="5"/>
    <s v="Si"/>
    <m/>
    <m/>
    <m/>
    <m/>
    <n v="5"/>
    <n v="5"/>
    <m/>
    <n v="5"/>
    <n v="4"/>
    <m/>
    <m/>
    <d v="2017-03-17T14:34:18"/>
    <s v="10.150.1.152"/>
  </r>
  <r>
    <s v="Facultad de Filología "/>
    <s v="FLL"/>
    <x v="2"/>
    <n v="973"/>
    <m/>
    <m/>
    <n v="14"/>
    <m/>
    <n v="4"/>
    <n v="5"/>
    <m/>
    <n v="14"/>
    <n v="15"/>
    <n v="16"/>
    <m/>
    <m/>
    <m/>
    <n v="5"/>
    <n v="4"/>
    <n v="4"/>
    <n v="4"/>
    <m/>
    <m/>
    <n v="4"/>
    <n v="4"/>
    <n v="4"/>
    <n v="4"/>
    <n v="3"/>
    <m/>
    <n v="4"/>
    <n v="5"/>
    <n v="4"/>
    <n v="5"/>
    <n v="5"/>
    <n v="3"/>
    <n v="5"/>
    <m/>
    <m/>
    <n v="5"/>
    <n v="3"/>
    <n v="4"/>
    <n v="5"/>
    <n v="5"/>
    <n v="5"/>
    <n v="3"/>
    <m/>
    <s v="Si"/>
    <n v="3"/>
    <s v="Si"/>
    <n v="4"/>
    <s v="Si"/>
    <n v="4"/>
    <s v="Si"/>
    <s v="Si"/>
    <s v="No"/>
    <m/>
    <s v="No"/>
    <m/>
    <m/>
    <m/>
    <m/>
    <n v="5"/>
    <n v="5"/>
    <m/>
    <n v="4"/>
    <n v="5"/>
    <m/>
    <m/>
    <d v="2017-03-17T14:34:48"/>
    <s v="10.150.1.152"/>
  </r>
  <r>
    <s v="Facultad de Veterinaria "/>
    <s v="VET"/>
    <x v="0"/>
    <n v="974"/>
    <m/>
    <m/>
    <n v="21"/>
    <m/>
    <n v="2"/>
    <n v="5"/>
    <m/>
    <n v="21"/>
    <m/>
    <m/>
    <m/>
    <m/>
    <m/>
    <n v="3"/>
    <n v="3"/>
    <n v="3"/>
    <n v="3"/>
    <m/>
    <m/>
    <n v="5"/>
    <n v="5"/>
    <m/>
    <n v="3"/>
    <n v="5"/>
    <m/>
    <n v="4"/>
    <n v="3"/>
    <n v="4"/>
    <n v="5"/>
    <n v="4"/>
    <n v="5"/>
    <n v="3"/>
    <m/>
    <m/>
    <n v="4"/>
    <n v="3"/>
    <n v="3"/>
    <n v="3"/>
    <n v="3"/>
    <n v="3"/>
    <n v="5"/>
    <m/>
    <s v="Si"/>
    <m/>
    <s v="No"/>
    <m/>
    <m/>
    <n v="4"/>
    <s v="Si"/>
    <s v="Si"/>
    <m/>
    <m/>
    <s v="No"/>
    <m/>
    <m/>
    <m/>
    <m/>
    <n v="5"/>
    <n v="5"/>
    <m/>
    <n v="4"/>
    <n v="4"/>
    <m/>
    <m/>
    <d v="2017-03-17T14:44:46"/>
    <s v="10.150.1.151"/>
  </r>
  <r>
    <s v="Facultad de Informática "/>
    <s v="FDI"/>
    <x v="3"/>
    <n v="975"/>
    <m/>
    <m/>
    <n v="17"/>
    <m/>
    <n v="3"/>
    <n v="4"/>
    <m/>
    <n v="17"/>
    <m/>
    <m/>
    <m/>
    <m/>
    <m/>
    <n v="5"/>
    <n v="5"/>
    <n v="5"/>
    <n v="5"/>
    <m/>
    <m/>
    <n v="5"/>
    <n v="5"/>
    <n v="3"/>
    <n v="1"/>
    <n v="5"/>
    <m/>
    <n v="5"/>
    <n v="5"/>
    <n v="5"/>
    <n v="5"/>
    <n v="4"/>
    <n v="4"/>
    <n v="4"/>
    <m/>
    <m/>
    <n v="5"/>
    <n v="5"/>
    <n v="5"/>
    <n v="5"/>
    <n v="5"/>
    <n v="5"/>
    <n v="5"/>
    <m/>
    <s v="Si"/>
    <n v="3"/>
    <s v="No"/>
    <m/>
    <s v="No"/>
    <m/>
    <s v="No"/>
    <s v="No"/>
    <s v="No"/>
    <m/>
    <s v="No"/>
    <m/>
    <m/>
    <m/>
    <m/>
    <n v="5"/>
    <m/>
    <m/>
    <n v="5"/>
    <n v="5"/>
    <m/>
    <m/>
    <d v="2017-03-17T15:07:19"/>
    <s v="10.150.1.152"/>
  </r>
  <r>
    <s v="Facultad de Farmacia "/>
    <s v="FAR"/>
    <x v="0"/>
    <n v="976"/>
    <m/>
    <m/>
    <n v="13"/>
    <m/>
    <n v="2"/>
    <n v="3"/>
    <m/>
    <n v="13"/>
    <m/>
    <m/>
    <m/>
    <m/>
    <m/>
    <n v="5"/>
    <n v="4"/>
    <n v="4"/>
    <n v="4"/>
    <m/>
    <m/>
    <n v="1"/>
    <m/>
    <n v="3"/>
    <n v="5"/>
    <n v="4"/>
    <m/>
    <n v="3"/>
    <n v="4"/>
    <n v="5"/>
    <n v="5"/>
    <n v="5"/>
    <n v="5"/>
    <n v="5"/>
    <m/>
    <m/>
    <n v="5"/>
    <n v="5"/>
    <n v="5"/>
    <n v="5"/>
    <n v="5"/>
    <n v="5"/>
    <n v="4"/>
    <m/>
    <s v="Si"/>
    <n v="4"/>
    <s v="No"/>
    <m/>
    <s v="No"/>
    <m/>
    <s v="No"/>
    <s v="No"/>
    <s v="No"/>
    <m/>
    <s v="Si"/>
    <m/>
    <m/>
    <m/>
    <m/>
    <n v="5"/>
    <n v="5"/>
    <m/>
    <n v="4"/>
    <n v="4"/>
    <m/>
    <m/>
    <d v="2017-03-17T15:11:39"/>
    <s v="10.150.1.152"/>
  </r>
  <r>
    <s v="Facultad de Educación "/>
    <s v="EDU"/>
    <x v="2"/>
    <n v="977"/>
    <m/>
    <m/>
    <n v="12"/>
    <m/>
    <n v="3"/>
    <n v="5"/>
    <m/>
    <n v="12"/>
    <n v="20"/>
    <n v="29"/>
    <m/>
    <m/>
    <m/>
    <n v="4"/>
    <n v="4"/>
    <n v="5"/>
    <n v="3"/>
    <m/>
    <m/>
    <n v="2"/>
    <n v="5"/>
    <n v="3"/>
    <n v="2"/>
    <n v="4"/>
    <m/>
    <n v="5"/>
    <n v="5"/>
    <n v="5"/>
    <n v="5"/>
    <n v="5"/>
    <n v="5"/>
    <n v="5"/>
    <m/>
    <m/>
    <n v="5"/>
    <n v="5"/>
    <n v="5"/>
    <n v="5"/>
    <n v="5"/>
    <n v="5"/>
    <n v="5"/>
    <m/>
    <s v="Si"/>
    <n v="5"/>
    <s v="Si"/>
    <n v="5"/>
    <s v="Si"/>
    <n v="5"/>
    <s v="Si"/>
    <s v="Si"/>
    <s v="Si"/>
    <n v="5"/>
    <s v="Si"/>
    <m/>
    <m/>
    <m/>
    <m/>
    <n v="5"/>
    <n v="5"/>
    <m/>
    <n v="5"/>
    <n v="4"/>
    <m/>
    <m/>
    <d v="2017-03-17T15:11:59"/>
    <s v="10.150.1.151"/>
  </r>
  <r>
    <s v=""/>
    <s v=""/>
    <x v="1"/>
    <n v="978"/>
    <m/>
    <m/>
    <m/>
    <m/>
    <n v="3"/>
    <n v="3"/>
    <m/>
    <n v="13"/>
    <n v="2"/>
    <n v="18"/>
    <s v="CSIC, Real Academia Nacional de Farmacia (RANF)"/>
    <m/>
    <m/>
    <n v="5"/>
    <n v="4"/>
    <n v="3"/>
    <n v="4"/>
    <m/>
    <m/>
    <n v="4"/>
    <n v="4"/>
    <n v="4"/>
    <n v="3"/>
    <n v="4"/>
    <m/>
    <n v="4"/>
    <n v="4"/>
    <n v="4"/>
    <n v="5"/>
    <n v="4"/>
    <n v="4"/>
    <n v="5"/>
    <m/>
    <m/>
    <n v="5"/>
    <n v="4"/>
    <n v="4"/>
    <n v="5"/>
    <n v="4"/>
    <n v="4"/>
    <n v="4"/>
    <m/>
    <s v="Si"/>
    <n v="4"/>
    <s v="Si"/>
    <n v="4"/>
    <s v="Si"/>
    <n v="4"/>
    <s v="Si"/>
    <s v="Si"/>
    <s v="Si"/>
    <n v="4"/>
    <s v="Si"/>
    <m/>
    <m/>
    <m/>
    <m/>
    <n v="5"/>
    <n v="5"/>
    <m/>
    <n v="5"/>
    <n v="5"/>
    <m/>
    <m/>
    <d v="2017-03-17T15:14:39"/>
    <s v="10.150.1.152"/>
  </r>
  <r>
    <s v="Facultad de Medicina "/>
    <s v="MED"/>
    <x v="0"/>
    <n v="979"/>
    <m/>
    <m/>
    <n v="18"/>
    <m/>
    <n v="2"/>
    <n v="4"/>
    <m/>
    <n v="18"/>
    <m/>
    <m/>
    <s v="BIBLIOTECA HOSPITAL CLINICO"/>
    <m/>
    <m/>
    <n v="4"/>
    <n v="4"/>
    <n v="4"/>
    <n v="4"/>
    <m/>
    <m/>
    <n v="2"/>
    <n v="4"/>
    <n v="4"/>
    <m/>
    <n v="3"/>
    <m/>
    <n v="4"/>
    <n v="4"/>
    <n v="4"/>
    <n v="5"/>
    <n v="4"/>
    <n v="3"/>
    <n v="3"/>
    <m/>
    <m/>
    <n v="4"/>
    <n v="4"/>
    <n v="4"/>
    <n v="4"/>
    <n v="4"/>
    <n v="4"/>
    <n v="4"/>
    <m/>
    <s v="No"/>
    <m/>
    <s v="No"/>
    <m/>
    <s v="No"/>
    <m/>
    <s v="No"/>
    <s v="No"/>
    <s v="No"/>
    <m/>
    <s v="No"/>
    <m/>
    <m/>
    <m/>
    <m/>
    <n v="4"/>
    <n v="4"/>
    <m/>
    <n v="4"/>
    <n v="4"/>
    <m/>
    <m/>
    <d v="2017-03-17T15:18:39"/>
    <s v="10.150.1.151"/>
  </r>
  <r>
    <s v="Facultad de Ciencias Económicas y Empresariales "/>
    <s v="CEE"/>
    <x v="4"/>
    <n v="980"/>
    <m/>
    <m/>
    <n v="5"/>
    <m/>
    <n v="4"/>
    <n v="4"/>
    <m/>
    <n v="5"/>
    <m/>
    <m/>
    <m/>
    <m/>
    <m/>
    <n v="4"/>
    <n v="4"/>
    <n v="4"/>
    <n v="3"/>
    <m/>
    <m/>
    <n v="5"/>
    <n v="5"/>
    <n v="2"/>
    <n v="3"/>
    <n v="3"/>
    <m/>
    <n v="3"/>
    <n v="5"/>
    <n v="5"/>
    <n v="5"/>
    <n v="4"/>
    <m/>
    <n v="4"/>
    <m/>
    <m/>
    <n v="5"/>
    <n v="4"/>
    <n v="5"/>
    <n v="4"/>
    <n v="5"/>
    <n v="5"/>
    <n v="5"/>
    <m/>
    <s v="Si"/>
    <n v="5"/>
    <s v="No"/>
    <m/>
    <s v="Si"/>
    <n v="4"/>
    <s v="Si"/>
    <s v="Si"/>
    <s v="No"/>
    <m/>
    <m/>
    <m/>
    <m/>
    <m/>
    <m/>
    <n v="5"/>
    <n v="5"/>
    <m/>
    <n v="4"/>
    <n v="4"/>
    <m/>
    <m/>
    <d v="2017-03-17T15:36:03"/>
    <s v="10.150.1.151"/>
  </r>
  <r>
    <s v="Facultad de Informática "/>
    <s v="FDI"/>
    <x v="3"/>
    <n v="981"/>
    <m/>
    <m/>
    <n v="17"/>
    <m/>
    <n v="2"/>
    <n v="3"/>
    <m/>
    <n v="17"/>
    <m/>
    <m/>
    <m/>
    <m/>
    <m/>
    <n v="5"/>
    <n v="5"/>
    <n v="5"/>
    <m/>
    <m/>
    <m/>
    <n v="2"/>
    <n v="5"/>
    <n v="4"/>
    <n v="1"/>
    <n v="4"/>
    <m/>
    <n v="3"/>
    <n v="4"/>
    <n v="4"/>
    <n v="4"/>
    <n v="4"/>
    <n v="4"/>
    <m/>
    <m/>
    <m/>
    <n v="5"/>
    <n v="4"/>
    <n v="4"/>
    <n v="4"/>
    <n v="4"/>
    <n v="4"/>
    <n v="4"/>
    <m/>
    <s v="Si"/>
    <n v="4"/>
    <s v="No"/>
    <m/>
    <s v="No"/>
    <m/>
    <s v="Si"/>
    <s v="No"/>
    <s v="No"/>
    <m/>
    <s v="No"/>
    <m/>
    <m/>
    <m/>
    <m/>
    <n v="5"/>
    <n v="5"/>
    <m/>
    <n v="4"/>
    <n v="3"/>
    <m/>
    <m/>
    <d v="2017-03-17T15:38:38"/>
    <s v="10.150.1.152"/>
  </r>
  <r>
    <s v="Facultad de Veterinaria "/>
    <s v="VET"/>
    <x v="0"/>
    <n v="982"/>
    <m/>
    <m/>
    <n v="21"/>
    <m/>
    <n v="3"/>
    <n v="5"/>
    <m/>
    <n v="21"/>
    <n v="19"/>
    <n v="18"/>
    <m/>
    <m/>
    <m/>
    <n v="4"/>
    <n v="3"/>
    <n v="3"/>
    <n v="3"/>
    <m/>
    <m/>
    <n v="2"/>
    <n v="5"/>
    <n v="2"/>
    <n v="4"/>
    <n v="4"/>
    <m/>
    <n v="4"/>
    <n v="4"/>
    <n v="4"/>
    <n v="5"/>
    <n v="3"/>
    <n v="4"/>
    <n v="4"/>
    <m/>
    <m/>
    <n v="5"/>
    <n v="5"/>
    <n v="5"/>
    <n v="5"/>
    <n v="5"/>
    <m/>
    <n v="5"/>
    <m/>
    <s v="Si"/>
    <n v="3"/>
    <s v="Si"/>
    <n v="3"/>
    <s v="No"/>
    <m/>
    <s v="Si"/>
    <s v="Si"/>
    <s v="Si"/>
    <n v="5"/>
    <s v="Si"/>
    <m/>
    <m/>
    <m/>
    <m/>
    <n v="5"/>
    <n v="5"/>
    <m/>
    <n v="4"/>
    <n v="4"/>
    <s v="Quiero felicitar expresamente al personal de la Biblioteca de Veterinaria por organizar cursos de formación muy útiles y por su apoyo y disposición en todo momento."/>
    <m/>
    <d v="2017-03-17T15:38:48"/>
    <s v="10.150.1.151"/>
  </r>
  <r>
    <s v="Facultad de Educación "/>
    <s v="EDU"/>
    <x v="2"/>
    <n v="983"/>
    <m/>
    <m/>
    <n v="12"/>
    <m/>
    <n v="3"/>
    <n v="4"/>
    <m/>
    <n v="12"/>
    <n v="29"/>
    <m/>
    <m/>
    <m/>
    <m/>
    <n v="3"/>
    <n v="3"/>
    <n v="4"/>
    <n v="4"/>
    <m/>
    <m/>
    <n v="2"/>
    <n v="3"/>
    <n v="3"/>
    <n v="5"/>
    <n v="4"/>
    <m/>
    <n v="3"/>
    <n v="4"/>
    <n v="3"/>
    <n v="4"/>
    <n v="4"/>
    <n v="3"/>
    <n v="3"/>
    <m/>
    <m/>
    <n v="4"/>
    <n v="4"/>
    <n v="4"/>
    <n v="4"/>
    <n v="4"/>
    <n v="4"/>
    <n v="4"/>
    <m/>
    <s v="Si"/>
    <n v="2"/>
    <s v="No"/>
    <m/>
    <s v="No"/>
    <m/>
    <s v="No"/>
    <m/>
    <s v="Si"/>
    <n v="2"/>
    <s v="No"/>
    <m/>
    <m/>
    <m/>
    <m/>
    <n v="3"/>
    <n v="2"/>
    <m/>
    <n v="2"/>
    <n v="4"/>
    <m/>
    <m/>
    <d v="2017-03-17T15:40:31"/>
    <s v="10.150.1.151"/>
  </r>
  <r>
    <s v="Facultad de Ciencias Matemáticas "/>
    <s v="MAT"/>
    <x v="3"/>
    <n v="984"/>
    <m/>
    <m/>
    <n v="8"/>
    <m/>
    <n v="3"/>
    <n v="3"/>
    <m/>
    <n v="8"/>
    <m/>
    <m/>
    <m/>
    <m/>
    <m/>
    <n v="5"/>
    <m/>
    <n v="5"/>
    <n v="5"/>
    <m/>
    <m/>
    <n v="4"/>
    <n v="4"/>
    <n v="4"/>
    <n v="2"/>
    <n v="4"/>
    <m/>
    <n v="5"/>
    <n v="5"/>
    <n v="5"/>
    <m/>
    <n v="3"/>
    <n v="5"/>
    <n v="3"/>
    <m/>
    <m/>
    <n v="5"/>
    <n v="5"/>
    <n v="5"/>
    <n v="5"/>
    <n v="5"/>
    <n v="5"/>
    <n v="5"/>
    <m/>
    <s v="No"/>
    <m/>
    <s v="No"/>
    <m/>
    <s v="No"/>
    <m/>
    <s v="No"/>
    <s v="Si"/>
    <s v="No"/>
    <m/>
    <s v="No"/>
    <m/>
    <m/>
    <m/>
    <m/>
    <n v="5"/>
    <n v="5"/>
    <m/>
    <n v="5"/>
    <n v="3"/>
    <m/>
    <m/>
    <d v="2017-03-17T15:42:11"/>
    <s v="10.150.1.151"/>
  </r>
  <r>
    <s v="Facultad de Ciencias Geológicas "/>
    <s v="GEO"/>
    <x v="3"/>
    <n v="985"/>
    <m/>
    <m/>
    <n v="7"/>
    <m/>
    <n v="3"/>
    <n v="5"/>
    <m/>
    <n v="7"/>
    <m/>
    <m/>
    <m/>
    <m/>
    <m/>
    <n v="5"/>
    <n v="5"/>
    <n v="5"/>
    <n v="5"/>
    <m/>
    <m/>
    <n v="5"/>
    <n v="5"/>
    <n v="4"/>
    <n v="4"/>
    <n v="3"/>
    <m/>
    <n v="5"/>
    <n v="5"/>
    <n v="5"/>
    <n v="5"/>
    <n v="5"/>
    <n v="5"/>
    <n v="5"/>
    <m/>
    <m/>
    <n v="5"/>
    <n v="5"/>
    <n v="5"/>
    <n v="5"/>
    <n v="5"/>
    <n v="5"/>
    <n v="5"/>
    <m/>
    <s v="Si"/>
    <m/>
    <s v="Si"/>
    <m/>
    <s v="No"/>
    <m/>
    <s v="Si"/>
    <s v="Si"/>
    <s v="No"/>
    <m/>
    <s v="Si"/>
    <m/>
    <m/>
    <m/>
    <m/>
    <n v="5"/>
    <n v="5"/>
    <m/>
    <n v="5"/>
    <n v="3"/>
    <m/>
    <m/>
    <d v="2017-03-17T16:02:25"/>
    <s v="10.150.1.152"/>
  </r>
  <r>
    <s v="Facultad de Filología "/>
    <s v="FLL"/>
    <x v="2"/>
    <n v="986"/>
    <m/>
    <m/>
    <n v="14"/>
    <m/>
    <n v="4"/>
    <n v="4"/>
    <m/>
    <n v="29"/>
    <n v="28"/>
    <n v="16"/>
    <m/>
    <m/>
    <m/>
    <n v="5"/>
    <n v="5"/>
    <n v="5"/>
    <n v="5"/>
    <m/>
    <m/>
    <n v="5"/>
    <n v="5"/>
    <n v="5"/>
    <n v="3"/>
    <n v="3"/>
    <m/>
    <m/>
    <n v="5"/>
    <n v="5"/>
    <m/>
    <m/>
    <n v="5"/>
    <n v="5"/>
    <m/>
    <m/>
    <n v="5"/>
    <n v="5"/>
    <n v="5"/>
    <n v="5"/>
    <n v="5"/>
    <n v="5"/>
    <n v="5"/>
    <m/>
    <s v="Si"/>
    <n v="5"/>
    <s v="Si"/>
    <n v="5"/>
    <s v="No"/>
    <m/>
    <s v="Si"/>
    <s v="Si"/>
    <s v="No"/>
    <m/>
    <s v="No"/>
    <m/>
    <m/>
    <m/>
    <m/>
    <n v="5"/>
    <n v="5"/>
    <m/>
    <n v="5"/>
    <n v="4"/>
    <m/>
    <m/>
    <d v="2017-03-17T16:04:46"/>
    <s v="10.150.1.152"/>
  </r>
  <r>
    <s v="Facultad de Ciencias Matemáticas "/>
    <s v="MAT"/>
    <x v="3"/>
    <n v="987"/>
    <m/>
    <m/>
    <n v="8"/>
    <m/>
    <n v="3"/>
    <n v="5"/>
    <m/>
    <n v="8"/>
    <n v="29"/>
    <n v="23"/>
    <m/>
    <m/>
    <m/>
    <n v="5"/>
    <n v="5"/>
    <n v="5"/>
    <n v="4"/>
    <m/>
    <m/>
    <n v="3"/>
    <n v="5"/>
    <n v="2"/>
    <n v="2"/>
    <n v="2"/>
    <m/>
    <n v="5"/>
    <n v="4"/>
    <n v="5"/>
    <n v="5"/>
    <n v="4"/>
    <n v="4"/>
    <n v="4"/>
    <m/>
    <m/>
    <n v="5"/>
    <n v="5"/>
    <n v="5"/>
    <n v="5"/>
    <n v="4"/>
    <n v="4"/>
    <n v="4"/>
    <m/>
    <s v="Si"/>
    <n v="4"/>
    <s v="Si"/>
    <n v="4"/>
    <s v="No"/>
    <m/>
    <s v="Si"/>
    <s v="Si"/>
    <s v="No"/>
    <m/>
    <s v="Si"/>
    <m/>
    <m/>
    <m/>
    <m/>
    <n v="5"/>
    <n v="5"/>
    <m/>
    <n v="5"/>
    <n v="5"/>
    <m/>
    <m/>
    <d v="2017-03-17T16:15:49"/>
    <s v="10.150.1.151"/>
  </r>
  <r>
    <s v="Facultad de Bellas Artes "/>
    <s v="BBA"/>
    <x v="2"/>
    <n v="988"/>
    <m/>
    <m/>
    <n v="1"/>
    <m/>
    <n v="3"/>
    <n v="3"/>
    <m/>
    <n v="16"/>
    <m/>
    <m/>
    <m/>
    <m/>
    <m/>
    <n v="5"/>
    <n v="5"/>
    <n v="4"/>
    <n v="4"/>
    <m/>
    <m/>
    <n v="5"/>
    <n v="4"/>
    <n v="5"/>
    <n v="2"/>
    <n v="2"/>
    <m/>
    <n v="4"/>
    <n v="5"/>
    <n v="5"/>
    <n v="5"/>
    <n v="5"/>
    <n v="5"/>
    <n v="5"/>
    <m/>
    <m/>
    <n v="5"/>
    <n v="5"/>
    <n v="4"/>
    <n v="4"/>
    <n v="5"/>
    <n v="5"/>
    <m/>
    <m/>
    <s v="Si"/>
    <n v="5"/>
    <s v="Si"/>
    <n v="4"/>
    <s v="No"/>
    <m/>
    <s v="Si"/>
    <s v="Si"/>
    <s v="Si"/>
    <n v="4"/>
    <s v="Si"/>
    <m/>
    <m/>
    <m/>
    <m/>
    <n v="5"/>
    <n v="5"/>
    <m/>
    <n v="5"/>
    <n v="5"/>
    <s v="Destacar la dedicación, amabilidad y eficiencia de la dirección de la facultad. "/>
    <m/>
    <d v="2017-03-17T16:17:11"/>
    <s v="10.150.1.151"/>
  </r>
  <r>
    <s v="Facultad de Ciencias de la Información "/>
    <s v="INF"/>
    <x v="4"/>
    <n v="989"/>
    <m/>
    <m/>
    <n v="4"/>
    <m/>
    <n v="3"/>
    <n v="4"/>
    <m/>
    <n v="4"/>
    <n v="8"/>
    <m/>
    <m/>
    <m/>
    <m/>
    <n v="4"/>
    <n v="3"/>
    <n v="4"/>
    <n v="3"/>
    <m/>
    <m/>
    <n v="4"/>
    <n v="3"/>
    <n v="4"/>
    <m/>
    <n v="4"/>
    <m/>
    <n v="3"/>
    <n v="4"/>
    <n v="3"/>
    <n v="4"/>
    <n v="3"/>
    <n v="5"/>
    <n v="4"/>
    <m/>
    <m/>
    <n v="4"/>
    <n v="4"/>
    <n v="4"/>
    <m/>
    <m/>
    <n v="4"/>
    <n v="4"/>
    <m/>
    <s v="No"/>
    <m/>
    <s v="Si"/>
    <n v="4"/>
    <s v="No"/>
    <m/>
    <s v="No"/>
    <s v="Si"/>
    <s v="No"/>
    <m/>
    <s v="No"/>
    <m/>
    <m/>
    <m/>
    <m/>
    <n v="4"/>
    <n v="5"/>
    <m/>
    <n v="4"/>
    <n v="3"/>
    <m/>
    <m/>
    <d v="2017-03-17T16:20:06"/>
    <s v="10.150.1.152"/>
  </r>
  <r>
    <s v="Facultad de Ciencias de la Información "/>
    <s v="INF"/>
    <x v="4"/>
    <n v="990"/>
    <m/>
    <m/>
    <n v="4"/>
    <m/>
    <n v="3"/>
    <n v="3"/>
    <m/>
    <n v="4"/>
    <n v="9"/>
    <m/>
    <m/>
    <m/>
    <m/>
    <n v="5"/>
    <n v="4"/>
    <n v="4"/>
    <n v="3"/>
    <m/>
    <m/>
    <n v="5"/>
    <n v="3"/>
    <n v="4"/>
    <n v="4"/>
    <n v="5"/>
    <m/>
    <n v="4"/>
    <n v="5"/>
    <n v="4"/>
    <n v="5"/>
    <n v="5"/>
    <n v="5"/>
    <n v="3"/>
    <m/>
    <m/>
    <n v="5"/>
    <n v="5"/>
    <n v="5"/>
    <n v="5"/>
    <n v="5"/>
    <n v="5"/>
    <n v="5"/>
    <m/>
    <s v="No"/>
    <m/>
    <s v="Si"/>
    <n v="4"/>
    <s v="No"/>
    <m/>
    <s v="Si"/>
    <s v="Si"/>
    <s v="Si"/>
    <n v="5"/>
    <s v="No"/>
    <m/>
    <m/>
    <m/>
    <m/>
    <n v="4"/>
    <n v="4"/>
    <m/>
    <n v="4"/>
    <n v="4"/>
    <m/>
    <m/>
    <d v="2017-03-17T16:22:28"/>
    <s v="10.150.1.151"/>
  </r>
  <r>
    <s v="F. Óptica y Optometría"/>
    <s v="OPT"/>
    <x v="0"/>
    <n v="991"/>
    <m/>
    <m/>
    <n v="25"/>
    <m/>
    <n v="4"/>
    <n v="4"/>
    <m/>
    <n v="33"/>
    <n v="25"/>
    <m/>
    <m/>
    <m/>
    <m/>
    <n v="5"/>
    <n v="5"/>
    <n v="5"/>
    <n v="5"/>
    <m/>
    <m/>
    <n v="4"/>
    <n v="5"/>
    <n v="3"/>
    <n v="2"/>
    <n v="5"/>
    <m/>
    <n v="5"/>
    <n v="5"/>
    <n v="5"/>
    <n v="5"/>
    <n v="5"/>
    <n v="5"/>
    <n v="5"/>
    <m/>
    <m/>
    <n v="5"/>
    <n v="5"/>
    <n v="5"/>
    <n v="5"/>
    <n v="5"/>
    <n v="5"/>
    <n v="5"/>
    <m/>
    <s v="Si"/>
    <n v="4"/>
    <s v="Si"/>
    <n v="5"/>
    <s v="Si"/>
    <n v="5"/>
    <s v="Si"/>
    <s v="Si"/>
    <s v="No"/>
    <m/>
    <s v="Si"/>
    <m/>
    <m/>
    <m/>
    <m/>
    <n v="5"/>
    <n v="5"/>
    <m/>
    <n v="5"/>
    <n v="5"/>
    <m/>
    <m/>
    <d v="2017-03-17T16:23:50"/>
    <s v="10.150.1.152"/>
  </r>
  <r>
    <s v="Facultad de Veterinaria "/>
    <s v="VET"/>
    <x v="0"/>
    <n v="992"/>
    <m/>
    <m/>
    <n v="21"/>
    <m/>
    <n v="2"/>
    <n v="5"/>
    <m/>
    <n v="21"/>
    <m/>
    <m/>
    <m/>
    <m/>
    <m/>
    <n v="4"/>
    <n v="4"/>
    <n v="4"/>
    <n v="3"/>
    <m/>
    <m/>
    <n v="2"/>
    <n v="5"/>
    <n v="2"/>
    <n v="2"/>
    <n v="4"/>
    <m/>
    <n v="4"/>
    <n v="4"/>
    <n v="4"/>
    <n v="5"/>
    <n v="4"/>
    <n v="4"/>
    <n v="4"/>
    <m/>
    <m/>
    <n v="4"/>
    <n v="4"/>
    <n v="4"/>
    <n v="4"/>
    <n v="4"/>
    <n v="4"/>
    <n v="5"/>
    <m/>
    <s v="Si"/>
    <n v="4"/>
    <s v="No"/>
    <m/>
    <s v="No"/>
    <m/>
    <s v="Si"/>
    <s v="Si"/>
    <s v="Si"/>
    <n v="4"/>
    <s v="Si"/>
    <m/>
    <m/>
    <m/>
    <m/>
    <n v="5"/>
    <n v="5"/>
    <m/>
    <n v="5"/>
    <n v="4"/>
    <m/>
    <m/>
    <d v="2017-03-17T16:25:12"/>
    <s v="10.150.1.152"/>
  </r>
  <r>
    <s v="Facultad de Medicina "/>
    <s v="MED"/>
    <x v="0"/>
    <n v="993"/>
    <m/>
    <m/>
    <n v="18"/>
    <m/>
    <n v="3"/>
    <n v="4"/>
    <m/>
    <n v="33"/>
    <n v="25"/>
    <n v="18"/>
    <m/>
    <m/>
    <m/>
    <n v="5"/>
    <n v="5"/>
    <n v="5"/>
    <n v="5"/>
    <m/>
    <m/>
    <n v="4"/>
    <n v="5"/>
    <n v="3"/>
    <n v="2"/>
    <n v="5"/>
    <m/>
    <n v="5"/>
    <n v="5"/>
    <n v="5"/>
    <n v="5"/>
    <n v="5"/>
    <n v="5"/>
    <n v="5"/>
    <m/>
    <m/>
    <n v="5"/>
    <n v="5"/>
    <n v="5"/>
    <n v="5"/>
    <n v="5"/>
    <n v="5"/>
    <n v="5"/>
    <m/>
    <s v="Si"/>
    <n v="4"/>
    <s v="Si"/>
    <n v="5"/>
    <s v="Si"/>
    <n v="5"/>
    <s v="Si"/>
    <s v="Si"/>
    <s v="No"/>
    <m/>
    <s v="Si"/>
    <m/>
    <m/>
    <m/>
    <m/>
    <n v="5"/>
    <n v="5"/>
    <m/>
    <n v="5"/>
    <n v="5"/>
    <m/>
    <m/>
    <d v="2017-03-17T16:31:14"/>
    <s v="10.150.1.152"/>
  </r>
  <r>
    <s v="Facultad de Educación "/>
    <s v="EDU"/>
    <x v="2"/>
    <n v="994"/>
    <m/>
    <m/>
    <n v="12"/>
    <m/>
    <n v="3"/>
    <n v="2"/>
    <m/>
    <n v="12"/>
    <n v="20"/>
    <m/>
    <m/>
    <m/>
    <m/>
    <n v="5"/>
    <n v="4"/>
    <n v="5"/>
    <n v="4"/>
    <m/>
    <m/>
    <n v="2"/>
    <n v="4"/>
    <n v="3"/>
    <n v="4"/>
    <n v="5"/>
    <m/>
    <n v="4"/>
    <n v="4"/>
    <n v="4"/>
    <n v="4"/>
    <n v="4"/>
    <n v="4"/>
    <n v="4"/>
    <m/>
    <m/>
    <n v="4"/>
    <n v="4"/>
    <n v="4"/>
    <n v="4"/>
    <n v="4"/>
    <n v="4"/>
    <n v="4"/>
    <m/>
    <s v="No"/>
    <n v="4"/>
    <s v="No"/>
    <m/>
    <s v="No"/>
    <m/>
    <s v="No"/>
    <s v="Si"/>
    <s v="No"/>
    <m/>
    <s v="No"/>
    <m/>
    <m/>
    <m/>
    <m/>
    <n v="4"/>
    <n v="4"/>
    <m/>
    <n v="4"/>
    <n v="4"/>
    <m/>
    <m/>
    <d v="2017-03-17T16:33:24"/>
    <s v="10.150.1.152"/>
  </r>
  <r>
    <s v="Facultad de Educación "/>
    <s v="EDU"/>
    <x v="2"/>
    <n v="995"/>
    <m/>
    <m/>
    <n v="12"/>
    <m/>
    <n v="3"/>
    <n v="4"/>
    <m/>
    <n v="12"/>
    <n v="20"/>
    <m/>
    <s v="Bibliotecas de la Facultad de Psicología y de la de Educación de la UNED; Facultad de Psicología y de la de Educación de la UAM"/>
    <m/>
    <m/>
    <n v="5"/>
    <n v="5"/>
    <n v="5"/>
    <n v="5"/>
    <m/>
    <m/>
    <n v="2"/>
    <n v="5"/>
    <n v="3"/>
    <n v="3"/>
    <n v="2"/>
    <m/>
    <n v="4"/>
    <n v="5"/>
    <n v="3"/>
    <n v="5"/>
    <n v="4"/>
    <n v="4"/>
    <n v="3"/>
    <m/>
    <m/>
    <n v="5"/>
    <n v="5"/>
    <n v="5"/>
    <n v="5"/>
    <n v="5"/>
    <n v="5"/>
    <n v="5"/>
    <m/>
    <s v="Si"/>
    <n v="3"/>
    <s v="Si"/>
    <n v="4"/>
    <s v="No"/>
    <m/>
    <s v="Si"/>
    <s v="Si"/>
    <s v="No"/>
    <m/>
    <s v="No"/>
    <m/>
    <m/>
    <m/>
    <m/>
    <n v="5"/>
    <n v="5"/>
    <m/>
    <n v="5"/>
    <n v="5"/>
    <m/>
    <m/>
    <d v="2017-03-17T16:36:06"/>
    <s v="10.150.1.151"/>
  </r>
  <r>
    <s v="Facultad de Ciencias de la Información "/>
    <s v="INF"/>
    <x v="4"/>
    <n v="996"/>
    <m/>
    <m/>
    <n v="4"/>
    <m/>
    <n v="3"/>
    <n v="4"/>
    <m/>
    <n v="4"/>
    <n v="14"/>
    <n v="29"/>
    <s v="Hemeroteca Municipal de Madrid"/>
    <m/>
    <m/>
    <n v="5"/>
    <n v="5"/>
    <n v="5"/>
    <n v="5"/>
    <m/>
    <m/>
    <n v="3"/>
    <n v="4"/>
    <n v="3"/>
    <n v="4"/>
    <n v="5"/>
    <m/>
    <n v="4"/>
    <n v="5"/>
    <n v="4"/>
    <n v="5"/>
    <n v="5"/>
    <n v="5"/>
    <n v="5"/>
    <m/>
    <m/>
    <n v="5"/>
    <n v="5"/>
    <n v="5"/>
    <n v="4"/>
    <n v="5"/>
    <n v="5"/>
    <n v="5"/>
    <m/>
    <s v="Si"/>
    <n v="4"/>
    <s v="Si"/>
    <n v="4"/>
    <s v="No"/>
    <m/>
    <s v="Si"/>
    <s v="Si"/>
    <s v="Si"/>
    <n v="5"/>
    <s v="Si"/>
    <m/>
    <m/>
    <m/>
    <m/>
    <n v="5"/>
    <n v="5"/>
    <m/>
    <n v="5"/>
    <n v="5"/>
    <m/>
    <m/>
    <d v="2017-03-17T16:37:56"/>
    <s v="10.150.1.152"/>
  </r>
  <r>
    <s v="Facultad de Ciencias de la Información "/>
    <s v="INF"/>
    <x v="4"/>
    <n v="997"/>
    <m/>
    <m/>
    <n v="4"/>
    <m/>
    <n v="3"/>
    <n v="1"/>
    <m/>
    <n v="4"/>
    <m/>
    <m/>
    <s v="Biblioteca Francisco Umbral de Majadahonda"/>
    <m/>
    <m/>
    <n v="4"/>
    <n v="4"/>
    <n v="4"/>
    <n v="4"/>
    <m/>
    <m/>
    <n v="4"/>
    <n v="4"/>
    <n v="5"/>
    <n v="3"/>
    <n v="4"/>
    <m/>
    <n v="2"/>
    <n v="4"/>
    <n v="4"/>
    <n v="5"/>
    <n v="4"/>
    <n v="3"/>
    <n v="4"/>
    <m/>
    <m/>
    <n v="5"/>
    <n v="5"/>
    <n v="5"/>
    <n v="5"/>
    <n v="5"/>
    <n v="5"/>
    <n v="4"/>
    <m/>
    <s v="No"/>
    <m/>
    <s v="No"/>
    <m/>
    <s v="No"/>
    <m/>
    <s v="Si"/>
    <s v="Si"/>
    <s v="No"/>
    <m/>
    <s v="Si"/>
    <m/>
    <m/>
    <m/>
    <m/>
    <n v="5"/>
    <n v="5"/>
    <m/>
    <n v="4"/>
    <n v="4"/>
    <s v="Se deberían adquirir libros actuales más a menudo, en muchas ocasiones están obsoletos."/>
    <m/>
    <d v="2017-03-17T16:45:02"/>
    <s v="10.150.1.151"/>
  </r>
  <r>
    <s v=""/>
    <s v=""/>
    <x v="1"/>
    <n v="998"/>
    <m/>
    <m/>
    <m/>
    <m/>
    <n v="3"/>
    <n v="4"/>
    <m/>
    <n v="10"/>
    <n v="6"/>
    <n v="7"/>
    <m/>
    <m/>
    <m/>
    <n v="1"/>
    <n v="1"/>
    <n v="2"/>
    <n v="1"/>
    <m/>
    <m/>
    <n v="4"/>
    <n v="4"/>
    <n v="3"/>
    <n v="3"/>
    <n v="4"/>
    <m/>
    <n v="4"/>
    <n v="5"/>
    <n v="4"/>
    <n v="4"/>
    <n v="4"/>
    <n v="5"/>
    <n v="4"/>
    <m/>
    <m/>
    <n v="5"/>
    <n v="5"/>
    <n v="5"/>
    <n v="5"/>
    <m/>
    <n v="5"/>
    <n v="5"/>
    <m/>
    <s v="No"/>
    <m/>
    <s v="No"/>
    <m/>
    <s v="No"/>
    <m/>
    <s v="Si"/>
    <s v="No"/>
    <s v="No"/>
    <m/>
    <s v="No"/>
    <m/>
    <m/>
    <m/>
    <m/>
    <n v="4"/>
    <n v="5"/>
    <m/>
    <n v="5"/>
    <n v="4"/>
    <m/>
    <m/>
    <d v="2017-03-17T16:45:47"/>
    <s v="10.150.1.151"/>
  </r>
  <r>
    <s v="Facultad de Filología "/>
    <s v="FLL"/>
    <x v="2"/>
    <n v="999"/>
    <m/>
    <m/>
    <n v="14"/>
    <m/>
    <n v="3"/>
    <n v="4"/>
    <m/>
    <n v="29"/>
    <n v="12"/>
    <n v="14"/>
    <m/>
    <m/>
    <m/>
    <n v="3"/>
    <n v="4"/>
    <n v="4"/>
    <n v="4"/>
    <m/>
    <m/>
    <n v="3"/>
    <n v="5"/>
    <n v="4"/>
    <n v="3"/>
    <n v="5"/>
    <m/>
    <n v="4"/>
    <n v="3"/>
    <n v="5"/>
    <n v="5"/>
    <n v="5"/>
    <n v="5"/>
    <n v="5"/>
    <m/>
    <m/>
    <n v="4"/>
    <n v="2"/>
    <n v="3"/>
    <n v="2"/>
    <n v="2"/>
    <n v="3"/>
    <n v="5"/>
    <m/>
    <s v="Si"/>
    <n v="4"/>
    <s v="No"/>
    <m/>
    <s v="No"/>
    <m/>
    <s v="Si"/>
    <s v="Si"/>
    <s v="Si"/>
    <n v="5"/>
    <s v="No"/>
    <m/>
    <m/>
    <m/>
    <m/>
    <n v="5"/>
    <n v="5"/>
    <m/>
    <n v="5"/>
    <n v="4"/>
    <m/>
    <m/>
    <d v="2017-03-17T16:48:52"/>
    <s v="10.150.1.151"/>
  </r>
  <r>
    <s v="Facultad de Informática "/>
    <s v="FDI"/>
    <x v="3"/>
    <n v="1000"/>
    <m/>
    <m/>
    <n v="17"/>
    <m/>
    <n v="2"/>
    <n v="3"/>
    <m/>
    <n v="17"/>
    <n v="17"/>
    <m/>
    <m/>
    <m/>
    <m/>
    <n v="5"/>
    <n v="5"/>
    <n v="5"/>
    <n v="5"/>
    <m/>
    <m/>
    <n v="2"/>
    <n v="5"/>
    <n v="4"/>
    <n v="2"/>
    <n v="5"/>
    <m/>
    <n v="4"/>
    <n v="5"/>
    <n v="5"/>
    <n v="5"/>
    <n v="5"/>
    <n v="5"/>
    <n v="5"/>
    <m/>
    <m/>
    <n v="5"/>
    <n v="5"/>
    <n v="5"/>
    <n v="5"/>
    <n v="5"/>
    <n v="5"/>
    <n v="5"/>
    <m/>
    <s v="Si"/>
    <n v="3"/>
    <s v="Si"/>
    <n v="3"/>
    <s v="Si"/>
    <n v="3"/>
    <s v="Si"/>
    <s v="Si"/>
    <s v="No"/>
    <m/>
    <s v="No"/>
    <m/>
    <m/>
    <m/>
    <m/>
    <n v="5"/>
    <n v="5"/>
    <m/>
    <n v="5"/>
    <n v="3"/>
    <m/>
    <m/>
    <d v="2017-03-17T16:50:00"/>
    <s v="10.150.1.151"/>
  </r>
  <r>
    <s v="Facultad de Ciencias Políticas y Sociología "/>
    <s v="CPS"/>
    <x v="4"/>
    <n v="1001"/>
    <m/>
    <m/>
    <n v="9"/>
    <m/>
    <n v="4"/>
    <n v="3"/>
    <m/>
    <n v="9"/>
    <n v="5"/>
    <n v="15"/>
    <s v="Trabajo Social"/>
    <m/>
    <m/>
    <n v="5"/>
    <n v="5"/>
    <n v="3"/>
    <n v="3"/>
    <m/>
    <m/>
    <n v="5"/>
    <n v="3"/>
    <n v="4"/>
    <n v="4"/>
    <n v="5"/>
    <m/>
    <n v="3"/>
    <n v="4"/>
    <n v="3"/>
    <n v="5"/>
    <n v="4"/>
    <n v="5"/>
    <n v="4"/>
    <m/>
    <m/>
    <n v="5"/>
    <n v="5"/>
    <n v="5"/>
    <n v="5"/>
    <n v="5"/>
    <n v="5"/>
    <n v="5"/>
    <m/>
    <s v="No"/>
    <m/>
    <s v="No"/>
    <m/>
    <s v="Si"/>
    <n v="4"/>
    <s v="Si"/>
    <s v="No"/>
    <s v="No"/>
    <m/>
    <s v="No"/>
    <m/>
    <m/>
    <m/>
    <m/>
    <n v="5"/>
    <n v="5"/>
    <m/>
    <n v="5"/>
    <n v="4"/>
    <m/>
    <m/>
    <d v="2017-03-17T16:53:26"/>
    <s v="10.150.1.152"/>
  </r>
  <r>
    <s v="Facultad de Ciencias Químicas "/>
    <s v="QUI"/>
    <x v="3"/>
    <n v="1002"/>
    <m/>
    <m/>
    <n v="10"/>
    <m/>
    <n v="3"/>
    <n v="5"/>
    <m/>
    <n v="10"/>
    <n v="6"/>
    <m/>
    <m/>
    <m/>
    <m/>
    <n v="5"/>
    <n v="5"/>
    <n v="5"/>
    <n v="5"/>
    <m/>
    <m/>
    <n v="3"/>
    <n v="5"/>
    <n v="4"/>
    <n v="3"/>
    <n v="4"/>
    <m/>
    <n v="4"/>
    <n v="5"/>
    <n v="5"/>
    <n v="5"/>
    <n v="5"/>
    <n v="5"/>
    <n v="5"/>
    <m/>
    <m/>
    <n v="5"/>
    <n v="4"/>
    <n v="4"/>
    <n v="5"/>
    <n v="5"/>
    <n v="5"/>
    <n v="5"/>
    <m/>
    <s v="Si"/>
    <n v="3"/>
    <s v="No"/>
    <m/>
    <s v="No"/>
    <m/>
    <s v="Si"/>
    <s v="Si"/>
    <s v="No"/>
    <m/>
    <s v="Si"/>
    <m/>
    <m/>
    <m/>
    <m/>
    <n v="5"/>
    <n v="5"/>
    <m/>
    <n v="5"/>
    <n v="4"/>
    <m/>
    <m/>
    <d v="2017-03-17T16:56:42"/>
    <s v="10.150.1.152"/>
  </r>
  <r>
    <s v="Facultad de Ciencias Biológicas "/>
    <s v="BIO"/>
    <x v="3"/>
    <n v="1003"/>
    <m/>
    <m/>
    <n v="2"/>
    <m/>
    <n v="3"/>
    <n v="3"/>
    <m/>
    <n v="2"/>
    <n v="10"/>
    <m/>
    <m/>
    <m/>
    <m/>
    <n v="5"/>
    <n v="5"/>
    <n v="5"/>
    <m/>
    <m/>
    <m/>
    <n v="4"/>
    <n v="4"/>
    <n v="5"/>
    <m/>
    <n v="5"/>
    <m/>
    <n v="4"/>
    <n v="4"/>
    <n v="4"/>
    <n v="5"/>
    <n v="4"/>
    <n v="5"/>
    <m/>
    <m/>
    <m/>
    <n v="5"/>
    <n v="5"/>
    <m/>
    <n v="5"/>
    <m/>
    <m/>
    <m/>
    <m/>
    <s v="Si"/>
    <n v="3"/>
    <s v="Si"/>
    <n v="3"/>
    <s v="No"/>
    <m/>
    <s v="No"/>
    <s v="No"/>
    <s v="No"/>
    <m/>
    <s v="No"/>
    <m/>
    <m/>
    <m/>
    <m/>
    <n v="4"/>
    <n v="5"/>
    <m/>
    <n v="5"/>
    <n v="5"/>
    <m/>
    <m/>
    <d v="2017-03-17T16:57:19"/>
    <s v="10.150.1.151"/>
  </r>
  <r>
    <s v="Facultad de Geografía e Historia "/>
    <s v="GHI"/>
    <x v="2"/>
    <n v="1004"/>
    <m/>
    <m/>
    <n v="16"/>
    <m/>
    <n v="3"/>
    <n v="5"/>
    <m/>
    <n v="16"/>
    <n v="29"/>
    <n v="12"/>
    <s v="Biblioteca Nacional "/>
    <m/>
    <m/>
    <n v="5"/>
    <n v="5"/>
    <n v="5"/>
    <n v="3"/>
    <m/>
    <m/>
    <n v="5"/>
    <n v="4"/>
    <n v="4"/>
    <n v="4"/>
    <n v="3"/>
    <m/>
    <n v="4"/>
    <n v="5"/>
    <n v="3"/>
    <n v="4"/>
    <n v="4"/>
    <n v="4"/>
    <n v="3"/>
    <m/>
    <m/>
    <n v="5"/>
    <n v="5"/>
    <n v="5"/>
    <n v="4"/>
    <n v="5"/>
    <n v="5"/>
    <n v="5"/>
    <m/>
    <s v="Si"/>
    <n v="3"/>
    <s v="No"/>
    <n v="4"/>
    <s v="No"/>
    <m/>
    <s v="Si"/>
    <s v="Si"/>
    <s v="No"/>
    <m/>
    <s v="Si"/>
    <m/>
    <m/>
    <m/>
    <m/>
    <n v="4"/>
    <n v="5"/>
    <m/>
    <n v="5"/>
    <n v="4"/>
    <m/>
    <m/>
    <d v="2017-03-17T16:57:47"/>
    <s v="10.150.1.151"/>
  </r>
  <r>
    <s v=""/>
    <s v=""/>
    <x v="1"/>
    <n v="1005"/>
    <m/>
    <m/>
    <m/>
    <m/>
    <n v="2"/>
    <n v="5"/>
    <m/>
    <n v="12"/>
    <m/>
    <m/>
    <m/>
    <m/>
    <m/>
    <n v="5"/>
    <n v="5"/>
    <n v="5"/>
    <m/>
    <m/>
    <m/>
    <n v="4"/>
    <n v="5"/>
    <n v="3"/>
    <n v="2"/>
    <n v="2"/>
    <m/>
    <n v="5"/>
    <n v="5"/>
    <n v="5"/>
    <n v="5"/>
    <n v="5"/>
    <n v="3"/>
    <n v="5"/>
    <m/>
    <m/>
    <n v="4"/>
    <n v="5"/>
    <n v="5"/>
    <n v="5"/>
    <n v="5"/>
    <n v="5"/>
    <n v="5"/>
    <m/>
    <s v="Si"/>
    <n v="5"/>
    <s v="No"/>
    <m/>
    <s v="No"/>
    <m/>
    <s v="Si"/>
    <s v="Si"/>
    <s v="No"/>
    <m/>
    <s v="No"/>
    <m/>
    <m/>
    <m/>
    <m/>
    <n v="4"/>
    <n v="4"/>
    <m/>
    <n v="5"/>
    <n v="4"/>
    <m/>
    <m/>
    <d v="2017-03-17T17:13:52"/>
    <s v="10.150.1.151"/>
  </r>
  <r>
    <s v="Facultad de Derecho "/>
    <s v="DER"/>
    <x v="4"/>
    <n v="1006"/>
    <m/>
    <m/>
    <n v="11"/>
    <m/>
    <n v="3"/>
    <n v="1"/>
    <m/>
    <n v="11"/>
    <n v="14"/>
    <n v="9"/>
    <s v="Biblioteca Nacional"/>
    <m/>
    <m/>
    <n v="5"/>
    <n v="5"/>
    <n v="5"/>
    <n v="3"/>
    <m/>
    <m/>
    <n v="5"/>
    <n v="5"/>
    <n v="5"/>
    <n v="5"/>
    <n v="3"/>
    <m/>
    <n v="3"/>
    <n v="4"/>
    <n v="4"/>
    <n v="5"/>
    <n v="3"/>
    <n v="4"/>
    <n v="4"/>
    <m/>
    <m/>
    <n v="5"/>
    <n v="4"/>
    <n v="3"/>
    <n v="4"/>
    <n v="5"/>
    <n v="5"/>
    <n v="4"/>
    <m/>
    <s v="Si"/>
    <n v="4"/>
    <s v="No"/>
    <m/>
    <s v="No"/>
    <m/>
    <s v="No"/>
    <s v="Si"/>
    <s v="Si"/>
    <n v="5"/>
    <s v="No"/>
    <m/>
    <m/>
    <m/>
    <m/>
    <n v="5"/>
    <n v="5"/>
    <m/>
    <n v="5"/>
    <n v="5"/>
    <m/>
    <m/>
    <d v="2017-03-17T17:16:36"/>
    <s v="10.150.1.152"/>
  </r>
  <r>
    <s v="Facultad de Veterinaria "/>
    <s v="VET"/>
    <x v="0"/>
    <n v="1007"/>
    <m/>
    <m/>
    <n v="21"/>
    <m/>
    <n v="3"/>
    <n v="5"/>
    <m/>
    <n v="21"/>
    <m/>
    <m/>
    <m/>
    <m/>
    <m/>
    <n v="4"/>
    <n v="4"/>
    <n v="4"/>
    <n v="4"/>
    <m/>
    <m/>
    <n v="2"/>
    <n v="5"/>
    <n v="3"/>
    <n v="3"/>
    <n v="3"/>
    <m/>
    <n v="4"/>
    <n v="5"/>
    <n v="5"/>
    <n v="5"/>
    <n v="5"/>
    <n v="5"/>
    <n v="5"/>
    <m/>
    <m/>
    <n v="5"/>
    <n v="4"/>
    <n v="5"/>
    <n v="5"/>
    <n v="5"/>
    <n v="4"/>
    <n v="4"/>
    <m/>
    <s v="No"/>
    <m/>
    <s v="Si"/>
    <n v="4"/>
    <s v="No"/>
    <m/>
    <s v="Si"/>
    <s v="No"/>
    <s v="No"/>
    <m/>
    <s v="Si"/>
    <m/>
    <m/>
    <m/>
    <m/>
    <n v="5"/>
    <n v="5"/>
    <m/>
    <n v="5"/>
    <n v="5"/>
    <m/>
    <m/>
    <d v="2017-03-17T17:16:46"/>
    <s v="10.150.1.151"/>
  </r>
  <r>
    <s v="F. Estudios Estadísticos"/>
    <s v="EST"/>
    <x v="3"/>
    <n v="1008"/>
    <m/>
    <m/>
    <n v="23"/>
    <m/>
    <n v="3"/>
    <n v="4"/>
    <m/>
    <n v="8"/>
    <m/>
    <m/>
    <m/>
    <m/>
    <m/>
    <n v="4"/>
    <n v="4"/>
    <n v="3"/>
    <n v="3"/>
    <m/>
    <m/>
    <n v="5"/>
    <n v="5"/>
    <n v="3"/>
    <n v="4"/>
    <n v="4"/>
    <m/>
    <n v="4"/>
    <n v="3"/>
    <n v="4"/>
    <n v="5"/>
    <n v="4"/>
    <m/>
    <m/>
    <m/>
    <m/>
    <n v="4"/>
    <n v="3"/>
    <n v="4"/>
    <n v="4"/>
    <n v="5"/>
    <n v="4"/>
    <n v="4"/>
    <m/>
    <s v="Si"/>
    <n v="4"/>
    <s v="Si"/>
    <n v="3"/>
    <s v="No"/>
    <m/>
    <s v="Si"/>
    <s v="Si"/>
    <s v="No"/>
    <m/>
    <s v="No"/>
    <m/>
    <m/>
    <m/>
    <m/>
    <n v="4"/>
    <n v="5"/>
    <m/>
    <n v="4"/>
    <n v="3"/>
    <m/>
    <m/>
    <d v="2017-03-17T17:17:34"/>
    <s v="10.150.1.151"/>
  </r>
  <r>
    <s v="Facultad de Geografía e Historia "/>
    <s v="GHI"/>
    <x v="2"/>
    <n v="1009"/>
    <m/>
    <m/>
    <n v="16"/>
    <m/>
    <n v="3"/>
    <n v="5"/>
    <m/>
    <n v="16"/>
    <n v="29"/>
    <m/>
    <m/>
    <m/>
    <m/>
    <n v="5"/>
    <n v="4"/>
    <n v="5"/>
    <m/>
    <m/>
    <m/>
    <n v="4"/>
    <n v="5"/>
    <n v="3"/>
    <n v="2"/>
    <n v="4"/>
    <m/>
    <n v="4"/>
    <n v="5"/>
    <n v="5"/>
    <n v="5"/>
    <n v="4"/>
    <n v="5"/>
    <n v="5"/>
    <m/>
    <m/>
    <n v="5"/>
    <n v="5"/>
    <n v="5"/>
    <n v="5"/>
    <n v="5"/>
    <n v="5"/>
    <n v="4"/>
    <m/>
    <m/>
    <n v="4"/>
    <s v="No"/>
    <m/>
    <s v="No"/>
    <m/>
    <s v="Si"/>
    <s v="Si"/>
    <s v="No"/>
    <m/>
    <s v="Si"/>
    <m/>
    <m/>
    <m/>
    <m/>
    <n v="5"/>
    <n v="5"/>
    <m/>
    <n v="5"/>
    <n v="3"/>
    <m/>
    <m/>
    <d v="2017-03-17T17:18:45"/>
    <s v="10.150.1.152"/>
  </r>
  <r>
    <s v="F. Enfermería, Fisioterapia y Podología"/>
    <s v="ENF"/>
    <x v="0"/>
    <n v="1010"/>
    <m/>
    <m/>
    <n v="22"/>
    <m/>
    <n v="1"/>
    <n v="3"/>
    <m/>
    <m/>
    <m/>
    <m/>
    <s v="H. 12 de Octubre"/>
    <m/>
    <m/>
    <m/>
    <m/>
    <m/>
    <m/>
    <m/>
    <m/>
    <n v="1"/>
    <n v="3"/>
    <n v="2"/>
    <n v="5"/>
    <n v="2"/>
    <m/>
    <m/>
    <m/>
    <n v="3"/>
    <n v="5"/>
    <n v="2"/>
    <n v="3"/>
    <n v="3"/>
    <m/>
    <m/>
    <m/>
    <m/>
    <m/>
    <m/>
    <m/>
    <m/>
    <m/>
    <m/>
    <s v="No"/>
    <m/>
    <s v="No"/>
    <m/>
    <s v="No"/>
    <m/>
    <s v="No"/>
    <s v="Si"/>
    <s v="No"/>
    <m/>
    <s v="No"/>
    <m/>
    <m/>
    <m/>
    <m/>
    <n v="5"/>
    <n v="5"/>
    <m/>
    <n v="3"/>
    <n v="3"/>
    <m/>
    <m/>
    <d v="2017-03-17T17:26:47"/>
    <s v="10.150.1.151"/>
  </r>
  <r>
    <s v="F. Óptica y Optometría"/>
    <s v="OPT"/>
    <x v="0"/>
    <n v="1011"/>
    <m/>
    <m/>
    <n v="25"/>
    <m/>
    <n v="2"/>
    <n v="5"/>
    <m/>
    <m/>
    <m/>
    <m/>
    <m/>
    <m/>
    <m/>
    <n v="4"/>
    <n v="4"/>
    <n v="5"/>
    <n v="2"/>
    <m/>
    <m/>
    <n v="2"/>
    <n v="4"/>
    <n v="3"/>
    <n v="1"/>
    <n v="2"/>
    <m/>
    <n v="4"/>
    <n v="3"/>
    <n v="5"/>
    <n v="3"/>
    <n v="4"/>
    <n v="5"/>
    <n v="3"/>
    <m/>
    <m/>
    <n v="4"/>
    <n v="4"/>
    <n v="4"/>
    <n v="4"/>
    <n v="5"/>
    <n v="5"/>
    <n v="2"/>
    <m/>
    <s v="Si"/>
    <n v="4"/>
    <s v="No"/>
    <m/>
    <s v="No"/>
    <m/>
    <s v="No"/>
    <s v="Si"/>
    <s v="No"/>
    <m/>
    <s v="Si"/>
    <m/>
    <m/>
    <m/>
    <m/>
    <n v="5"/>
    <n v="5"/>
    <m/>
    <n v="4"/>
    <n v="3"/>
    <m/>
    <m/>
    <d v="2017-03-17T17:33:28"/>
    <s v="10.150.1.152"/>
  </r>
  <r>
    <s v="Facultad de Ciencias Políticas y Sociología "/>
    <s v="CPS"/>
    <x v="4"/>
    <n v="1012"/>
    <m/>
    <m/>
    <n v="9"/>
    <m/>
    <n v="4"/>
    <n v="3"/>
    <m/>
    <n v="9"/>
    <n v="32"/>
    <n v="26"/>
    <m/>
    <m/>
    <m/>
    <n v="5"/>
    <n v="5"/>
    <n v="5"/>
    <n v="4"/>
    <m/>
    <m/>
    <n v="4"/>
    <n v="4"/>
    <n v="3"/>
    <n v="2"/>
    <n v="3"/>
    <m/>
    <n v="4"/>
    <n v="5"/>
    <n v="4"/>
    <n v="5"/>
    <n v="4"/>
    <n v="5"/>
    <n v="4"/>
    <m/>
    <m/>
    <n v="4"/>
    <n v="5"/>
    <n v="5"/>
    <n v="5"/>
    <n v="5"/>
    <n v="5"/>
    <n v="5"/>
    <m/>
    <s v="Si"/>
    <m/>
    <s v="No"/>
    <m/>
    <s v="No"/>
    <m/>
    <s v="Si"/>
    <s v="Si"/>
    <s v="Si"/>
    <n v="5"/>
    <s v="Si"/>
    <m/>
    <m/>
    <m/>
    <m/>
    <n v="5"/>
    <n v="5"/>
    <m/>
    <n v="5"/>
    <n v="3"/>
    <m/>
    <m/>
    <d v="2017-03-17T17:36:04"/>
    <s v="10.150.1.152"/>
  </r>
  <r>
    <s v="Facultad de Veterinaria "/>
    <s v="VET"/>
    <x v="0"/>
    <n v="1013"/>
    <m/>
    <m/>
    <n v="21"/>
    <m/>
    <n v="2"/>
    <n v="3"/>
    <m/>
    <n v="21"/>
    <n v="16"/>
    <n v="29"/>
    <s v="Bibliometro"/>
    <m/>
    <m/>
    <n v="5"/>
    <n v="5"/>
    <n v="4"/>
    <n v="4"/>
    <m/>
    <m/>
    <n v="3"/>
    <n v="5"/>
    <n v="4"/>
    <n v="2"/>
    <n v="5"/>
    <m/>
    <n v="4"/>
    <n v="4"/>
    <n v="5"/>
    <n v="5"/>
    <n v="5"/>
    <n v="5"/>
    <n v="5"/>
    <m/>
    <m/>
    <n v="5"/>
    <n v="5"/>
    <n v="5"/>
    <n v="5"/>
    <n v="5"/>
    <n v="5"/>
    <n v="4"/>
    <m/>
    <s v="No"/>
    <m/>
    <s v="Si"/>
    <n v="4"/>
    <s v="No"/>
    <m/>
    <s v="Si"/>
    <s v="Si"/>
    <s v="Si"/>
    <n v="5"/>
    <s v="Si"/>
    <m/>
    <m/>
    <m/>
    <m/>
    <n v="5"/>
    <n v="5"/>
    <m/>
    <n v="5"/>
    <n v="4"/>
    <m/>
    <m/>
    <d v="2017-03-17T17:38:59"/>
    <s v="10.150.1.151"/>
  </r>
  <r>
    <s v="Facultad de Bellas Artes "/>
    <s v="BBA"/>
    <x v="2"/>
    <n v="1014"/>
    <m/>
    <m/>
    <n v="1"/>
    <m/>
    <n v="3"/>
    <n v="3"/>
    <m/>
    <n v="1"/>
    <n v="29"/>
    <n v="15"/>
    <m/>
    <m/>
    <m/>
    <n v="4"/>
    <n v="4"/>
    <n v="4"/>
    <n v="3"/>
    <m/>
    <m/>
    <n v="4"/>
    <n v="4"/>
    <n v="4"/>
    <n v="2"/>
    <n v="3"/>
    <m/>
    <n v="5"/>
    <n v="5"/>
    <n v="4"/>
    <n v="5"/>
    <n v="4"/>
    <n v="5"/>
    <n v="3"/>
    <m/>
    <m/>
    <n v="5"/>
    <n v="5"/>
    <n v="5"/>
    <n v="5"/>
    <n v="5"/>
    <n v="4"/>
    <n v="5"/>
    <m/>
    <s v="Si"/>
    <n v="4"/>
    <s v="Si"/>
    <n v="4"/>
    <s v="Si"/>
    <n v="4"/>
    <s v="No"/>
    <s v="Si"/>
    <s v="Si"/>
    <n v="4"/>
    <s v="Si"/>
    <m/>
    <m/>
    <m/>
    <m/>
    <n v="5"/>
    <n v="5"/>
    <m/>
    <n v="5"/>
    <n v="5"/>
    <s v="Muy de valorar las actividades culturales que forman parte de la programación de la biblioteca "/>
    <m/>
    <d v="2017-03-17T17:44:20"/>
    <s v="10.150.1.152"/>
  </r>
  <r>
    <s v="Facultad de Bellas Artes "/>
    <s v="BBA"/>
    <x v="2"/>
    <n v="1015"/>
    <m/>
    <m/>
    <n v="1"/>
    <m/>
    <n v="5"/>
    <n v="5"/>
    <m/>
    <n v="1"/>
    <n v="16"/>
    <n v="3"/>
    <m/>
    <m/>
    <m/>
    <n v="5"/>
    <n v="5"/>
    <n v="5"/>
    <n v="5"/>
    <m/>
    <m/>
    <n v="4"/>
    <n v="5"/>
    <n v="5"/>
    <n v="5"/>
    <n v="5"/>
    <m/>
    <n v="4"/>
    <n v="5"/>
    <n v="5"/>
    <n v="5"/>
    <n v="5"/>
    <n v="5"/>
    <n v="5"/>
    <m/>
    <m/>
    <n v="5"/>
    <n v="5"/>
    <n v="5"/>
    <n v="5"/>
    <n v="5"/>
    <n v="5"/>
    <n v="5"/>
    <m/>
    <s v="Si"/>
    <n v="5"/>
    <s v="Si"/>
    <n v="5"/>
    <s v="Si"/>
    <n v="5"/>
    <s v="Si"/>
    <s v="Si"/>
    <s v="Si"/>
    <n v="5"/>
    <s v="Si"/>
    <m/>
    <m/>
    <m/>
    <m/>
    <n v="5"/>
    <n v="5"/>
    <m/>
    <n v="5"/>
    <n v="5"/>
    <m/>
    <m/>
    <d v="2017-03-17T17:45:14"/>
    <s v="10.150.1.152"/>
  </r>
  <r>
    <s v="Facultad de Ciencias Políticas y Sociología "/>
    <s v="CPS"/>
    <x v="4"/>
    <n v="1016"/>
    <m/>
    <m/>
    <n v="9"/>
    <m/>
    <n v="3"/>
    <n v="2"/>
    <m/>
    <n v="9"/>
    <n v="26"/>
    <n v="5"/>
    <m/>
    <m/>
    <m/>
    <n v="5"/>
    <n v="5"/>
    <n v="4"/>
    <n v="5"/>
    <m/>
    <m/>
    <n v="5"/>
    <n v="4"/>
    <n v="4"/>
    <n v="3"/>
    <n v="1"/>
    <m/>
    <n v="5"/>
    <n v="5"/>
    <n v="4"/>
    <n v="5"/>
    <n v="5"/>
    <n v="5"/>
    <n v="5"/>
    <m/>
    <m/>
    <n v="5"/>
    <n v="5"/>
    <n v="5"/>
    <n v="5"/>
    <n v="5"/>
    <n v="5"/>
    <n v="4"/>
    <m/>
    <s v="Si"/>
    <n v="4"/>
    <s v="Si"/>
    <n v="5"/>
    <s v="No"/>
    <m/>
    <s v="No"/>
    <s v="Si"/>
    <s v="No"/>
    <m/>
    <s v="Si"/>
    <m/>
    <m/>
    <m/>
    <m/>
    <n v="5"/>
    <n v="5"/>
    <m/>
    <n v="5"/>
    <n v="5"/>
    <m/>
    <m/>
    <d v="2017-03-17T17:56:30"/>
    <s v="10.150.1.152"/>
  </r>
  <r>
    <s v="Facultad de Odontología "/>
    <s v="ODO"/>
    <x v="0"/>
    <n v="1017"/>
    <m/>
    <m/>
    <n v="19"/>
    <m/>
    <n v="3"/>
    <n v="4"/>
    <m/>
    <n v="19"/>
    <n v="12"/>
    <m/>
    <m/>
    <m/>
    <m/>
    <n v="5"/>
    <n v="5"/>
    <n v="5"/>
    <n v="5"/>
    <m/>
    <m/>
    <n v="3"/>
    <n v="5"/>
    <n v="2"/>
    <n v="3"/>
    <n v="2"/>
    <m/>
    <n v="4"/>
    <n v="5"/>
    <n v="5"/>
    <n v="5"/>
    <n v="4"/>
    <n v="5"/>
    <n v="5"/>
    <m/>
    <m/>
    <n v="5"/>
    <n v="5"/>
    <n v="5"/>
    <n v="5"/>
    <n v="5"/>
    <n v="5"/>
    <n v="5"/>
    <m/>
    <s v="Si"/>
    <n v="4"/>
    <s v="No"/>
    <m/>
    <s v="No"/>
    <m/>
    <s v="No"/>
    <s v="Si"/>
    <s v="No"/>
    <m/>
    <s v="Si"/>
    <m/>
    <m/>
    <m/>
    <m/>
    <n v="5"/>
    <n v="5"/>
    <m/>
    <n v="5"/>
    <n v="5"/>
    <m/>
    <m/>
    <d v="2017-03-17T18:06:38"/>
    <s v="10.150.1.151"/>
  </r>
  <r>
    <s v="Facultad de Medicina "/>
    <s v="MED"/>
    <x v="0"/>
    <n v="1018"/>
    <m/>
    <m/>
    <n v="18"/>
    <m/>
    <n v="2"/>
    <n v="2"/>
    <m/>
    <m/>
    <m/>
    <m/>
    <s v="hospital 12 octubre"/>
    <m/>
    <m/>
    <m/>
    <m/>
    <m/>
    <m/>
    <m/>
    <m/>
    <n v="1"/>
    <n v="2"/>
    <n v="3"/>
    <n v="5"/>
    <n v="3"/>
    <m/>
    <n v="2"/>
    <n v="2"/>
    <n v="4"/>
    <n v="2"/>
    <n v="2"/>
    <m/>
    <n v="3"/>
    <m/>
    <m/>
    <m/>
    <m/>
    <m/>
    <m/>
    <m/>
    <m/>
    <m/>
    <m/>
    <s v="Si"/>
    <m/>
    <s v="No"/>
    <m/>
    <s v="No"/>
    <m/>
    <s v="No"/>
    <s v="No"/>
    <s v="Si"/>
    <n v="2"/>
    <s v="No"/>
    <m/>
    <m/>
    <m/>
    <m/>
    <n v="3"/>
    <n v="5"/>
    <m/>
    <n v="3"/>
    <m/>
    <m/>
    <m/>
    <d v="2017-03-17T18:10:02"/>
    <s v="10.150.1.152"/>
  </r>
  <r>
    <s v=""/>
    <s v=""/>
    <x v="1"/>
    <n v="1019"/>
    <m/>
    <m/>
    <m/>
    <m/>
    <n v="3"/>
    <n v="5"/>
    <m/>
    <n v="5"/>
    <n v="24"/>
    <m/>
    <m/>
    <m/>
    <m/>
    <n v="4"/>
    <n v="4"/>
    <n v="4"/>
    <n v="4"/>
    <m/>
    <m/>
    <n v="2"/>
    <n v="5"/>
    <n v="3"/>
    <n v="3"/>
    <n v="2"/>
    <m/>
    <n v="4"/>
    <n v="4"/>
    <n v="4"/>
    <n v="5"/>
    <n v="5"/>
    <n v="5"/>
    <n v="5"/>
    <m/>
    <m/>
    <n v="5"/>
    <n v="5"/>
    <n v="5"/>
    <n v="5"/>
    <n v="5"/>
    <n v="5"/>
    <n v="5"/>
    <m/>
    <s v="Si"/>
    <n v="4"/>
    <s v="Si"/>
    <n v="4"/>
    <s v="Si"/>
    <n v="4"/>
    <s v="Si"/>
    <s v="Si"/>
    <s v="Si"/>
    <n v="5"/>
    <s v="Si"/>
    <m/>
    <m/>
    <m/>
    <m/>
    <n v="5"/>
    <n v="5"/>
    <m/>
    <n v="4"/>
    <n v="3"/>
    <m/>
    <m/>
    <d v="2017-03-17T18:19:49"/>
    <s v="10.150.1.151"/>
  </r>
  <r>
    <s v="Facultad de Ciencias Biológicas "/>
    <s v="BIO"/>
    <x v="3"/>
    <n v="1020"/>
    <m/>
    <m/>
    <n v="2"/>
    <m/>
    <n v="3"/>
    <n v="3"/>
    <m/>
    <n v="2"/>
    <n v="16"/>
    <n v="7"/>
    <m/>
    <m/>
    <m/>
    <n v="4"/>
    <n v="4"/>
    <n v="4"/>
    <n v="4"/>
    <m/>
    <m/>
    <n v="4"/>
    <n v="5"/>
    <n v="3"/>
    <n v="4"/>
    <n v="4"/>
    <m/>
    <n v="5"/>
    <n v="4"/>
    <n v="5"/>
    <n v="5"/>
    <n v="4"/>
    <n v="4"/>
    <n v="5"/>
    <m/>
    <m/>
    <n v="5"/>
    <n v="4"/>
    <n v="4"/>
    <n v="4"/>
    <n v="4"/>
    <n v="5"/>
    <n v="5"/>
    <m/>
    <s v="Si"/>
    <n v="4"/>
    <s v="No"/>
    <m/>
    <s v="No"/>
    <m/>
    <s v="Si"/>
    <s v="No"/>
    <s v="No"/>
    <m/>
    <s v="No"/>
    <m/>
    <m/>
    <m/>
    <m/>
    <n v="5"/>
    <n v="5"/>
    <m/>
    <n v="4"/>
    <n v="5"/>
    <m/>
    <m/>
    <d v="2017-03-17T18:25:46"/>
    <s v="10.150.1.152"/>
  </r>
  <r>
    <s v=""/>
    <s v=""/>
    <x v="1"/>
    <n v="1021"/>
    <m/>
    <m/>
    <m/>
    <m/>
    <n v="4"/>
    <n v="4"/>
    <m/>
    <n v="3"/>
    <n v="1"/>
    <n v="29"/>
    <m/>
    <m/>
    <m/>
    <n v="5"/>
    <n v="5"/>
    <n v="5"/>
    <n v="5"/>
    <m/>
    <m/>
    <n v="5"/>
    <n v="4"/>
    <n v="4"/>
    <n v="3"/>
    <n v="2"/>
    <m/>
    <n v="5"/>
    <n v="4"/>
    <n v="4"/>
    <n v="5"/>
    <n v="2"/>
    <n v="3"/>
    <n v="2"/>
    <m/>
    <m/>
    <n v="5"/>
    <n v="5"/>
    <n v="5"/>
    <n v="5"/>
    <n v="5"/>
    <n v="5"/>
    <n v="5"/>
    <m/>
    <s v="Si"/>
    <n v="5"/>
    <s v="Si"/>
    <n v="4"/>
    <s v="No"/>
    <m/>
    <s v="No"/>
    <s v="Si"/>
    <s v="No"/>
    <m/>
    <s v="No"/>
    <m/>
    <m/>
    <m/>
    <m/>
    <n v="5"/>
    <n v="5"/>
    <m/>
    <n v="5"/>
    <n v="4"/>
    <m/>
    <m/>
    <d v="2017-03-17T18:34:32"/>
    <s v="10.150.1.151"/>
  </r>
  <r>
    <s v="Facultad de Educación "/>
    <s v="EDU"/>
    <x v="2"/>
    <n v="1022"/>
    <m/>
    <m/>
    <n v="12"/>
    <m/>
    <n v="3"/>
    <n v="5"/>
    <m/>
    <n v="12"/>
    <n v="20"/>
    <m/>
    <m/>
    <m/>
    <m/>
    <n v="4"/>
    <n v="4"/>
    <n v="5"/>
    <n v="5"/>
    <m/>
    <m/>
    <n v="2"/>
    <n v="4"/>
    <n v="4"/>
    <n v="5"/>
    <n v="4"/>
    <m/>
    <n v="5"/>
    <n v="4"/>
    <n v="4"/>
    <n v="5"/>
    <n v="5"/>
    <n v="5"/>
    <n v="5"/>
    <m/>
    <m/>
    <n v="5"/>
    <n v="5"/>
    <n v="5"/>
    <n v="5"/>
    <n v="5"/>
    <n v="5"/>
    <n v="5"/>
    <m/>
    <s v="Si"/>
    <n v="3"/>
    <s v="No"/>
    <m/>
    <s v="No"/>
    <m/>
    <s v="Si"/>
    <s v="Si"/>
    <s v="Si"/>
    <n v="5"/>
    <s v="Si"/>
    <m/>
    <m/>
    <m/>
    <m/>
    <n v="5"/>
    <n v="5"/>
    <m/>
    <n v="5"/>
    <n v="5"/>
    <m/>
    <m/>
    <d v="2017-03-17T18:36:55"/>
    <s v="10.150.1.152"/>
  </r>
  <r>
    <s v="Facultad de Filosofía "/>
    <s v="FLS"/>
    <x v="2"/>
    <n v="1023"/>
    <m/>
    <m/>
    <n v="15"/>
    <m/>
    <n v="3"/>
    <n v="2"/>
    <m/>
    <n v="15"/>
    <n v="26"/>
    <m/>
    <m/>
    <m/>
    <m/>
    <n v="4"/>
    <n v="3"/>
    <n v="3"/>
    <n v="3"/>
    <m/>
    <m/>
    <n v="3"/>
    <n v="4"/>
    <n v="4"/>
    <n v="4"/>
    <n v="5"/>
    <m/>
    <n v="3"/>
    <n v="5"/>
    <n v="3"/>
    <n v="5"/>
    <m/>
    <n v="4"/>
    <n v="3"/>
    <m/>
    <m/>
    <n v="5"/>
    <n v="4"/>
    <n v="4"/>
    <n v="4"/>
    <n v="3"/>
    <n v="2"/>
    <n v="3"/>
    <m/>
    <s v="Si"/>
    <n v="3"/>
    <s v="Si"/>
    <n v="3"/>
    <s v="No"/>
    <m/>
    <s v="Si"/>
    <s v="Si"/>
    <s v="No"/>
    <m/>
    <s v="No"/>
    <m/>
    <m/>
    <m/>
    <m/>
    <n v="4"/>
    <n v="5"/>
    <m/>
    <n v="4"/>
    <n v="3"/>
    <m/>
    <m/>
    <d v="2017-03-17T18:48:01"/>
    <s v="10.150.1.151"/>
  </r>
  <r>
    <s v="Facultad de Derecho "/>
    <s v="DER"/>
    <x v="4"/>
    <n v="1024"/>
    <m/>
    <m/>
    <n v="11"/>
    <m/>
    <n v="4"/>
    <n v="4"/>
    <m/>
    <n v="29"/>
    <n v="11"/>
    <m/>
    <m/>
    <m/>
    <m/>
    <n v="5"/>
    <n v="5"/>
    <n v="5"/>
    <n v="5"/>
    <m/>
    <m/>
    <n v="5"/>
    <n v="5"/>
    <n v="4"/>
    <n v="2"/>
    <n v="4"/>
    <m/>
    <n v="4"/>
    <n v="5"/>
    <n v="5"/>
    <n v="5"/>
    <n v="5"/>
    <n v="4"/>
    <n v="5"/>
    <m/>
    <m/>
    <n v="5"/>
    <n v="5"/>
    <n v="5"/>
    <n v="5"/>
    <n v="5"/>
    <n v="5"/>
    <n v="5"/>
    <m/>
    <s v="Si"/>
    <n v="5"/>
    <s v="No"/>
    <m/>
    <s v="No"/>
    <m/>
    <s v="No"/>
    <s v="No"/>
    <s v="No"/>
    <m/>
    <s v="No"/>
    <m/>
    <m/>
    <m/>
    <m/>
    <n v="5"/>
    <n v="5"/>
    <m/>
    <n v="5"/>
    <n v="5"/>
    <m/>
    <m/>
    <d v="2017-03-17T18:52:26"/>
    <s v="10.150.1.152"/>
  </r>
  <r>
    <s v="Facultad de Filología "/>
    <s v="FLL"/>
    <x v="2"/>
    <n v="1025"/>
    <m/>
    <m/>
    <n v="14"/>
    <m/>
    <n v="5"/>
    <n v="4"/>
    <m/>
    <n v="14"/>
    <m/>
    <m/>
    <m/>
    <m/>
    <m/>
    <n v="3"/>
    <n v="5"/>
    <n v="2"/>
    <n v="4"/>
    <m/>
    <m/>
    <n v="4"/>
    <n v="5"/>
    <n v="4"/>
    <n v="3"/>
    <n v="3"/>
    <m/>
    <n v="4"/>
    <n v="4"/>
    <n v="4"/>
    <n v="4"/>
    <n v="3"/>
    <n v="4"/>
    <n v="4"/>
    <m/>
    <m/>
    <n v="5"/>
    <n v="4"/>
    <n v="4"/>
    <n v="4"/>
    <n v="5"/>
    <n v="5"/>
    <n v="4"/>
    <m/>
    <s v="Si"/>
    <n v="5"/>
    <s v="Si"/>
    <n v="4"/>
    <s v="Si"/>
    <n v="4"/>
    <s v="Si"/>
    <s v="Si"/>
    <s v="No"/>
    <m/>
    <s v="Si"/>
    <s v="LIBRE ACCESO A TODO"/>
    <m/>
    <m/>
    <m/>
    <n v="4"/>
    <n v="4"/>
    <m/>
    <n v="4"/>
    <n v="4"/>
    <m/>
    <m/>
    <d v="2017-03-17T18:56:58"/>
    <s v="10.150.1.152"/>
  </r>
  <r>
    <s v="Facultad de Medicina "/>
    <s v="MED"/>
    <x v="0"/>
    <n v="1026"/>
    <m/>
    <m/>
    <n v="18"/>
    <m/>
    <n v="1"/>
    <n v="1"/>
    <m/>
    <m/>
    <m/>
    <m/>
    <m/>
    <m/>
    <m/>
    <m/>
    <m/>
    <m/>
    <m/>
    <m/>
    <m/>
    <m/>
    <m/>
    <m/>
    <m/>
    <m/>
    <m/>
    <m/>
    <m/>
    <m/>
    <m/>
    <m/>
    <m/>
    <m/>
    <m/>
    <m/>
    <m/>
    <m/>
    <m/>
    <m/>
    <m/>
    <m/>
    <m/>
    <m/>
    <s v="No"/>
    <m/>
    <s v="No"/>
    <m/>
    <m/>
    <m/>
    <m/>
    <s v="No"/>
    <s v="No"/>
    <m/>
    <m/>
    <m/>
    <m/>
    <m/>
    <m/>
    <m/>
    <m/>
    <m/>
    <m/>
    <m/>
    <m/>
    <m/>
    <d v="2017-03-17T19:00:54"/>
    <s v="10.150.1.151"/>
  </r>
  <r>
    <s v="Facultad de Educación "/>
    <s v="EDU"/>
    <x v="2"/>
    <n v="1027"/>
    <m/>
    <m/>
    <n v="12"/>
    <m/>
    <n v="4"/>
    <n v="4"/>
    <m/>
    <n v="12"/>
    <n v="18"/>
    <n v="20"/>
    <m/>
    <m/>
    <m/>
    <n v="5"/>
    <n v="4"/>
    <n v="4"/>
    <n v="3"/>
    <m/>
    <m/>
    <n v="2"/>
    <n v="5"/>
    <n v="4"/>
    <n v="4"/>
    <n v="3"/>
    <m/>
    <n v="3"/>
    <n v="4"/>
    <n v="4"/>
    <n v="4"/>
    <n v="4"/>
    <n v="4"/>
    <n v="4"/>
    <m/>
    <m/>
    <n v="5"/>
    <n v="5"/>
    <n v="4"/>
    <n v="4"/>
    <n v="4"/>
    <n v="4"/>
    <n v="4"/>
    <m/>
    <s v="Si"/>
    <n v="3"/>
    <s v="Si"/>
    <n v="3"/>
    <s v="Si"/>
    <n v="3"/>
    <s v="No"/>
    <s v="No"/>
    <s v="No"/>
    <m/>
    <m/>
    <m/>
    <m/>
    <m/>
    <m/>
    <n v="4"/>
    <n v="5"/>
    <m/>
    <n v="4"/>
    <n v="5"/>
    <m/>
    <m/>
    <d v="2017-03-17T19:09:45"/>
    <s v="10.150.1.151"/>
  </r>
  <r>
    <s v="Facultad de Ciencias de la Información "/>
    <s v="INF"/>
    <x v="4"/>
    <n v="1028"/>
    <m/>
    <m/>
    <n v="4"/>
    <m/>
    <n v="4"/>
    <n v="5"/>
    <m/>
    <n v="4"/>
    <n v="14"/>
    <m/>
    <m/>
    <m/>
    <m/>
    <n v="5"/>
    <n v="5"/>
    <n v="5"/>
    <n v="5"/>
    <m/>
    <m/>
    <n v="4"/>
    <n v="4"/>
    <n v="4"/>
    <n v="2"/>
    <n v="4"/>
    <m/>
    <n v="5"/>
    <n v="5"/>
    <n v="4"/>
    <n v="5"/>
    <n v="5"/>
    <n v="5"/>
    <n v="5"/>
    <m/>
    <m/>
    <n v="5"/>
    <n v="5"/>
    <n v="4"/>
    <n v="5"/>
    <n v="5"/>
    <n v="5"/>
    <n v="5"/>
    <m/>
    <s v="Si"/>
    <n v="4"/>
    <s v="Si"/>
    <n v="5"/>
    <s v="No"/>
    <m/>
    <s v="No"/>
    <s v="No"/>
    <s v="No"/>
    <m/>
    <s v="Si"/>
    <m/>
    <m/>
    <m/>
    <m/>
    <n v="5"/>
    <n v="5"/>
    <m/>
    <n v="5"/>
    <n v="5"/>
    <m/>
    <m/>
    <d v="2017-03-17T19:13:10"/>
    <s v="10.150.1.152"/>
  </r>
  <r>
    <s v="Facultad de Filología "/>
    <s v="FLL"/>
    <x v="2"/>
    <n v="1029"/>
    <m/>
    <m/>
    <n v="14"/>
    <m/>
    <n v="5"/>
    <n v="5"/>
    <m/>
    <n v="14"/>
    <n v="29"/>
    <n v="15"/>
    <s v="Geografía e Historia&lt;br&gt;CC. Información"/>
    <m/>
    <m/>
    <n v="5"/>
    <n v="5"/>
    <n v="4"/>
    <n v="4"/>
    <m/>
    <m/>
    <n v="5"/>
    <n v="4"/>
    <n v="5"/>
    <n v="3"/>
    <n v="4"/>
    <m/>
    <n v="5"/>
    <n v="5"/>
    <n v="5"/>
    <n v="5"/>
    <n v="5"/>
    <n v="5"/>
    <n v="4"/>
    <m/>
    <m/>
    <n v="5"/>
    <n v="5"/>
    <n v="5"/>
    <n v="5"/>
    <n v="5"/>
    <n v="5"/>
    <n v="5"/>
    <m/>
    <s v="Si"/>
    <n v="4"/>
    <s v="No"/>
    <m/>
    <s v="Si"/>
    <n v="4"/>
    <s v="No"/>
    <s v="Si"/>
    <s v="No"/>
    <m/>
    <s v="Si"/>
    <m/>
    <m/>
    <m/>
    <m/>
    <n v="5"/>
    <n v="5"/>
    <m/>
    <n v="5"/>
    <n v="5"/>
    <s v="Inviertan en la contratación de más personal y aumenten el número de becas de colaboración de estudiantes con la Biblioteca."/>
    <m/>
    <d v="2017-03-17T19:28:02"/>
    <s v="10.150.1.152"/>
  </r>
  <r>
    <s v="F. Enfermería, Fisioterapia y Podología"/>
    <s v="ENF"/>
    <x v="0"/>
    <n v="1030"/>
    <m/>
    <m/>
    <n v="22"/>
    <m/>
    <n v="3"/>
    <n v="4"/>
    <m/>
    <n v="22"/>
    <n v="18"/>
    <m/>
    <m/>
    <m/>
    <m/>
    <n v="4"/>
    <n v="4"/>
    <n v="5"/>
    <n v="5"/>
    <m/>
    <m/>
    <n v="4"/>
    <n v="5"/>
    <n v="5"/>
    <n v="4"/>
    <n v="4"/>
    <m/>
    <n v="4"/>
    <n v="4"/>
    <n v="5"/>
    <n v="5"/>
    <n v="4"/>
    <n v="4"/>
    <n v="5"/>
    <m/>
    <m/>
    <n v="5"/>
    <n v="5"/>
    <n v="5"/>
    <n v="5"/>
    <n v="5"/>
    <n v="5"/>
    <n v="4"/>
    <m/>
    <s v="Si"/>
    <n v="4"/>
    <s v="No"/>
    <m/>
    <s v="No"/>
    <m/>
    <s v="No"/>
    <s v="Si"/>
    <s v="Si"/>
    <n v="5"/>
    <s v="Si"/>
    <m/>
    <m/>
    <m/>
    <m/>
    <n v="5"/>
    <n v="5"/>
    <m/>
    <n v="5"/>
    <n v="5"/>
    <m/>
    <m/>
    <d v="2017-03-17T19:28:18"/>
    <s v="10.150.1.152"/>
  </r>
  <r>
    <s v="Facultad de Filología "/>
    <s v="FLL"/>
    <x v="2"/>
    <n v="1031"/>
    <m/>
    <m/>
    <n v="14"/>
    <m/>
    <n v="4"/>
    <n v="5"/>
    <m/>
    <n v="14"/>
    <n v="2"/>
    <m/>
    <m/>
    <m/>
    <m/>
    <n v="5"/>
    <n v="5"/>
    <n v="5"/>
    <n v="5"/>
    <m/>
    <m/>
    <n v="5"/>
    <n v="5"/>
    <m/>
    <m/>
    <m/>
    <m/>
    <n v="4"/>
    <n v="5"/>
    <n v="5"/>
    <n v="5"/>
    <n v="5"/>
    <n v="5"/>
    <m/>
    <m/>
    <m/>
    <n v="5"/>
    <n v="3"/>
    <n v="5"/>
    <n v="5"/>
    <n v="5"/>
    <n v="5"/>
    <n v="5"/>
    <m/>
    <s v="Si"/>
    <n v="4"/>
    <s v="No"/>
    <m/>
    <m/>
    <m/>
    <s v="No"/>
    <s v="Si"/>
    <s v="Si"/>
    <n v="4"/>
    <m/>
    <m/>
    <m/>
    <m/>
    <m/>
    <n v="5"/>
    <n v="5"/>
    <m/>
    <n v="5"/>
    <n v="4"/>
    <s v="El personal 10, aunque no incluyo en esa calificación a contadas personas de la María Zambrano."/>
    <m/>
    <d v="2017-03-17T19:30:13"/>
    <s v="10.150.1.152"/>
  </r>
  <r>
    <s v="Facultad de Geografía e Historia "/>
    <s v="GHI"/>
    <x v="2"/>
    <n v="1032"/>
    <m/>
    <m/>
    <n v="16"/>
    <m/>
    <n v="3"/>
    <n v="5"/>
    <m/>
    <n v="16"/>
    <n v="29"/>
    <n v="3"/>
    <s v="Biblioteca Nacional, Biblioteca Tomás Navarro Tomás (CSIC)"/>
    <m/>
    <m/>
    <n v="5"/>
    <n v="5"/>
    <n v="3"/>
    <n v="4"/>
    <m/>
    <m/>
    <n v="5"/>
    <n v="4"/>
    <n v="3"/>
    <n v="4"/>
    <n v="3"/>
    <m/>
    <n v="4"/>
    <n v="5"/>
    <n v="5"/>
    <n v="5"/>
    <n v="5"/>
    <n v="5"/>
    <n v="4"/>
    <m/>
    <m/>
    <n v="5"/>
    <n v="5"/>
    <n v="5"/>
    <n v="5"/>
    <n v="5"/>
    <n v="5"/>
    <n v="5"/>
    <m/>
    <s v="Si"/>
    <n v="4"/>
    <s v="Si"/>
    <n v="4"/>
    <s v="No"/>
    <m/>
    <s v="Si"/>
    <s v="Si"/>
    <s v="No"/>
    <m/>
    <s v="No"/>
    <m/>
    <m/>
    <m/>
    <m/>
    <n v="4"/>
    <n v="5"/>
    <m/>
    <n v="5"/>
    <n v="3"/>
    <m/>
    <m/>
    <d v="2017-03-17T19:31:15"/>
    <s v="10.150.1.152"/>
  </r>
  <r>
    <s v="Facultad de Geografía e Historia "/>
    <s v="GHI"/>
    <x v="2"/>
    <n v="1033"/>
    <m/>
    <m/>
    <n v="16"/>
    <m/>
    <n v="4"/>
    <n v="4"/>
    <m/>
    <n v="16"/>
    <n v="29"/>
    <m/>
    <m/>
    <m/>
    <m/>
    <n v="5"/>
    <n v="5"/>
    <n v="5"/>
    <n v="4"/>
    <m/>
    <m/>
    <n v="4"/>
    <n v="3"/>
    <n v="4"/>
    <n v="4"/>
    <n v="3"/>
    <m/>
    <n v="4"/>
    <n v="5"/>
    <n v="5"/>
    <n v="5"/>
    <n v="5"/>
    <n v="5"/>
    <n v="5"/>
    <m/>
    <m/>
    <n v="5"/>
    <n v="5"/>
    <n v="5"/>
    <n v="5"/>
    <n v="5"/>
    <n v="5"/>
    <n v="5"/>
    <m/>
    <s v="Si"/>
    <n v="4"/>
    <s v="Si"/>
    <n v="4"/>
    <s v="No"/>
    <m/>
    <s v="Si"/>
    <s v="Si"/>
    <s v="No"/>
    <m/>
    <s v="Si"/>
    <m/>
    <m/>
    <m/>
    <m/>
    <n v="5"/>
    <n v="5"/>
    <m/>
    <n v="5"/>
    <n v="4"/>
    <m/>
    <m/>
    <d v="2017-03-17T19:33:29"/>
    <s v="10.150.1.151"/>
  </r>
  <r>
    <s v="Facultad de Filología "/>
    <s v="FLL"/>
    <x v="2"/>
    <n v="1034"/>
    <m/>
    <m/>
    <n v="14"/>
    <m/>
    <n v="4"/>
    <n v="4"/>
    <m/>
    <n v="29"/>
    <n v="14"/>
    <n v="24"/>
    <m/>
    <m/>
    <m/>
    <n v="5"/>
    <n v="5"/>
    <n v="4"/>
    <n v="3"/>
    <m/>
    <m/>
    <n v="5"/>
    <n v="3"/>
    <n v="2"/>
    <n v="2"/>
    <n v="3"/>
    <m/>
    <n v="4"/>
    <n v="5"/>
    <n v="4"/>
    <n v="5"/>
    <n v="5"/>
    <n v="5"/>
    <n v="5"/>
    <m/>
    <m/>
    <n v="5"/>
    <n v="5"/>
    <n v="5"/>
    <n v="5"/>
    <n v="5"/>
    <n v="5"/>
    <n v="5"/>
    <m/>
    <s v="No"/>
    <m/>
    <s v="No"/>
    <m/>
    <s v="No"/>
    <m/>
    <s v="No"/>
    <s v="Si"/>
    <s v="No"/>
    <m/>
    <s v="No"/>
    <m/>
    <m/>
    <m/>
    <m/>
    <n v="5"/>
    <n v="5"/>
    <m/>
    <n v="5"/>
    <n v="5"/>
    <m/>
    <m/>
    <d v="2017-03-17T19:47:46"/>
    <s v="10.150.1.151"/>
  </r>
  <r>
    <s v="Facultad de Bellas Artes "/>
    <s v="BBA"/>
    <x v="2"/>
    <n v="1035"/>
    <m/>
    <m/>
    <n v="1"/>
    <m/>
    <n v="3"/>
    <n v="3"/>
    <m/>
    <m/>
    <m/>
    <m/>
    <m/>
    <m/>
    <m/>
    <n v="4"/>
    <n v="4"/>
    <n v="3"/>
    <n v="3"/>
    <m/>
    <m/>
    <n v="4"/>
    <n v="4"/>
    <n v="5"/>
    <n v="3"/>
    <n v="4"/>
    <m/>
    <n v="3"/>
    <n v="3"/>
    <n v="3"/>
    <n v="5"/>
    <n v="3"/>
    <n v="4"/>
    <n v="3"/>
    <m/>
    <m/>
    <n v="4"/>
    <n v="4"/>
    <n v="3"/>
    <n v="3"/>
    <n v="4"/>
    <n v="4"/>
    <n v="3"/>
    <m/>
    <s v="Si"/>
    <n v="3"/>
    <s v="No"/>
    <m/>
    <s v="Si"/>
    <n v="4"/>
    <s v="Si"/>
    <s v="No"/>
    <s v="No"/>
    <m/>
    <s v="Si"/>
    <s v="Un mayor presupuesto para adquirir nuevas publicaciones y generar vínculos estratégicos con instituciones museísticas (Museo del Prado, Reina Sofía...) para contar con catálogos de las mismas así como otros recursos."/>
    <m/>
    <m/>
    <m/>
    <n v="5"/>
    <n v="5"/>
    <m/>
    <n v="4"/>
    <n v="4"/>
    <m/>
    <m/>
    <d v="2017-03-17T19:48:25"/>
    <s v="10.150.1.152"/>
  </r>
  <r>
    <s v="Facultad de Educación "/>
    <s v="EDU"/>
    <x v="2"/>
    <n v="1036"/>
    <m/>
    <m/>
    <n v="12"/>
    <m/>
    <n v="3"/>
    <n v="4"/>
    <m/>
    <n v="12"/>
    <m/>
    <m/>
    <m/>
    <m/>
    <m/>
    <n v="2"/>
    <n v="3"/>
    <n v="4"/>
    <n v="3"/>
    <m/>
    <m/>
    <n v="2"/>
    <n v="5"/>
    <n v="2"/>
    <n v="2"/>
    <n v="3"/>
    <m/>
    <n v="4"/>
    <n v="5"/>
    <n v="5"/>
    <n v="5"/>
    <n v="5"/>
    <n v="5"/>
    <n v="5"/>
    <m/>
    <m/>
    <n v="5"/>
    <n v="5"/>
    <n v="5"/>
    <n v="5"/>
    <n v="5"/>
    <n v="5"/>
    <n v="5"/>
    <m/>
    <s v="Si"/>
    <n v="3"/>
    <s v="Si"/>
    <n v="4"/>
    <s v="Si"/>
    <n v="5"/>
    <s v="Si"/>
    <s v="Si"/>
    <s v="Si"/>
    <n v="4"/>
    <s v="Si"/>
    <m/>
    <m/>
    <m/>
    <m/>
    <n v="5"/>
    <n v="5"/>
    <m/>
    <n v="4"/>
    <n v="5"/>
    <m/>
    <m/>
    <d v="2017-03-17T19:52:47"/>
    <s v="10.150.1.152"/>
  </r>
  <r>
    <s v="Facultad de Ciencias Políticas y Sociología "/>
    <s v="CPS"/>
    <x v="4"/>
    <n v="1037"/>
    <m/>
    <m/>
    <n v="9"/>
    <m/>
    <n v="3"/>
    <n v="3"/>
    <m/>
    <n v="9"/>
    <n v="20"/>
    <m/>
    <m/>
    <m/>
    <m/>
    <n v="5"/>
    <n v="5"/>
    <n v="4"/>
    <n v="4"/>
    <m/>
    <m/>
    <n v="2"/>
    <n v="4"/>
    <n v="3"/>
    <n v="3"/>
    <n v="3"/>
    <m/>
    <n v="5"/>
    <n v="5"/>
    <n v="5"/>
    <n v="5"/>
    <n v="5"/>
    <n v="5"/>
    <n v="5"/>
    <m/>
    <m/>
    <n v="5"/>
    <n v="5"/>
    <n v="5"/>
    <n v="5"/>
    <n v="5"/>
    <n v="4"/>
    <n v="5"/>
    <m/>
    <s v="Si"/>
    <n v="4"/>
    <s v="Si"/>
    <n v="4"/>
    <s v="No"/>
    <m/>
    <s v="Si"/>
    <s v="Si"/>
    <s v="No"/>
    <m/>
    <s v="No"/>
    <m/>
    <m/>
    <m/>
    <m/>
    <n v="5"/>
    <n v="5"/>
    <m/>
    <n v="5"/>
    <n v="5"/>
    <m/>
    <m/>
    <d v="2017-03-17T19:54:19"/>
    <s v="10.150.1.152"/>
  </r>
  <r>
    <s v="Facultad de Geografía e Historia "/>
    <s v="GHI"/>
    <x v="2"/>
    <n v="1038"/>
    <m/>
    <m/>
    <n v="16"/>
    <m/>
    <n v="3"/>
    <n v="5"/>
    <m/>
    <n v="16"/>
    <n v="29"/>
    <m/>
    <m/>
    <m/>
    <m/>
    <n v="4"/>
    <n v="4"/>
    <n v="4"/>
    <n v="4"/>
    <m/>
    <m/>
    <n v="5"/>
    <n v="5"/>
    <n v="5"/>
    <n v="5"/>
    <n v="5"/>
    <m/>
    <n v="4"/>
    <n v="5"/>
    <n v="4"/>
    <n v="5"/>
    <n v="4"/>
    <n v="5"/>
    <n v="4"/>
    <m/>
    <m/>
    <n v="5"/>
    <n v="5"/>
    <n v="5"/>
    <n v="5"/>
    <n v="5"/>
    <n v="5"/>
    <n v="5"/>
    <m/>
    <s v="Si"/>
    <n v="4"/>
    <s v="Si"/>
    <n v="4"/>
    <s v="No"/>
    <m/>
    <s v="No"/>
    <s v="Si"/>
    <s v="No"/>
    <m/>
    <s v="No"/>
    <m/>
    <m/>
    <m/>
    <m/>
    <n v="5"/>
    <n v="5"/>
    <m/>
    <n v="5"/>
    <n v="4"/>
    <m/>
    <m/>
    <d v="2017-03-17T19:55:06"/>
    <s v="10.150.1.151"/>
  </r>
  <r>
    <s v="Facultad de Odontología "/>
    <s v="ODO"/>
    <x v="0"/>
    <n v="1039"/>
    <m/>
    <m/>
    <n v="19"/>
    <m/>
    <n v="2"/>
    <n v="4"/>
    <m/>
    <n v="19"/>
    <m/>
    <m/>
    <m/>
    <m/>
    <m/>
    <n v="5"/>
    <n v="4"/>
    <n v="4"/>
    <n v="3"/>
    <m/>
    <m/>
    <n v="2"/>
    <n v="5"/>
    <n v="4"/>
    <n v="4"/>
    <n v="4"/>
    <m/>
    <n v="4"/>
    <n v="3"/>
    <n v="4"/>
    <n v="5"/>
    <n v="3"/>
    <n v="5"/>
    <n v="4"/>
    <m/>
    <m/>
    <n v="4"/>
    <n v="4"/>
    <n v="4"/>
    <n v="4"/>
    <n v="4"/>
    <n v="4"/>
    <n v="5"/>
    <m/>
    <s v="No"/>
    <m/>
    <s v="No"/>
    <m/>
    <s v="No"/>
    <m/>
    <s v="No"/>
    <s v="No"/>
    <s v="No"/>
    <m/>
    <s v="No"/>
    <m/>
    <m/>
    <m/>
    <m/>
    <n v="5"/>
    <n v="5"/>
    <m/>
    <n v="4"/>
    <n v="4"/>
    <s v="Seria adecuado tener acceso a texto completo de más revistas científicas, y a bases tipo embase o Cochrane"/>
    <m/>
    <d v="2017-03-17T19:58:29"/>
    <s v="10.150.1.152"/>
  </r>
  <r>
    <s v="Facultad de Ciencias Geológicas "/>
    <s v="GEO"/>
    <x v="3"/>
    <n v="1040"/>
    <m/>
    <m/>
    <n v="7"/>
    <m/>
    <n v="4"/>
    <n v="3"/>
    <m/>
    <n v="7"/>
    <m/>
    <m/>
    <m/>
    <m/>
    <m/>
    <n v="5"/>
    <n v="5"/>
    <n v="4"/>
    <n v="4"/>
    <m/>
    <m/>
    <n v="4"/>
    <n v="4"/>
    <n v="3"/>
    <n v="2"/>
    <n v="3"/>
    <m/>
    <n v="4"/>
    <n v="4"/>
    <n v="4"/>
    <n v="5"/>
    <n v="5"/>
    <n v="3"/>
    <n v="4"/>
    <m/>
    <m/>
    <n v="5"/>
    <n v="5"/>
    <n v="4"/>
    <n v="5"/>
    <n v="5"/>
    <n v="5"/>
    <n v="4"/>
    <m/>
    <s v="Si"/>
    <n v="4"/>
    <s v="Si"/>
    <n v="4"/>
    <s v="No"/>
    <m/>
    <s v="Si"/>
    <s v="No"/>
    <s v="No"/>
    <m/>
    <s v="No"/>
    <m/>
    <m/>
    <m/>
    <m/>
    <n v="4"/>
    <n v="5"/>
    <m/>
    <n v="4"/>
    <n v="4"/>
    <m/>
    <m/>
    <d v="2017-03-17T19:58:53"/>
    <s v="10.150.1.151"/>
  </r>
  <r>
    <s v="Facultad de Ciencias Políticas y Sociología "/>
    <s v="CPS"/>
    <x v="4"/>
    <n v="1041"/>
    <m/>
    <m/>
    <n v="9"/>
    <m/>
    <n v="4"/>
    <n v="4"/>
    <m/>
    <n v="9"/>
    <n v="15"/>
    <n v="14"/>
    <m/>
    <m/>
    <m/>
    <n v="5"/>
    <n v="5"/>
    <n v="4"/>
    <n v="3"/>
    <m/>
    <m/>
    <n v="5"/>
    <n v="1"/>
    <n v="5"/>
    <n v="4"/>
    <n v="3"/>
    <m/>
    <n v="5"/>
    <n v="5"/>
    <n v="5"/>
    <n v="5"/>
    <n v="5"/>
    <n v="5"/>
    <n v="5"/>
    <m/>
    <m/>
    <n v="5"/>
    <n v="5"/>
    <n v="5"/>
    <n v="5"/>
    <n v="5"/>
    <n v="5"/>
    <n v="5"/>
    <m/>
    <s v="Si"/>
    <n v="4"/>
    <s v="No"/>
    <m/>
    <s v="No"/>
    <m/>
    <s v="No"/>
    <s v="Si"/>
    <s v="No"/>
    <m/>
    <s v="Si"/>
    <m/>
    <m/>
    <m/>
    <m/>
    <n v="5"/>
    <n v="5"/>
    <m/>
    <n v="5"/>
    <n v="4"/>
    <m/>
    <m/>
    <d v="2017-03-17T20:04:18"/>
    <s v="10.150.1.151"/>
  </r>
  <r>
    <s v="Facultad de Educación "/>
    <s v="EDU"/>
    <x v="2"/>
    <n v="1042"/>
    <m/>
    <m/>
    <n v="12"/>
    <m/>
    <n v="2"/>
    <n v="5"/>
    <m/>
    <n v="12"/>
    <m/>
    <m/>
    <m/>
    <m/>
    <m/>
    <n v="5"/>
    <n v="5"/>
    <n v="5"/>
    <n v="5"/>
    <m/>
    <m/>
    <n v="3"/>
    <n v="5"/>
    <n v="4"/>
    <n v="2"/>
    <n v="4"/>
    <m/>
    <n v="4"/>
    <n v="5"/>
    <n v="5"/>
    <n v="5"/>
    <n v="5"/>
    <n v="5"/>
    <n v="5"/>
    <m/>
    <m/>
    <n v="5"/>
    <n v="5"/>
    <n v="5"/>
    <n v="5"/>
    <n v="5"/>
    <n v="5"/>
    <n v="4"/>
    <m/>
    <s v="Si"/>
    <n v="4"/>
    <s v="Si"/>
    <n v="5"/>
    <s v="Si"/>
    <n v="4"/>
    <s v="Si"/>
    <s v="Si"/>
    <s v="No"/>
    <m/>
    <s v="Si"/>
    <m/>
    <m/>
    <m/>
    <m/>
    <n v="5"/>
    <n v="5"/>
    <m/>
    <n v="5"/>
    <n v="3"/>
    <s v="Hace 33 años que conozco la biblioteca de la UCM y no sólo ha sido siempre un buen servicio que ha mejorado con el tiempo, sino que creo que es uno de los mejores, si no el mejor recurso científico de uso general de la UCM. "/>
    <m/>
    <d v="2017-03-17T20:15:32"/>
    <s v="10.150.1.151"/>
  </r>
  <r>
    <s v="Facultad de Bellas Artes "/>
    <s v="BBA"/>
    <x v="2"/>
    <n v="1043"/>
    <m/>
    <m/>
    <n v="1"/>
    <m/>
    <n v="5"/>
    <n v="3"/>
    <m/>
    <n v="1"/>
    <n v="16"/>
    <n v="29"/>
    <m/>
    <m/>
    <m/>
    <n v="5"/>
    <n v="5"/>
    <n v="4"/>
    <n v="4"/>
    <m/>
    <m/>
    <n v="5"/>
    <n v="2"/>
    <n v="5"/>
    <n v="4"/>
    <n v="4"/>
    <m/>
    <n v="5"/>
    <n v="5"/>
    <n v="4"/>
    <n v="5"/>
    <n v="4"/>
    <n v="5"/>
    <n v="4"/>
    <m/>
    <m/>
    <n v="5"/>
    <n v="5"/>
    <n v="5"/>
    <n v="5"/>
    <n v="5"/>
    <n v="5"/>
    <n v="4"/>
    <m/>
    <m/>
    <n v="5"/>
    <s v="Si"/>
    <n v="4"/>
    <s v="Si"/>
    <n v="3"/>
    <s v="No"/>
    <s v="Si"/>
    <s v="No"/>
    <m/>
    <s v="Si"/>
    <m/>
    <m/>
    <m/>
    <m/>
    <n v="5"/>
    <n v="5"/>
    <m/>
    <n v="5"/>
    <n v="3"/>
    <m/>
    <m/>
    <d v="2017-03-17T20:20:11"/>
    <s v="10.150.1.152"/>
  </r>
  <r>
    <s v="Facultad de Ciencias de la Información "/>
    <s v="INF"/>
    <x v="4"/>
    <n v="1044"/>
    <m/>
    <m/>
    <n v="4"/>
    <m/>
    <n v="4"/>
    <n v="3"/>
    <m/>
    <n v="4"/>
    <m/>
    <m/>
    <m/>
    <m/>
    <m/>
    <n v="5"/>
    <n v="5"/>
    <n v="5"/>
    <n v="5"/>
    <m/>
    <m/>
    <n v="5"/>
    <n v="4"/>
    <n v="5"/>
    <n v="4"/>
    <n v="4"/>
    <m/>
    <n v="5"/>
    <n v="5"/>
    <n v="5"/>
    <n v="5"/>
    <n v="5"/>
    <n v="5"/>
    <n v="5"/>
    <m/>
    <m/>
    <n v="5"/>
    <n v="5"/>
    <n v="5"/>
    <n v="5"/>
    <n v="5"/>
    <n v="5"/>
    <n v="5"/>
    <m/>
    <s v="Si"/>
    <n v="5"/>
    <s v="Si"/>
    <n v="5"/>
    <s v="Si"/>
    <n v="5"/>
    <s v="Si"/>
    <s v="Si"/>
    <s v="No"/>
    <m/>
    <s v="Si"/>
    <m/>
    <m/>
    <m/>
    <m/>
    <n v="5"/>
    <n v="5"/>
    <m/>
    <n v="5"/>
    <n v="5"/>
    <m/>
    <m/>
    <d v="2017-03-17T20:21:52"/>
    <s v="10.150.1.152"/>
  </r>
  <r>
    <s v="F. Comercio y Turismo"/>
    <s v="EMP"/>
    <x v="4"/>
    <n v="1045"/>
    <m/>
    <m/>
    <n v="24"/>
    <m/>
    <n v="3"/>
    <n v="5"/>
    <m/>
    <n v="24"/>
    <n v="5"/>
    <m/>
    <m/>
    <m/>
    <m/>
    <n v="1"/>
    <n v="3"/>
    <n v="1"/>
    <n v="1"/>
    <m/>
    <m/>
    <n v="4"/>
    <n v="4"/>
    <n v="3"/>
    <n v="4"/>
    <n v="4"/>
    <m/>
    <n v="2"/>
    <n v="1"/>
    <n v="2"/>
    <n v="1"/>
    <n v="2"/>
    <n v="1"/>
    <n v="1"/>
    <m/>
    <m/>
    <n v="1"/>
    <n v="2"/>
    <n v="3"/>
    <n v="1"/>
    <n v="1"/>
    <n v="1"/>
    <n v="3"/>
    <m/>
    <s v="No"/>
    <m/>
    <s v="No"/>
    <m/>
    <s v="No"/>
    <m/>
    <s v="No"/>
    <s v="No"/>
    <s v="No"/>
    <m/>
    <s v="No"/>
    <m/>
    <m/>
    <m/>
    <m/>
    <n v="1"/>
    <n v="1"/>
    <m/>
    <n v="5"/>
    <n v="4"/>
    <m/>
    <m/>
    <d v="2017-03-17T20:23:15"/>
    <s v="10.150.1.152"/>
  </r>
  <r>
    <s v="Facultad de Ciencias Políticas y Sociología "/>
    <s v="CPS"/>
    <x v="4"/>
    <n v="1046"/>
    <m/>
    <m/>
    <n v="9"/>
    <m/>
    <n v="2"/>
    <n v="3"/>
    <m/>
    <n v="9"/>
    <m/>
    <m/>
    <s v="Biblioteca Nacional"/>
    <m/>
    <m/>
    <n v="4"/>
    <n v="4"/>
    <n v="4"/>
    <n v="3"/>
    <m/>
    <m/>
    <n v="3"/>
    <n v="3"/>
    <n v="5"/>
    <n v="5"/>
    <n v="3"/>
    <m/>
    <n v="4"/>
    <n v="4"/>
    <n v="4"/>
    <n v="4"/>
    <n v="4"/>
    <n v="4"/>
    <n v="3"/>
    <m/>
    <m/>
    <n v="4"/>
    <n v="4"/>
    <n v="4"/>
    <n v="4"/>
    <n v="4"/>
    <n v="4"/>
    <n v="3"/>
    <m/>
    <s v="Si"/>
    <n v="3"/>
    <s v="Si"/>
    <n v="4"/>
    <s v="No"/>
    <m/>
    <s v="No"/>
    <s v="No"/>
    <s v="No"/>
    <m/>
    <s v="No"/>
    <m/>
    <m/>
    <m/>
    <m/>
    <n v="4"/>
    <n v="4"/>
    <m/>
    <n v="4"/>
    <n v="4"/>
    <m/>
    <m/>
    <d v="2017-03-17T20:27:07"/>
    <s v="10.150.1.152"/>
  </r>
  <r>
    <s v="Facultad de Derecho "/>
    <s v="DER"/>
    <x v="4"/>
    <n v="1047"/>
    <m/>
    <m/>
    <n v="11"/>
    <m/>
    <n v="3"/>
    <n v="1"/>
    <m/>
    <n v="29"/>
    <n v="11"/>
    <m/>
    <m/>
    <m/>
    <m/>
    <n v="4"/>
    <n v="5"/>
    <n v="5"/>
    <n v="4"/>
    <m/>
    <m/>
    <n v="4"/>
    <n v="4"/>
    <n v="5"/>
    <n v="3"/>
    <n v="4"/>
    <m/>
    <n v="3"/>
    <n v="4"/>
    <n v="2"/>
    <n v="4"/>
    <n v="3"/>
    <n v="5"/>
    <n v="3"/>
    <m/>
    <m/>
    <n v="4"/>
    <n v="4"/>
    <n v="5"/>
    <n v="5"/>
    <n v="5"/>
    <n v="4"/>
    <n v="3"/>
    <m/>
    <s v="No"/>
    <m/>
    <s v="No"/>
    <m/>
    <s v="No"/>
    <m/>
    <s v="No"/>
    <s v="Si"/>
    <s v="No"/>
    <m/>
    <s v="No"/>
    <m/>
    <m/>
    <m/>
    <m/>
    <n v="4"/>
    <n v="4"/>
    <m/>
    <n v="4"/>
    <n v="4"/>
    <m/>
    <m/>
    <d v="2017-03-17T20:40:56"/>
    <s v="10.150.1.152"/>
  </r>
  <r>
    <s v="Facultad de Bellas Artes "/>
    <s v="BBA"/>
    <x v="2"/>
    <n v="1048"/>
    <m/>
    <m/>
    <n v="1"/>
    <m/>
    <n v="3"/>
    <n v="3"/>
    <m/>
    <n v="1"/>
    <n v="16"/>
    <n v="14"/>
    <s v="BNE y Biblioteca AECID"/>
    <m/>
    <m/>
    <n v="5"/>
    <n v="5"/>
    <n v="4"/>
    <n v="4"/>
    <m/>
    <m/>
    <n v="4"/>
    <n v="3"/>
    <n v="4"/>
    <n v="4"/>
    <n v="2"/>
    <m/>
    <n v="5"/>
    <n v="5"/>
    <n v="5"/>
    <n v="5"/>
    <n v="5"/>
    <n v="5"/>
    <n v="5"/>
    <m/>
    <m/>
    <n v="5"/>
    <n v="5"/>
    <n v="5"/>
    <n v="5"/>
    <n v="5"/>
    <n v="5"/>
    <n v="5"/>
    <m/>
    <s v="Si"/>
    <n v="5"/>
    <s v="Si"/>
    <n v="4"/>
    <s v="Si"/>
    <n v="4"/>
    <s v="Si"/>
    <s v="Si"/>
    <s v="No"/>
    <m/>
    <s v="Si"/>
    <m/>
    <m/>
    <m/>
    <m/>
    <n v="5"/>
    <n v="5"/>
    <m/>
    <n v="5"/>
    <n v="5"/>
    <m/>
    <m/>
    <d v="2017-03-17T20:59:14"/>
    <s v="10.150.1.152"/>
  </r>
  <r>
    <s v="Facultad de Educación "/>
    <s v="EDU"/>
    <x v="2"/>
    <n v="1049"/>
    <m/>
    <m/>
    <n v="12"/>
    <m/>
    <n v="3"/>
    <n v="4"/>
    <m/>
    <n v="12"/>
    <n v="14"/>
    <n v="4"/>
    <m/>
    <m/>
    <m/>
    <n v="5"/>
    <n v="5"/>
    <n v="5"/>
    <n v="5"/>
    <m/>
    <m/>
    <n v="4"/>
    <n v="4"/>
    <n v="5"/>
    <n v="4"/>
    <n v="4"/>
    <m/>
    <n v="5"/>
    <n v="5"/>
    <n v="5"/>
    <n v="5"/>
    <n v="4"/>
    <n v="4"/>
    <n v="4"/>
    <m/>
    <m/>
    <n v="4"/>
    <n v="4"/>
    <n v="4"/>
    <n v="3"/>
    <n v="3"/>
    <n v="4"/>
    <n v="4"/>
    <m/>
    <s v="Si"/>
    <n v="4"/>
    <s v="No"/>
    <m/>
    <s v="No"/>
    <m/>
    <s v="No"/>
    <s v="Si"/>
    <s v="No"/>
    <m/>
    <s v="Si"/>
    <m/>
    <m/>
    <m/>
    <m/>
    <n v="3"/>
    <n v="3"/>
    <m/>
    <m/>
    <n v="4"/>
    <m/>
    <m/>
    <d v="2017-03-17T20:59:25"/>
    <s v="10.150.1.152"/>
  </r>
  <r>
    <s v="Facultad de Ciencias Económicas y Empresariales "/>
    <s v="CEE"/>
    <x v="4"/>
    <n v="1050"/>
    <m/>
    <m/>
    <n v="5"/>
    <m/>
    <n v="3"/>
    <n v="3"/>
    <m/>
    <n v="5"/>
    <n v="17"/>
    <m/>
    <m/>
    <m/>
    <m/>
    <n v="5"/>
    <n v="5"/>
    <n v="5"/>
    <n v="5"/>
    <m/>
    <m/>
    <n v="5"/>
    <n v="5"/>
    <n v="3"/>
    <n v="3"/>
    <n v="3"/>
    <m/>
    <n v="5"/>
    <n v="5"/>
    <n v="5"/>
    <n v="5"/>
    <n v="5"/>
    <n v="5"/>
    <n v="5"/>
    <m/>
    <m/>
    <n v="5"/>
    <n v="5"/>
    <n v="5"/>
    <n v="5"/>
    <n v="5"/>
    <n v="5"/>
    <n v="5"/>
    <m/>
    <s v="Si"/>
    <n v="5"/>
    <s v="No"/>
    <m/>
    <s v="No"/>
    <m/>
    <s v="No"/>
    <s v="Si"/>
    <s v="No"/>
    <m/>
    <s v="No"/>
    <m/>
    <m/>
    <m/>
    <m/>
    <n v="5"/>
    <n v="5"/>
    <m/>
    <n v="5"/>
    <n v="5"/>
    <m/>
    <m/>
    <d v="2017-03-17T21:02:14"/>
    <s v="10.150.1.152"/>
  </r>
  <r>
    <s v=""/>
    <s v=""/>
    <x v="1"/>
    <n v="1051"/>
    <m/>
    <m/>
    <m/>
    <m/>
    <n v="3"/>
    <n v="1"/>
    <m/>
    <n v="29"/>
    <m/>
    <m/>
    <m/>
    <m/>
    <m/>
    <n v="5"/>
    <n v="5"/>
    <n v="5"/>
    <n v="4"/>
    <m/>
    <m/>
    <n v="4"/>
    <n v="1"/>
    <n v="4"/>
    <n v="4"/>
    <n v="5"/>
    <m/>
    <n v="5"/>
    <n v="4"/>
    <n v="3"/>
    <n v="4"/>
    <n v="5"/>
    <n v="4"/>
    <n v="4"/>
    <m/>
    <m/>
    <n v="5"/>
    <n v="5"/>
    <n v="5"/>
    <n v="5"/>
    <n v="5"/>
    <n v="5"/>
    <n v="5"/>
    <m/>
    <s v="Si"/>
    <n v="4"/>
    <s v="No"/>
    <m/>
    <s v="No"/>
    <m/>
    <s v="No"/>
    <s v="No"/>
    <s v="No"/>
    <m/>
    <s v="Si"/>
    <m/>
    <m/>
    <m/>
    <m/>
    <n v="5"/>
    <n v="5"/>
    <m/>
    <n v="5"/>
    <n v="4"/>
    <m/>
    <m/>
    <d v="2017-03-17T21:21:00"/>
    <s v="10.150.1.152"/>
  </r>
  <r>
    <s v="Facultad de Informática "/>
    <s v="FDI"/>
    <x v="3"/>
    <n v="1052"/>
    <m/>
    <m/>
    <n v="17"/>
    <m/>
    <n v="2"/>
    <n v="3"/>
    <m/>
    <n v="17"/>
    <n v="20"/>
    <m/>
    <m/>
    <m/>
    <m/>
    <n v="4"/>
    <n v="4"/>
    <n v="4"/>
    <n v="5"/>
    <m/>
    <m/>
    <n v="1"/>
    <n v="5"/>
    <n v="2"/>
    <n v="2"/>
    <n v="4"/>
    <m/>
    <n v="4"/>
    <n v="5"/>
    <n v="5"/>
    <n v="3"/>
    <n v="4"/>
    <n v="4"/>
    <n v="4"/>
    <m/>
    <m/>
    <n v="3"/>
    <n v="4"/>
    <n v="3"/>
    <n v="4"/>
    <n v="4"/>
    <n v="4"/>
    <n v="1"/>
    <m/>
    <s v="Si"/>
    <n v="4"/>
    <s v="No"/>
    <m/>
    <s v="No"/>
    <m/>
    <s v="No"/>
    <s v="No"/>
    <s v="No"/>
    <m/>
    <s v="Si"/>
    <m/>
    <m/>
    <m/>
    <m/>
    <n v="3"/>
    <n v="1"/>
    <m/>
    <n v="3"/>
    <n v="4"/>
    <m/>
    <m/>
    <d v="2017-03-17T21:27:00"/>
    <s v="10.150.1.152"/>
  </r>
  <r>
    <s v="Facultad de Filosofía "/>
    <s v="FLS"/>
    <x v="2"/>
    <n v="1053"/>
    <m/>
    <m/>
    <n v="15"/>
    <m/>
    <n v="3"/>
    <n v="5"/>
    <m/>
    <n v="15"/>
    <n v="14"/>
    <n v="29"/>
    <s v="Bibliotéca Islámica (AECID)"/>
    <m/>
    <m/>
    <n v="5"/>
    <n v="5"/>
    <n v="5"/>
    <n v="5"/>
    <m/>
    <m/>
    <n v="4"/>
    <n v="4"/>
    <n v="4"/>
    <n v="3"/>
    <n v="4"/>
    <m/>
    <n v="5"/>
    <n v="5"/>
    <n v="5"/>
    <n v="5"/>
    <n v="5"/>
    <n v="5"/>
    <n v="5"/>
    <m/>
    <m/>
    <n v="5"/>
    <n v="5"/>
    <n v="5"/>
    <n v="5"/>
    <n v="5"/>
    <n v="5"/>
    <n v="5"/>
    <m/>
    <s v="No"/>
    <m/>
    <s v="Si"/>
    <n v="4"/>
    <s v="Si"/>
    <n v="5"/>
    <s v="No"/>
    <s v="No"/>
    <s v="No"/>
    <m/>
    <s v="Si"/>
    <m/>
    <m/>
    <m/>
    <m/>
    <n v="5"/>
    <n v="5"/>
    <m/>
    <n v="5"/>
    <n v="5"/>
    <m/>
    <m/>
    <d v="2017-03-17T21:27:46"/>
    <s v="10.150.1.152"/>
  </r>
  <r>
    <s v="Facultad de Ciencias Matemáticas "/>
    <s v="MAT"/>
    <x v="3"/>
    <n v="1054"/>
    <m/>
    <m/>
    <n v="8"/>
    <m/>
    <n v="3"/>
    <n v="4"/>
    <m/>
    <n v="8"/>
    <m/>
    <m/>
    <m/>
    <m/>
    <m/>
    <n v="5"/>
    <n v="3"/>
    <n v="3"/>
    <n v="3"/>
    <m/>
    <m/>
    <n v="5"/>
    <n v="5"/>
    <n v="2"/>
    <n v="2"/>
    <n v="3"/>
    <m/>
    <n v="4"/>
    <n v="4"/>
    <n v="4"/>
    <n v="5"/>
    <n v="4"/>
    <n v="5"/>
    <n v="5"/>
    <m/>
    <m/>
    <n v="5"/>
    <n v="3"/>
    <n v="5"/>
    <n v="5"/>
    <n v="5"/>
    <n v="5"/>
    <n v="5"/>
    <m/>
    <s v="No"/>
    <m/>
    <s v="No"/>
    <m/>
    <s v="No"/>
    <m/>
    <s v="No"/>
    <s v="No"/>
    <s v="No"/>
    <m/>
    <s v="No"/>
    <s v="Llevo poco tiempo trabajando en la ucm "/>
    <m/>
    <m/>
    <m/>
    <n v="5"/>
    <n v="5"/>
    <m/>
    <n v="5"/>
    <n v="3"/>
    <m/>
    <m/>
    <d v="2017-03-17T21:41:52"/>
    <s v="10.150.1.152"/>
  </r>
  <r>
    <s v="F. Trabajo Social"/>
    <s v="TRS"/>
    <x v="4"/>
    <n v="1055"/>
    <m/>
    <m/>
    <n v="26"/>
    <m/>
    <n v="3"/>
    <n v="4"/>
    <m/>
    <n v="26"/>
    <m/>
    <m/>
    <m/>
    <m/>
    <m/>
    <n v="5"/>
    <n v="3"/>
    <n v="4"/>
    <n v="4"/>
    <m/>
    <m/>
    <n v="4"/>
    <n v="4"/>
    <n v="4"/>
    <n v="4"/>
    <n v="5"/>
    <m/>
    <n v="5"/>
    <n v="5"/>
    <n v="5"/>
    <n v="5"/>
    <n v="5"/>
    <n v="5"/>
    <n v="5"/>
    <m/>
    <m/>
    <n v="5"/>
    <n v="4"/>
    <n v="4"/>
    <n v="5"/>
    <n v="5"/>
    <n v="5"/>
    <n v="5"/>
    <m/>
    <s v="Si"/>
    <n v="4"/>
    <s v="No"/>
    <m/>
    <s v="No"/>
    <m/>
    <s v="No"/>
    <s v="Si"/>
    <s v="Si"/>
    <n v="5"/>
    <s v="Si"/>
    <m/>
    <m/>
    <m/>
    <m/>
    <n v="5"/>
    <n v="5"/>
    <m/>
    <n v="5"/>
    <n v="5"/>
    <m/>
    <m/>
    <d v="2017-03-17T22:17:34"/>
    <s v="10.150.1.152"/>
  </r>
  <r>
    <s v=""/>
    <s v=""/>
    <x v="1"/>
    <n v="1057"/>
    <m/>
    <m/>
    <m/>
    <m/>
    <n v="2"/>
    <n v="5"/>
    <m/>
    <n v="12"/>
    <n v="20"/>
    <m/>
    <m/>
    <m/>
    <m/>
    <n v="4"/>
    <n v="5"/>
    <n v="5"/>
    <n v="5"/>
    <m/>
    <m/>
    <n v="2"/>
    <n v="5"/>
    <n v="2"/>
    <n v="3"/>
    <n v="3"/>
    <m/>
    <n v="4"/>
    <n v="4"/>
    <n v="4"/>
    <n v="5"/>
    <n v="4"/>
    <n v="4"/>
    <n v="4"/>
    <m/>
    <m/>
    <n v="5"/>
    <n v="5"/>
    <n v="5"/>
    <n v="5"/>
    <n v="5"/>
    <n v="5"/>
    <n v="4"/>
    <m/>
    <s v="Si"/>
    <n v="3"/>
    <s v="Si"/>
    <n v="3"/>
    <s v="No"/>
    <m/>
    <s v="No"/>
    <s v="Si"/>
    <s v="No"/>
    <m/>
    <s v="No"/>
    <m/>
    <m/>
    <m/>
    <m/>
    <m/>
    <m/>
    <m/>
    <n v="4"/>
    <n v="4"/>
    <s v="Que haya cursos sobre gestores de bibliografía y bases de datos exclusivos para grupos de Máster antes de Navidad, dado que muchos han estudiado en universidades diferentes a la UCM y necesitan hacer en breve tiempo un trabajo de investigación (Trabajo Fin de Máster)."/>
    <m/>
    <d v="2017-03-17T22:19:31"/>
    <s v="10.150.1.151"/>
  </r>
  <r>
    <s v="Facultad de Ciencias Biológicas "/>
    <s v="BIO"/>
    <x v="3"/>
    <n v="1058"/>
    <m/>
    <m/>
    <n v="2"/>
    <m/>
    <n v="2"/>
    <n v="3"/>
    <m/>
    <n v="2"/>
    <n v="16"/>
    <n v="7"/>
    <m/>
    <m/>
    <m/>
    <n v="5"/>
    <m/>
    <m/>
    <n v="5"/>
    <m/>
    <m/>
    <n v="4"/>
    <n v="5"/>
    <n v="4"/>
    <n v="4"/>
    <n v="4"/>
    <m/>
    <n v="3"/>
    <n v="5"/>
    <n v="2"/>
    <n v="5"/>
    <n v="2"/>
    <n v="5"/>
    <n v="2"/>
    <m/>
    <m/>
    <n v="5"/>
    <n v="5"/>
    <n v="5"/>
    <n v="5"/>
    <n v="5"/>
    <n v="5"/>
    <n v="5"/>
    <m/>
    <s v="Si"/>
    <n v="4"/>
    <s v="Si"/>
    <n v="4"/>
    <s v="No"/>
    <m/>
    <s v="Si"/>
    <s v="Si"/>
    <s v="No"/>
    <m/>
    <s v="Si"/>
    <m/>
    <m/>
    <m/>
    <m/>
    <n v="5"/>
    <n v="5"/>
    <m/>
    <n v="5"/>
    <n v="5"/>
    <m/>
    <m/>
    <d v="2017-03-17T22:38:29"/>
    <s v="10.150.1.152"/>
  </r>
  <r>
    <s v="Facultad de Derecho "/>
    <s v="DER"/>
    <x v="4"/>
    <n v="1059"/>
    <m/>
    <m/>
    <n v="11"/>
    <m/>
    <n v="3"/>
    <n v="4"/>
    <m/>
    <n v="11"/>
    <m/>
    <m/>
    <s v="Biblioteca islámica AECID"/>
    <m/>
    <m/>
    <n v="4"/>
    <n v="3"/>
    <n v="3"/>
    <n v="2"/>
    <m/>
    <m/>
    <n v="5"/>
    <n v="4"/>
    <n v="3"/>
    <n v="3"/>
    <n v="3"/>
    <m/>
    <n v="3"/>
    <n v="4"/>
    <n v="4"/>
    <n v="3"/>
    <n v="4"/>
    <n v="3"/>
    <n v="4"/>
    <m/>
    <m/>
    <n v="3"/>
    <n v="3"/>
    <n v="3"/>
    <n v="4"/>
    <n v="4"/>
    <n v="4"/>
    <n v="4"/>
    <m/>
    <s v="Si"/>
    <n v="4"/>
    <s v="Si"/>
    <n v="3"/>
    <s v="No"/>
    <m/>
    <s v="Si"/>
    <s v="Si"/>
    <s v="Si"/>
    <n v="3"/>
    <s v="No"/>
    <m/>
    <m/>
    <m/>
    <m/>
    <n v="3"/>
    <n v="3"/>
    <m/>
    <n v="4"/>
    <n v="5"/>
    <m/>
    <m/>
    <d v="2017-03-17T22:51:14"/>
    <s v="10.150.1.151"/>
  </r>
  <r>
    <s v="Facultad de Ciencias Políticas y Sociología "/>
    <s v="CPS"/>
    <x v="4"/>
    <n v="1060"/>
    <m/>
    <m/>
    <n v="9"/>
    <m/>
    <n v="3"/>
    <n v="4"/>
    <m/>
    <n v="9"/>
    <n v="26"/>
    <n v="11"/>
    <m/>
    <m/>
    <m/>
    <n v="5"/>
    <n v="5"/>
    <n v="5"/>
    <n v="3"/>
    <m/>
    <m/>
    <n v="5"/>
    <n v="4"/>
    <n v="4"/>
    <n v="4"/>
    <n v="4"/>
    <m/>
    <n v="4"/>
    <n v="4"/>
    <n v="4"/>
    <n v="5"/>
    <n v="4"/>
    <n v="5"/>
    <n v="4"/>
    <m/>
    <m/>
    <n v="5"/>
    <n v="5"/>
    <n v="5"/>
    <n v="5"/>
    <n v="5"/>
    <n v="5"/>
    <n v="5"/>
    <m/>
    <s v="Si"/>
    <n v="4"/>
    <s v="Si"/>
    <n v="4"/>
    <s v="Si"/>
    <n v="4"/>
    <s v="No"/>
    <s v="Si"/>
    <s v="No"/>
    <m/>
    <s v="No"/>
    <m/>
    <m/>
    <m/>
    <m/>
    <n v="5"/>
    <n v="5"/>
    <m/>
    <m/>
    <n v="5"/>
    <m/>
    <m/>
    <d v="2017-03-17T23:15:42"/>
    <s v="10.150.1.152"/>
  </r>
  <r>
    <s v=""/>
    <s v=""/>
    <x v="1"/>
    <n v="1061"/>
    <m/>
    <m/>
    <m/>
    <m/>
    <n v="4"/>
    <n v="4"/>
    <m/>
    <n v="29"/>
    <n v="14"/>
    <n v="15"/>
    <m/>
    <m/>
    <m/>
    <n v="4"/>
    <n v="5"/>
    <n v="4"/>
    <n v="4"/>
    <m/>
    <m/>
    <n v="4"/>
    <n v="4"/>
    <n v="4"/>
    <n v="2"/>
    <n v="2"/>
    <m/>
    <n v="4"/>
    <n v="4"/>
    <n v="1"/>
    <n v="5"/>
    <n v="4"/>
    <n v="4"/>
    <n v="5"/>
    <m/>
    <m/>
    <n v="5"/>
    <n v="4"/>
    <n v="3"/>
    <n v="5"/>
    <n v="5"/>
    <n v="5"/>
    <n v="5"/>
    <m/>
    <s v="Si"/>
    <n v="5"/>
    <s v="No"/>
    <m/>
    <s v="No"/>
    <m/>
    <s v="Si"/>
    <s v="Si"/>
    <s v="Si"/>
    <n v="4"/>
    <s v="No"/>
    <s v="Hay algunos años, correspondientes quizá a la crisis, 2009-2012, en los que falta bibliografía en papel y&lt;br&gt;ahora también en acceso a revistas electrónicas"/>
    <m/>
    <m/>
    <m/>
    <n v="5"/>
    <n v="5"/>
    <m/>
    <n v="5"/>
    <n v="4"/>
    <m/>
    <m/>
    <d v="2017-03-17T23:39:52"/>
    <s v="10.150.1.152"/>
  </r>
  <r>
    <s v=""/>
    <s v=""/>
    <x v="1"/>
    <n v="1062"/>
    <m/>
    <m/>
    <m/>
    <m/>
    <n v="4"/>
    <n v="3"/>
    <m/>
    <n v="4"/>
    <n v="29"/>
    <n v="14"/>
    <m/>
    <m/>
    <m/>
    <n v="5"/>
    <n v="5"/>
    <n v="5"/>
    <n v="5"/>
    <m/>
    <m/>
    <n v="5"/>
    <n v="4"/>
    <n v="4"/>
    <n v="4"/>
    <n v="3"/>
    <m/>
    <n v="4"/>
    <n v="3"/>
    <n v="4"/>
    <n v="5"/>
    <n v="5"/>
    <n v="4"/>
    <n v="5"/>
    <m/>
    <m/>
    <n v="5"/>
    <n v="5"/>
    <n v="5"/>
    <n v="5"/>
    <n v="5"/>
    <n v="5"/>
    <n v="5"/>
    <m/>
    <s v="Si"/>
    <n v="5"/>
    <s v="No"/>
    <m/>
    <s v="No"/>
    <m/>
    <s v="No"/>
    <s v="Si"/>
    <s v="No"/>
    <m/>
    <s v="Si"/>
    <m/>
    <m/>
    <m/>
    <m/>
    <n v="5"/>
    <n v="5"/>
    <m/>
    <n v="5"/>
    <n v="5"/>
    <m/>
    <m/>
    <d v="2017-03-17T23:56:08"/>
    <s v="10.150.1.152"/>
  </r>
  <r>
    <s v="Facultad de Ciencias Geológicas "/>
    <s v="GEO"/>
    <x v="3"/>
    <n v="1063"/>
    <m/>
    <m/>
    <n v="7"/>
    <m/>
    <n v="5"/>
    <n v="5"/>
    <m/>
    <n v="7"/>
    <n v="7"/>
    <n v="7"/>
    <m/>
    <m/>
    <m/>
    <n v="5"/>
    <n v="4"/>
    <n v="4"/>
    <n v="3"/>
    <m/>
    <m/>
    <n v="2"/>
    <n v="5"/>
    <n v="4"/>
    <n v="2"/>
    <n v="2"/>
    <m/>
    <n v="4"/>
    <n v="4"/>
    <n v="5"/>
    <n v="5"/>
    <n v="5"/>
    <n v="4"/>
    <n v="5"/>
    <m/>
    <m/>
    <n v="5"/>
    <n v="4"/>
    <n v="4"/>
    <n v="4"/>
    <n v="4"/>
    <n v="5"/>
    <n v="3"/>
    <m/>
    <s v="Si"/>
    <n v="2"/>
    <s v="Si"/>
    <n v="3"/>
    <s v="No"/>
    <m/>
    <s v="Si"/>
    <s v="Si"/>
    <s v="No"/>
    <m/>
    <s v="Si"/>
    <m/>
    <m/>
    <m/>
    <m/>
    <n v="5"/>
    <n v="5"/>
    <m/>
    <n v="4"/>
    <n v="3"/>
    <m/>
    <m/>
    <d v="2017-03-18T00:12:46"/>
    <s v="10.150.1.152"/>
  </r>
  <r>
    <s v=""/>
    <s v=""/>
    <x v="1"/>
    <n v="1064"/>
    <m/>
    <m/>
    <m/>
    <m/>
    <n v="4"/>
    <n v="5"/>
    <m/>
    <n v="20"/>
    <m/>
    <m/>
    <m/>
    <m/>
    <m/>
    <n v="5"/>
    <n v="5"/>
    <n v="4"/>
    <n v="5"/>
    <m/>
    <m/>
    <n v="5"/>
    <n v="5"/>
    <n v="4"/>
    <n v="3"/>
    <n v="3"/>
    <m/>
    <n v="5"/>
    <n v="5"/>
    <n v="5"/>
    <n v="5"/>
    <n v="4"/>
    <n v="5"/>
    <n v="4"/>
    <m/>
    <m/>
    <n v="5"/>
    <n v="5"/>
    <n v="5"/>
    <n v="5"/>
    <n v="5"/>
    <n v="5"/>
    <n v="4"/>
    <m/>
    <s v="Si"/>
    <n v="5"/>
    <s v="Si"/>
    <n v="5"/>
    <s v="No"/>
    <m/>
    <s v="No"/>
    <s v="Si"/>
    <s v="Si"/>
    <n v="5"/>
    <s v="No"/>
    <m/>
    <m/>
    <m/>
    <m/>
    <n v="5"/>
    <n v="5"/>
    <m/>
    <n v="5"/>
    <n v="5"/>
    <m/>
    <m/>
    <d v="2017-03-18T00:35:00"/>
    <s v="10.150.1.151"/>
  </r>
  <r>
    <s v=""/>
    <s v=""/>
    <x v="1"/>
    <n v="1065"/>
    <m/>
    <m/>
    <m/>
    <m/>
    <n v="3"/>
    <n v="4"/>
    <m/>
    <n v="16"/>
    <m/>
    <m/>
    <m/>
    <m/>
    <m/>
    <n v="3"/>
    <n v="4"/>
    <n v="3"/>
    <n v="2"/>
    <m/>
    <m/>
    <n v="4"/>
    <n v="3"/>
    <n v="5"/>
    <n v="3"/>
    <n v="5"/>
    <m/>
    <n v="4"/>
    <n v="3"/>
    <n v="2"/>
    <n v="5"/>
    <n v="5"/>
    <n v="3"/>
    <n v="3"/>
    <m/>
    <m/>
    <n v="4"/>
    <n v="5"/>
    <n v="4"/>
    <n v="3"/>
    <n v="4"/>
    <n v="5"/>
    <n v="3"/>
    <m/>
    <s v="Si"/>
    <n v="4"/>
    <s v="Si"/>
    <n v="4"/>
    <s v="No"/>
    <m/>
    <s v="Si"/>
    <s v="Si"/>
    <s v="No"/>
    <m/>
    <s v="No"/>
    <m/>
    <m/>
    <m/>
    <m/>
    <n v="5"/>
    <n v="4"/>
    <m/>
    <n v="4"/>
    <n v="4"/>
    <m/>
    <m/>
    <d v="2017-03-18T01:47:37"/>
    <s v="10.150.1.152"/>
  </r>
  <r>
    <s v="F. Enfermería, Fisioterapia y Podología"/>
    <s v="ENF"/>
    <x v="0"/>
    <n v="1066"/>
    <m/>
    <m/>
    <n v="22"/>
    <m/>
    <n v="2"/>
    <n v="4"/>
    <m/>
    <n v="22"/>
    <m/>
    <m/>
    <m/>
    <m/>
    <m/>
    <n v="3"/>
    <n v="4"/>
    <n v="3"/>
    <n v="3"/>
    <m/>
    <m/>
    <n v="2"/>
    <n v="5"/>
    <n v="3"/>
    <n v="5"/>
    <n v="3"/>
    <m/>
    <n v="3"/>
    <n v="3"/>
    <n v="3"/>
    <n v="5"/>
    <n v="4"/>
    <n v="3"/>
    <n v="3"/>
    <m/>
    <m/>
    <n v="3"/>
    <n v="3"/>
    <n v="3"/>
    <n v="3"/>
    <n v="3"/>
    <m/>
    <n v="3"/>
    <m/>
    <s v="No"/>
    <m/>
    <s v="No"/>
    <m/>
    <s v="No"/>
    <m/>
    <s v="No"/>
    <s v="Si"/>
    <s v="No"/>
    <m/>
    <s v="No"/>
    <m/>
    <m/>
    <m/>
    <m/>
    <n v="5"/>
    <n v="5"/>
    <m/>
    <n v="4"/>
    <n v="4"/>
    <m/>
    <m/>
    <d v="2017-03-18T07:58:27"/>
    <s v="10.150.1.152"/>
  </r>
  <r>
    <s v="Facultad de Filología "/>
    <s v="FLL"/>
    <x v="2"/>
    <n v="1067"/>
    <m/>
    <m/>
    <n v="14"/>
    <m/>
    <n v="4"/>
    <n v="4"/>
    <m/>
    <n v="14"/>
    <n v="16"/>
    <n v="29"/>
    <m/>
    <m/>
    <m/>
    <n v="4"/>
    <n v="4"/>
    <n v="5"/>
    <n v="2"/>
    <m/>
    <m/>
    <n v="5"/>
    <n v="2"/>
    <n v="5"/>
    <n v="4"/>
    <n v="5"/>
    <m/>
    <n v="3"/>
    <n v="4"/>
    <n v="1"/>
    <n v="3"/>
    <n v="4"/>
    <n v="3"/>
    <n v="4"/>
    <m/>
    <m/>
    <n v="3"/>
    <n v="2"/>
    <n v="2"/>
    <n v="4"/>
    <n v="4"/>
    <n v="5"/>
    <n v="5"/>
    <m/>
    <s v="Si"/>
    <n v="4"/>
    <s v="No"/>
    <m/>
    <s v="No"/>
    <m/>
    <s v="Si"/>
    <s v="Si"/>
    <s v="No"/>
    <m/>
    <s v="Si"/>
    <s v="Suscripción completa a JSTOR para humanidades y ciencias sociales "/>
    <m/>
    <m/>
    <m/>
    <n v="3"/>
    <n v="3"/>
    <m/>
    <n v="3"/>
    <n v="4"/>
    <s v="Si la biblioteca ofreciera las suscripciones imprescindibles (JSTOR) y ampliara plazos de préstamo, calificaría el servicio como bueno/muy bueno."/>
    <m/>
    <d v="2017-03-18T08:14:55"/>
    <s v="10.150.1.151"/>
  </r>
  <r>
    <s v="Facultad de Geografía e Historia "/>
    <s v="GHI"/>
    <x v="2"/>
    <n v="1068"/>
    <m/>
    <m/>
    <n v="16"/>
    <m/>
    <n v="3"/>
    <n v="3"/>
    <m/>
    <n v="16"/>
    <n v="29"/>
    <n v="14"/>
    <s v="CSIC "/>
    <m/>
    <m/>
    <n v="5"/>
    <n v="5"/>
    <n v="5"/>
    <n v="4"/>
    <m/>
    <m/>
    <n v="4"/>
    <n v="4"/>
    <n v="4"/>
    <n v="3"/>
    <n v="4"/>
    <m/>
    <n v="3"/>
    <n v="4"/>
    <n v="4"/>
    <n v="5"/>
    <n v="3"/>
    <n v="5"/>
    <n v="4"/>
    <m/>
    <m/>
    <n v="5"/>
    <n v="5"/>
    <n v="5"/>
    <n v="5"/>
    <n v="5"/>
    <n v="5"/>
    <n v="5"/>
    <m/>
    <s v="Si"/>
    <n v="4"/>
    <s v="Si"/>
    <n v="4"/>
    <s v="No"/>
    <m/>
    <s v="No"/>
    <s v="Si"/>
    <s v="Si"/>
    <n v="4"/>
    <s v="Si"/>
    <m/>
    <m/>
    <m/>
    <m/>
    <n v="1"/>
    <n v="1"/>
    <m/>
    <n v="5"/>
    <n v="4"/>
    <s v="Los motivos del escaso uso se debe a que obtengo recursos suficientes por los medios que se nos proporciona"/>
    <m/>
    <d v="2017-03-18T08:27:43"/>
    <s v="10.150.1.152"/>
  </r>
  <r>
    <s v="F. Óptica y Optometría"/>
    <s v="OPT"/>
    <x v="0"/>
    <n v="1069"/>
    <m/>
    <m/>
    <n v="25"/>
    <m/>
    <m/>
    <n v="4"/>
    <m/>
    <n v="25"/>
    <m/>
    <m/>
    <m/>
    <m/>
    <m/>
    <n v="5"/>
    <n v="5"/>
    <n v="5"/>
    <n v="4"/>
    <m/>
    <m/>
    <n v="4"/>
    <n v="4"/>
    <n v="3"/>
    <n v="4"/>
    <n v="3"/>
    <m/>
    <n v="4"/>
    <n v="5"/>
    <n v="4"/>
    <n v="5"/>
    <n v="4"/>
    <n v="5"/>
    <n v="4"/>
    <m/>
    <m/>
    <n v="5"/>
    <n v="5"/>
    <n v="5"/>
    <n v="5"/>
    <n v="5"/>
    <n v="4"/>
    <n v="4"/>
    <m/>
    <s v="Si"/>
    <n v="5"/>
    <s v="No"/>
    <m/>
    <s v="No"/>
    <m/>
    <s v="Si"/>
    <s v="Si"/>
    <s v="Si"/>
    <n v="5"/>
    <s v="Si"/>
    <m/>
    <m/>
    <m/>
    <m/>
    <n v="5"/>
    <n v="5"/>
    <m/>
    <n v="5"/>
    <n v="5"/>
    <m/>
    <m/>
    <d v="2017-03-18T08:37:53"/>
    <s v="10.150.1.151"/>
  </r>
  <r>
    <s v="Facultad de Geografía e Historia "/>
    <s v="GHI"/>
    <x v="2"/>
    <n v="1070"/>
    <m/>
    <m/>
    <n v="16"/>
    <m/>
    <n v="4"/>
    <n v="5"/>
    <m/>
    <n v="16"/>
    <n v="29"/>
    <n v="15"/>
    <m/>
    <m/>
    <m/>
    <n v="4"/>
    <n v="4"/>
    <n v="5"/>
    <n v="3"/>
    <m/>
    <m/>
    <n v="4"/>
    <n v="5"/>
    <n v="3"/>
    <n v="2"/>
    <n v="3"/>
    <m/>
    <n v="3"/>
    <n v="4"/>
    <n v="3"/>
    <n v="4"/>
    <n v="5"/>
    <n v="4"/>
    <n v="4"/>
    <m/>
    <m/>
    <n v="5"/>
    <n v="5"/>
    <n v="5"/>
    <n v="4"/>
    <n v="5"/>
    <n v="5"/>
    <n v="4"/>
    <m/>
    <s v="Si"/>
    <n v="4"/>
    <s v="No"/>
    <m/>
    <s v="No"/>
    <m/>
    <s v="No"/>
    <s v="Si"/>
    <s v="Si"/>
    <n v="4"/>
    <s v="No"/>
    <m/>
    <m/>
    <m/>
    <m/>
    <n v="4"/>
    <n v="5"/>
    <m/>
    <n v="5"/>
    <n v="4"/>
    <m/>
    <m/>
    <d v="2017-03-18T09:31:34"/>
    <s v="10.150.1.152"/>
  </r>
  <r>
    <s v="Facultad de Ciencias Políticas y Sociología "/>
    <s v="CPS"/>
    <x v="4"/>
    <n v="1071"/>
    <m/>
    <m/>
    <n v="9"/>
    <m/>
    <n v="3"/>
    <n v="5"/>
    <m/>
    <n v="9"/>
    <n v="4"/>
    <n v="11"/>
    <m/>
    <m/>
    <m/>
    <n v="3"/>
    <n v="3"/>
    <n v="3"/>
    <n v="3"/>
    <m/>
    <m/>
    <n v="5"/>
    <n v="5"/>
    <n v="4"/>
    <n v="4"/>
    <n v="3"/>
    <m/>
    <n v="4"/>
    <n v="5"/>
    <n v="4"/>
    <n v="5"/>
    <n v="4"/>
    <n v="5"/>
    <n v="4"/>
    <m/>
    <m/>
    <n v="5"/>
    <n v="5"/>
    <n v="5"/>
    <n v="5"/>
    <n v="5"/>
    <n v="5"/>
    <n v="5"/>
    <m/>
    <s v="Si"/>
    <n v="4"/>
    <s v="Si"/>
    <n v="4"/>
    <s v="No"/>
    <m/>
    <s v="No"/>
    <s v="Si"/>
    <s v="Si"/>
    <n v="4"/>
    <s v="Si"/>
    <m/>
    <m/>
    <m/>
    <m/>
    <n v="5"/>
    <n v="5"/>
    <m/>
    <n v="5"/>
    <n v="4"/>
    <m/>
    <m/>
    <d v="2017-03-18T09:36:38"/>
    <s v="10.150.1.152"/>
  </r>
  <r>
    <s v="F. Trabajo Social"/>
    <s v="TRS"/>
    <x v="4"/>
    <n v="1072"/>
    <m/>
    <m/>
    <n v="26"/>
    <m/>
    <n v="4"/>
    <n v="4"/>
    <m/>
    <m/>
    <m/>
    <m/>
    <m/>
    <m/>
    <m/>
    <n v="5"/>
    <n v="3"/>
    <n v="3"/>
    <n v="4"/>
    <m/>
    <m/>
    <n v="4"/>
    <n v="5"/>
    <n v="4"/>
    <n v="4"/>
    <n v="5"/>
    <m/>
    <n v="5"/>
    <n v="5"/>
    <n v="5"/>
    <n v="5"/>
    <n v="5"/>
    <n v="5"/>
    <n v="5"/>
    <m/>
    <m/>
    <n v="5"/>
    <n v="5"/>
    <n v="5"/>
    <n v="5"/>
    <n v="5"/>
    <n v="5"/>
    <n v="5"/>
    <m/>
    <s v="Si"/>
    <n v="4"/>
    <s v="Si"/>
    <n v="5"/>
    <s v="Si"/>
    <m/>
    <m/>
    <m/>
    <m/>
    <n v="5"/>
    <s v="No"/>
    <m/>
    <m/>
    <m/>
    <m/>
    <n v="5"/>
    <n v="5"/>
    <m/>
    <n v="5"/>
    <n v="4"/>
    <m/>
    <m/>
    <d v="2017-03-18T09:39:15"/>
    <s v="10.150.1.151"/>
  </r>
  <r>
    <s v="Facultad de Ciencias Políticas y Sociología "/>
    <s v="CPS"/>
    <x v="4"/>
    <n v="1073"/>
    <m/>
    <m/>
    <n v="9"/>
    <m/>
    <n v="3"/>
    <n v="2"/>
    <m/>
    <n v="9"/>
    <n v="5"/>
    <n v="11"/>
    <m/>
    <m/>
    <m/>
    <n v="5"/>
    <n v="4"/>
    <n v="2"/>
    <n v="4"/>
    <m/>
    <m/>
    <n v="5"/>
    <n v="2"/>
    <n v="2"/>
    <n v="2"/>
    <n v="5"/>
    <m/>
    <n v="4"/>
    <n v="4"/>
    <n v="3"/>
    <n v="5"/>
    <n v="4"/>
    <n v="5"/>
    <n v="5"/>
    <m/>
    <m/>
    <n v="5"/>
    <n v="5"/>
    <n v="5"/>
    <n v="5"/>
    <n v="5"/>
    <n v="5"/>
    <n v="4"/>
    <m/>
    <s v="No"/>
    <m/>
    <s v="No"/>
    <m/>
    <s v="No"/>
    <m/>
    <s v="No"/>
    <s v="Si"/>
    <s v="Si"/>
    <n v="3"/>
    <s v="No"/>
    <m/>
    <m/>
    <m/>
    <m/>
    <n v="5"/>
    <n v="5"/>
    <m/>
    <n v="4"/>
    <n v="4"/>
    <m/>
    <m/>
    <d v="2017-03-18T09:50:10"/>
    <s v="10.150.1.152"/>
  </r>
  <r>
    <s v="Facultad de Filosofía "/>
    <s v="FLS"/>
    <x v="2"/>
    <n v="1074"/>
    <m/>
    <m/>
    <n v="15"/>
    <m/>
    <n v="3"/>
    <n v="3"/>
    <m/>
    <n v="15"/>
    <n v="6"/>
    <n v="8"/>
    <s v="Biología, Geología, Química, Historia, Filología"/>
    <m/>
    <m/>
    <n v="5"/>
    <n v="5"/>
    <n v="5"/>
    <n v="5"/>
    <m/>
    <m/>
    <n v="5"/>
    <n v="3"/>
    <n v="5"/>
    <n v="2"/>
    <n v="4"/>
    <m/>
    <n v="5"/>
    <n v="5"/>
    <n v="5"/>
    <n v="5"/>
    <n v="5"/>
    <n v="5"/>
    <n v="5"/>
    <m/>
    <m/>
    <n v="5"/>
    <n v="5"/>
    <n v="5"/>
    <n v="5"/>
    <n v="5"/>
    <n v="5"/>
    <n v="5"/>
    <m/>
    <s v="Si"/>
    <n v="5"/>
    <s v="No"/>
    <m/>
    <s v="No"/>
    <m/>
    <s v="No"/>
    <s v="Si"/>
    <s v="No"/>
    <m/>
    <s v="No"/>
    <m/>
    <m/>
    <m/>
    <m/>
    <n v="5"/>
    <n v="5"/>
    <m/>
    <n v="5"/>
    <n v="5"/>
    <s v="La biblioteca de la UCM es excelente, y si algo no se encuentra, el servicio de préstamo interbibliotecario funciona impecablemente."/>
    <m/>
    <d v="2017-03-18T09:52:21"/>
    <s v="10.150.1.152"/>
  </r>
  <r>
    <s v=""/>
    <s v=""/>
    <x v="1"/>
    <n v="1075"/>
    <m/>
    <m/>
    <m/>
    <m/>
    <n v="3"/>
    <n v="3"/>
    <m/>
    <n v="22"/>
    <n v="9"/>
    <m/>
    <s v="bibliotecas  Pedro Salinas Madrid"/>
    <m/>
    <m/>
    <n v="4"/>
    <n v="4"/>
    <n v="4"/>
    <n v="4"/>
    <m/>
    <m/>
    <n v="5"/>
    <n v="4"/>
    <n v="1"/>
    <n v="3"/>
    <n v="2"/>
    <m/>
    <n v="4"/>
    <n v="4"/>
    <n v="4"/>
    <n v="5"/>
    <n v="4"/>
    <n v="4"/>
    <n v="4"/>
    <m/>
    <m/>
    <n v="4"/>
    <n v="4"/>
    <n v="4"/>
    <n v="4"/>
    <n v="4"/>
    <n v="4"/>
    <n v="4"/>
    <m/>
    <s v="No"/>
    <m/>
    <s v="No"/>
    <m/>
    <s v="No"/>
    <m/>
    <s v="Si"/>
    <s v="No"/>
    <s v="No"/>
    <m/>
    <s v="No"/>
    <m/>
    <m/>
    <m/>
    <m/>
    <n v="4"/>
    <m/>
    <m/>
    <n v="4"/>
    <n v="5"/>
    <m/>
    <m/>
    <d v="2017-03-18T10:50:24"/>
    <s v="10.150.1.152"/>
  </r>
  <r>
    <s v="Facultad de Filología "/>
    <s v="FLL"/>
    <x v="2"/>
    <n v="1076"/>
    <m/>
    <m/>
    <n v="14"/>
    <m/>
    <n v="4"/>
    <n v="5"/>
    <m/>
    <n v="14"/>
    <n v="15"/>
    <n v="16"/>
    <m/>
    <m/>
    <m/>
    <n v="4"/>
    <m/>
    <m/>
    <n v="4"/>
    <m/>
    <m/>
    <n v="4"/>
    <n v="5"/>
    <n v="5"/>
    <n v="3"/>
    <n v="4"/>
    <m/>
    <n v="3"/>
    <n v="3"/>
    <n v="4"/>
    <m/>
    <n v="2"/>
    <n v="2"/>
    <n v="4"/>
    <m/>
    <m/>
    <n v="5"/>
    <n v="4"/>
    <n v="4"/>
    <n v="4"/>
    <n v="5"/>
    <n v="5"/>
    <m/>
    <m/>
    <m/>
    <n v="3"/>
    <m/>
    <n v="3"/>
    <s v="No"/>
    <m/>
    <s v="Si"/>
    <m/>
    <m/>
    <m/>
    <s v="No"/>
    <s v="Información de nuevas adquisiciones. Siempre existió en Filología pero ha desaparecido."/>
    <m/>
    <m/>
    <m/>
    <n v="4"/>
    <n v="5"/>
    <m/>
    <n v="3"/>
    <n v="2"/>
    <m/>
    <m/>
    <d v="2017-03-18T11:21:05"/>
    <s v="10.150.1.152"/>
  </r>
  <r>
    <s v="Facultad de Filología "/>
    <s v="FLL"/>
    <x v="2"/>
    <n v="1077"/>
    <m/>
    <m/>
    <n v="14"/>
    <m/>
    <n v="3"/>
    <n v="3"/>
    <m/>
    <n v="14"/>
    <n v="29"/>
    <m/>
    <m/>
    <m/>
    <m/>
    <n v="5"/>
    <n v="5"/>
    <n v="5"/>
    <n v="5"/>
    <m/>
    <m/>
    <n v="3"/>
    <n v="5"/>
    <n v="4"/>
    <n v="5"/>
    <n v="5"/>
    <m/>
    <n v="4"/>
    <n v="5"/>
    <n v="5"/>
    <n v="4"/>
    <m/>
    <n v="5"/>
    <n v="4"/>
    <m/>
    <m/>
    <n v="5"/>
    <n v="5"/>
    <n v="5"/>
    <n v="5"/>
    <n v="5"/>
    <n v="5"/>
    <n v="5"/>
    <m/>
    <s v="Si"/>
    <n v="5"/>
    <s v="No"/>
    <m/>
    <s v="No"/>
    <m/>
    <s v="No"/>
    <s v="Si"/>
    <s v="Si"/>
    <n v="5"/>
    <s v="Si"/>
    <m/>
    <m/>
    <m/>
    <m/>
    <n v="5"/>
    <n v="5"/>
    <m/>
    <n v="5"/>
    <n v="5"/>
    <s v="La biblioteca de Filología debería poder atender la petición de cursos para estudiantes sobre gestores bibliográficos y búsqueda de bibliografía en bases de datos indexadas. Esto es especialmente importante para estudiantes de TFG, TFM y  doctorado. Hemos pedido un curso y no se nos ha podido atender. Los estudiantes han tenido que ir a cursos ofrecidos por otras bibliotecas (como Informática). Muchas gracias."/>
    <m/>
    <d v="2017-03-18T11:44:47"/>
    <s v="10.150.1.152"/>
  </r>
  <r>
    <s v="Facultad de Odontología "/>
    <s v="ODO"/>
    <x v="0"/>
    <n v="1078"/>
    <m/>
    <m/>
    <n v="19"/>
    <m/>
    <n v="3"/>
    <n v="3"/>
    <m/>
    <n v="19"/>
    <m/>
    <m/>
    <m/>
    <m/>
    <m/>
    <n v="3"/>
    <n v="3"/>
    <n v="4"/>
    <n v="4"/>
    <m/>
    <m/>
    <n v="2"/>
    <n v="5"/>
    <n v="3"/>
    <n v="4"/>
    <n v="4"/>
    <m/>
    <n v="4"/>
    <n v="3"/>
    <n v="4"/>
    <n v="5"/>
    <n v="3"/>
    <n v="4"/>
    <n v="3"/>
    <m/>
    <m/>
    <n v="5"/>
    <n v="5"/>
    <n v="5"/>
    <n v="5"/>
    <n v="5"/>
    <n v="3"/>
    <n v="3"/>
    <m/>
    <s v="Si"/>
    <n v="3"/>
    <s v="No"/>
    <m/>
    <s v="No"/>
    <m/>
    <s v="No"/>
    <s v="No"/>
    <s v="Si"/>
    <n v="4"/>
    <s v="Si"/>
    <s v="CURSOS DE BÚSQUEDA DE BIBLIOGRAFÍA Y EVIDENCIA EN DISTINTAS BASES ONLINE CON IDENTIFICACIÓN UCM"/>
    <m/>
    <m/>
    <m/>
    <n v="5"/>
    <n v="5"/>
    <m/>
    <n v="5"/>
    <n v="4"/>
    <s v="FALTA DE INFORMACIÓN DE USO DE WEB, NAVEGACION POR LA WEB, POSIBILIDADES DE BÚSQUEDA, TUTORIALES EN LA WEB DE CADA PROCESO DE BÚSQUEDA ONLINE"/>
    <m/>
    <d v="2017-03-18T12:08:18"/>
    <s v="10.150.1.151"/>
  </r>
  <r>
    <s v="Facultad de Medicina "/>
    <s v="MED"/>
    <x v="0"/>
    <n v="1079"/>
    <m/>
    <m/>
    <n v="18"/>
    <m/>
    <n v="4"/>
    <n v="5"/>
    <m/>
    <n v="18"/>
    <m/>
    <m/>
    <m/>
    <m/>
    <m/>
    <n v="3"/>
    <n v="3"/>
    <n v="2"/>
    <n v="3"/>
    <m/>
    <m/>
    <n v="3"/>
    <n v="5"/>
    <n v="3"/>
    <n v="3"/>
    <n v="3"/>
    <m/>
    <n v="3"/>
    <n v="4"/>
    <n v="4"/>
    <n v="3"/>
    <n v="3"/>
    <n v="3"/>
    <n v="3"/>
    <m/>
    <m/>
    <n v="4"/>
    <n v="4"/>
    <n v="4"/>
    <n v="4"/>
    <n v="4"/>
    <n v="4"/>
    <n v="4"/>
    <m/>
    <s v="Si"/>
    <n v="4"/>
    <s v="No"/>
    <m/>
    <s v="No"/>
    <m/>
    <s v="No"/>
    <s v="No"/>
    <s v="No"/>
    <m/>
    <s v="Si"/>
    <m/>
    <m/>
    <m/>
    <m/>
    <n v="4"/>
    <n v="5"/>
    <m/>
    <n v="4"/>
    <n v="4"/>
    <m/>
    <m/>
    <d v="2017-03-18T12:09:23"/>
    <s v="10.150.1.152"/>
  </r>
  <r>
    <s v="F. Trabajo Social"/>
    <s v="TRS"/>
    <x v="4"/>
    <n v="1080"/>
    <m/>
    <m/>
    <n v="26"/>
    <m/>
    <n v="3"/>
    <n v="3"/>
    <m/>
    <n v="26"/>
    <n v="9"/>
    <n v="5"/>
    <m/>
    <m/>
    <m/>
    <n v="5"/>
    <n v="4"/>
    <n v="4"/>
    <n v="5"/>
    <m/>
    <m/>
    <n v="3"/>
    <n v="5"/>
    <n v="4"/>
    <n v="2"/>
    <n v="4"/>
    <m/>
    <n v="5"/>
    <n v="5"/>
    <n v="4"/>
    <n v="5"/>
    <n v="3"/>
    <n v="5"/>
    <n v="4"/>
    <m/>
    <m/>
    <n v="5"/>
    <n v="5"/>
    <n v="5"/>
    <n v="5"/>
    <n v="5"/>
    <n v="3"/>
    <n v="5"/>
    <m/>
    <s v="Si"/>
    <n v="4"/>
    <s v="No"/>
    <m/>
    <s v="No"/>
    <m/>
    <s v="No"/>
    <s v="Si"/>
    <s v="Si"/>
    <n v="5"/>
    <s v="No"/>
    <m/>
    <m/>
    <m/>
    <m/>
    <n v="5"/>
    <n v="5"/>
    <m/>
    <n v="5"/>
    <n v="5"/>
    <s v="He de destacar la propfesionalidad y compromiso del personal de la biblioteca de Trabajo Soial, siempre dispuestos a ayudar en las búsquedas y adquisición de material. Es un placer y una suerte contar con un equipo tan bueno."/>
    <m/>
    <d v="2017-03-18T12:10:49"/>
    <s v="10.150.1.151"/>
  </r>
  <r>
    <s v="Facultad de Ciencias de la Información "/>
    <s v="INF"/>
    <x v="4"/>
    <n v="1081"/>
    <m/>
    <m/>
    <n v="4"/>
    <m/>
    <n v="4"/>
    <n v="3"/>
    <m/>
    <n v="4"/>
    <m/>
    <m/>
    <m/>
    <m/>
    <m/>
    <n v="4"/>
    <n v="4"/>
    <n v="4"/>
    <n v="4"/>
    <m/>
    <m/>
    <n v="5"/>
    <n v="3"/>
    <n v="4"/>
    <n v="4"/>
    <n v="5"/>
    <m/>
    <n v="4"/>
    <n v="4"/>
    <n v="5"/>
    <n v="5"/>
    <n v="5"/>
    <n v="5"/>
    <n v="4"/>
    <m/>
    <m/>
    <n v="5"/>
    <n v="5"/>
    <n v="5"/>
    <n v="5"/>
    <n v="5"/>
    <n v="5"/>
    <n v="4"/>
    <m/>
    <s v="Si"/>
    <n v="4"/>
    <s v="Si"/>
    <n v="4"/>
    <s v="Si"/>
    <n v="4"/>
    <s v="Si"/>
    <s v="Si"/>
    <s v="Si"/>
    <n v="5"/>
    <s v="Si"/>
    <m/>
    <m/>
    <m/>
    <m/>
    <n v="5"/>
    <n v="4"/>
    <m/>
    <n v="5"/>
    <n v="4"/>
    <m/>
    <m/>
    <d v="2017-03-18T12:30:13"/>
    <s v="10.150.1.152"/>
  </r>
  <r>
    <s v="F. Enfermería, Fisioterapia y Podología"/>
    <s v="ENF"/>
    <x v="0"/>
    <n v="1082"/>
    <m/>
    <m/>
    <n v="22"/>
    <m/>
    <n v="3"/>
    <n v="4"/>
    <m/>
    <n v="22"/>
    <n v="18"/>
    <m/>
    <m/>
    <m/>
    <m/>
    <n v="4"/>
    <n v="3"/>
    <n v="4"/>
    <n v="4"/>
    <m/>
    <m/>
    <n v="3"/>
    <n v="4"/>
    <n v="4"/>
    <m/>
    <n v="3"/>
    <m/>
    <n v="4"/>
    <n v="5"/>
    <n v="5"/>
    <n v="5"/>
    <n v="4"/>
    <m/>
    <n v="4"/>
    <m/>
    <m/>
    <n v="5"/>
    <n v="5"/>
    <n v="5"/>
    <n v="5"/>
    <n v="5"/>
    <m/>
    <n v="4"/>
    <m/>
    <s v="Si"/>
    <n v="4"/>
    <s v="No"/>
    <m/>
    <s v="No"/>
    <m/>
    <s v="No"/>
    <s v="Si"/>
    <s v="No"/>
    <m/>
    <s v="No"/>
    <m/>
    <m/>
    <m/>
    <m/>
    <n v="5"/>
    <n v="5"/>
    <m/>
    <n v="4"/>
    <n v="4"/>
    <m/>
    <m/>
    <d v="2017-03-18T12:55:22"/>
    <s v="10.150.1.152"/>
  </r>
  <r>
    <s v="Facultad de Geografía e Historia "/>
    <s v="GHI"/>
    <x v="2"/>
    <n v="1083"/>
    <m/>
    <m/>
    <n v="16"/>
    <m/>
    <n v="4"/>
    <n v="4"/>
    <m/>
    <n v="16"/>
    <n v="29"/>
    <m/>
    <s v="Biblioteca Islámica (AECID), Biblioteca Nacional de España (BNE)"/>
    <m/>
    <m/>
    <n v="5"/>
    <n v="5"/>
    <n v="4"/>
    <n v="1"/>
    <m/>
    <m/>
    <n v="5"/>
    <n v="2"/>
    <n v="3"/>
    <n v="4"/>
    <n v="3"/>
    <m/>
    <n v="4"/>
    <n v="4"/>
    <n v="4"/>
    <n v="5"/>
    <n v="4"/>
    <n v="2"/>
    <n v="4"/>
    <m/>
    <m/>
    <n v="5"/>
    <n v="2"/>
    <n v="4"/>
    <n v="4"/>
    <n v="4"/>
    <n v="4"/>
    <n v="4"/>
    <m/>
    <s v="Si"/>
    <n v="4"/>
    <s v="No"/>
    <m/>
    <s v="No"/>
    <m/>
    <s v="No"/>
    <s v="No"/>
    <s v="No"/>
    <m/>
    <s v="Si"/>
    <m/>
    <m/>
    <m/>
    <m/>
    <n v="5"/>
    <n v="5"/>
    <m/>
    <n v="5"/>
    <n v="5"/>
    <m/>
    <m/>
    <d v="2017-03-18T12:56:56"/>
    <s v="10.150.1.152"/>
  </r>
  <r>
    <s v="Facultad de Psicología "/>
    <s v="PSI"/>
    <x v="0"/>
    <n v="1084"/>
    <m/>
    <m/>
    <n v="20"/>
    <m/>
    <n v="3"/>
    <n v="1"/>
    <m/>
    <n v="20"/>
    <n v="12"/>
    <n v="5"/>
    <m/>
    <m/>
    <m/>
    <n v="4"/>
    <n v="4"/>
    <n v="3"/>
    <n v="4"/>
    <m/>
    <m/>
    <n v="4"/>
    <n v="2"/>
    <n v="1"/>
    <n v="3"/>
    <n v="4"/>
    <m/>
    <n v="4"/>
    <n v="2"/>
    <n v="4"/>
    <n v="4"/>
    <n v="4"/>
    <n v="2"/>
    <n v="2"/>
    <m/>
    <m/>
    <n v="5"/>
    <n v="4"/>
    <n v="4"/>
    <n v="4"/>
    <n v="4"/>
    <n v="3"/>
    <n v="4"/>
    <m/>
    <s v="No"/>
    <m/>
    <s v="No"/>
    <m/>
    <s v="No"/>
    <m/>
    <s v="No"/>
    <s v="Si"/>
    <s v="No"/>
    <m/>
    <s v="No"/>
    <m/>
    <m/>
    <m/>
    <m/>
    <n v="4"/>
    <n v="4"/>
    <m/>
    <n v="4"/>
    <n v="4"/>
    <m/>
    <m/>
    <d v="2017-03-18T12:57:35"/>
    <s v="10.150.1.151"/>
  </r>
  <r>
    <s v="Facultad de Filosofía "/>
    <s v="FLS"/>
    <x v="2"/>
    <n v="1085"/>
    <m/>
    <m/>
    <n v="15"/>
    <m/>
    <n v="4"/>
    <n v="4"/>
    <m/>
    <n v="15"/>
    <n v="16"/>
    <n v="14"/>
    <s v="Biblioteca Nacional de España, Biblioteca Museo Reina Sofía."/>
    <m/>
    <m/>
    <n v="5"/>
    <n v="4"/>
    <n v="4"/>
    <n v="2"/>
    <m/>
    <m/>
    <n v="3"/>
    <n v="3"/>
    <n v="4"/>
    <n v="5"/>
    <n v="5"/>
    <m/>
    <n v="3"/>
    <n v="4"/>
    <n v="5"/>
    <n v="5"/>
    <n v="5"/>
    <n v="1"/>
    <n v="4"/>
    <m/>
    <m/>
    <n v="5"/>
    <n v="5"/>
    <n v="5"/>
    <n v="5"/>
    <n v="5"/>
    <n v="5"/>
    <n v="2"/>
    <m/>
    <s v="No"/>
    <m/>
    <s v="No"/>
    <m/>
    <s v="No"/>
    <m/>
    <s v="No"/>
    <s v="Si"/>
    <s v="No"/>
    <m/>
    <s v="No"/>
    <s v="Mayor rapidez en la adquisición de fondos. No tiene sentido que se pidan libros y lleguen al año siguiente. La posibilidad de que los propios estudiantes soliciten material bibliográfico y sean verdaderamente atendidos es imprescindible. "/>
    <m/>
    <m/>
    <m/>
    <n v="5"/>
    <n v="5"/>
    <m/>
    <n v="4"/>
    <n v="4"/>
    <m/>
    <m/>
    <d v="2017-03-18T13:01:52"/>
    <s v="10.150.1.151"/>
  </r>
  <r>
    <s v="Facultad de Geografía e Historia "/>
    <s v="GHI"/>
    <x v="2"/>
    <n v="1086"/>
    <m/>
    <m/>
    <n v="16"/>
    <m/>
    <n v="3"/>
    <n v="2"/>
    <m/>
    <n v="16"/>
    <m/>
    <m/>
    <m/>
    <m/>
    <m/>
    <n v="5"/>
    <n v="5"/>
    <n v="5"/>
    <n v="5"/>
    <m/>
    <m/>
    <n v="4"/>
    <n v="2"/>
    <n v="5"/>
    <n v="5"/>
    <n v="5"/>
    <m/>
    <n v="3"/>
    <n v="5"/>
    <n v="5"/>
    <n v="5"/>
    <m/>
    <n v="4"/>
    <n v="4"/>
    <m/>
    <m/>
    <n v="5"/>
    <n v="4"/>
    <n v="4"/>
    <n v="4"/>
    <n v="4"/>
    <n v="4"/>
    <n v="5"/>
    <m/>
    <s v="Si"/>
    <n v="4"/>
    <s v="No"/>
    <m/>
    <s v="No"/>
    <m/>
    <m/>
    <s v="No"/>
    <s v="No"/>
    <m/>
    <s v="No"/>
    <m/>
    <m/>
    <m/>
    <m/>
    <n v="5"/>
    <n v="5"/>
    <m/>
    <n v="4"/>
    <n v="5"/>
    <m/>
    <m/>
    <d v="2017-03-18T13:19:33"/>
    <s v="10.150.1.152"/>
  </r>
  <r>
    <s v="Facultad de Filología "/>
    <s v="FLL"/>
    <x v="2"/>
    <n v="1087"/>
    <m/>
    <m/>
    <n v="14"/>
    <m/>
    <n v="2"/>
    <n v="5"/>
    <m/>
    <n v="14"/>
    <n v="29"/>
    <n v="15"/>
    <m/>
    <m/>
    <m/>
    <n v="5"/>
    <n v="4"/>
    <n v="3"/>
    <n v="3"/>
    <m/>
    <m/>
    <n v="5"/>
    <n v="3"/>
    <n v="5"/>
    <n v="4"/>
    <n v="4"/>
    <m/>
    <n v="2"/>
    <n v="5"/>
    <n v="4"/>
    <n v="5"/>
    <n v="5"/>
    <n v="5"/>
    <n v="4"/>
    <m/>
    <m/>
    <n v="5"/>
    <n v="4"/>
    <n v="2"/>
    <n v="5"/>
    <n v="3"/>
    <n v="5"/>
    <n v="2"/>
    <m/>
    <s v="Si"/>
    <n v="4"/>
    <s v="Si"/>
    <n v="4"/>
    <s v="Si"/>
    <n v="3"/>
    <s v="Si"/>
    <s v="Si"/>
    <s v="Si"/>
    <n v="5"/>
    <s v="Si"/>
    <m/>
    <m/>
    <m/>
    <m/>
    <n v="5"/>
    <n v="5"/>
    <m/>
    <n v="4"/>
    <n v="4"/>
    <m/>
    <m/>
    <d v="2017-03-18T15:26:12"/>
    <s v="10.150.1.152"/>
  </r>
  <r>
    <s v=""/>
    <s v=""/>
    <x v="1"/>
    <n v="1088"/>
    <m/>
    <m/>
    <m/>
    <m/>
    <n v="3"/>
    <n v="3"/>
    <m/>
    <n v="1"/>
    <m/>
    <m/>
    <m/>
    <m/>
    <m/>
    <n v="5"/>
    <n v="5"/>
    <n v="5"/>
    <n v="3"/>
    <m/>
    <m/>
    <n v="4"/>
    <n v="3"/>
    <n v="3"/>
    <n v="2"/>
    <n v="4"/>
    <m/>
    <n v="3"/>
    <n v="4"/>
    <n v="4"/>
    <n v="5"/>
    <n v="3"/>
    <n v="4"/>
    <n v="3"/>
    <m/>
    <m/>
    <n v="5"/>
    <n v="4"/>
    <n v="4"/>
    <n v="4"/>
    <n v="4"/>
    <n v="4"/>
    <n v="4"/>
    <m/>
    <s v="Si"/>
    <n v="3"/>
    <s v="No"/>
    <m/>
    <s v="No"/>
    <m/>
    <s v="No"/>
    <s v="Si"/>
    <s v="No"/>
    <m/>
    <s v="No"/>
    <m/>
    <m/>
    <m/>
    <m/>
    <n v="5"/>
    <n v="5"/>
    <m/>
    <n v="4"/>
    <n v="4"/>
    <m/>
    <m/>
    <d v="2017-03-18T15:47:54"/>
    <s v="10.150.1.152"/>
  </r>
  <r>
    <s v="Facultad de Ciencias Políticas y Sociología "/>
    <s v="CPS"/>
    <x v="4"/>
    <n v="1089"/>
    <m/>
    <m/>
    <n v="9"/>
    <m/>
    <n v="4"/>
    <n v="4"/>
    <m/>
    <n v="9"/>
    <n v="5"/>
    <n v="26"/>
    <s v="Biblioteca Nacional de España"/>
    <m/>
    <m/>
    <n v="5"/>
    <n v="5"/>
    <n v="4"/>
    <n v="4"/>
    <m/>
    <m/>
    <n v="5"/>
    <n v="4"/>
    <n v="3"/>
    <n v="2"/>
    <n v="2"/>
    <m/>
    <n v="4"/>
    <n v="4"/>
    <n v="4"/>
    <n v="4"/>
    <n v="3"/>
    <n v="5"/>
    <n v="3"/>
    <m/>
    <m/>
    <n v="4"/>
    <n v="3"/>
    <n v="3"/>
    <n v="4"/>
    <n v="4"/>
    <n v="4"/>
    <n v="5"/>
    <m/>
    <s v="Si"/>
    <n v="3"/>
    <s v="No"/>
    <m/>
    <s v="No"/>
    <m/>
    <s v="No"/>
    <s v="Si"/>
    <s v="No"/>
    <m/>
    <s v="No"/>
    <m/>
    <m/>
    <m/>
    <m/>
    <n v="5"/>
    <n v="5"/>
    <m/>
    <m/>
    <n v="5"/>
    <m/>
    <m/>
    <d v="2017-03-18T16:29:51"/>
    <s v="10.150.1.151"/>
  </r>
  <r>
    <s v="Facultad de Ciencias de la Documentación "/>
    <s v="BYD"/>
    <x v="4"/>
    <n v="1090"/>
    <m/>
    <m/>
    <n v="3"/>
    <n v="7"/>
    <m/>
    <n v="3"/>
    <n v="3"/>
    <m/>
    <n v="7"/>
    <n v="2"/>
    <m/>
    <s v="Biblioteca Hispánica (AECID)"/>
    <m/>
    <m/>
    <n v="4"/>
    <n v="5"/>
    <n v="3"/>
    <n v="2"/>
    <n v="1"/>
    <m/>
    <m/>
    <m/>
    <m/>
    <m/>
    <n v="4"/>
    <n v="5"/>
    <n v="3"/>
    <n v="3"/>
    <n v="5"/>
    <n v="4"/>
    <n v="2"/>
    <n v="1"/>
    <n v="6"/>
    <n v="4"/>
    <n v="5"/>
    <n v="5"/>
    <n v="5"/>
    <n v="5"/>
    <n v="3"/>
    <n v="3"/>
    <s v="SI"/>
    <n v="5"/>
    <m/>
    <n v="4"/>
    <n v="5"/>
    <n v="4"/>
    <n v="5"/>
    <n v="5"/>
    <n v="5"/>
    <m/>
    <s v="No"/>
    <s v="NO"/>
    <m/>
    <m/>
    <n v="4"/>
    <n v="5"/>
    <m/>
    <n v="4"/>
    <n v="3"/>
    <m/>
    <m/>
    <m/>
    <m/>
    <m/>
    <d v="2017-03-18T16:45:06"/>
    <s v="10.150.1.152"/>
  </r>
  <r>
    <s v="Facultad de Farmacia "/>
    <s v="FAR"/>
    <x v="0"/>
    <n v="1091"/>
    <m/>
    <m/>
    <n v="13"/>
    <m/>
    <n v="3"/>
    <n v="5"/>
    <m/>
    <n v="13"/>
    <m/>
    <m/>
    <m/>
    <m/>
    <m/>
    <n v="4"/>
    <n v="3"/>
    <n v="2"/>
    <n v="2"/>
    <m/>
    <m/>
    <n v="3"/>
    <n v="5"/>
    <n v="1"/>
    <n v="3"/>
    <n v="5"/>
    <m/>
    <n v="3"/>
    <n v="3"/>
    <n v="4"/>
    <n v="5"/>
    <n v="4"/>
    <n v="5"/>
    <n v="4"/>
    <m/>
    <m/>
    <n v="5"/>
    <n v="4"/>
    <n v="3"/>
    <n v="3"/>
    <n v="4"/>
    <n v="4"/>
    <n v="5"/>
    <m/>
    <s v="No"/>
    <m/>
    <m/>
    <m/>
    <m/>
    <m/>
    <m/>
    <m/>
    <m/>
    <m/>
    <m/>
    <m/>
    <m/>
    <m/>
    <m/>
    <n v="5"/>
    <n v="5"/>
    <m/>
    <n v="5"/>
    <n v="5"/>
    <m/>
    <m/>
    <d v="2017-03-18T16:45:57"/>
    <s v="10.150.1.152"/>
  </r>
  <r>
    <s v="Facultad de Derecho "/>
    <s v="DER"/>
    <x v="4"/>
    <n v="1092"/>
    <m/>
    <m/>
    <n v="11"/>
    <m/>
    <n v="4"/>
    <n v="3"/>
    <m/>
    <n v="11"/>
    <n v="5"/>
    <n v="24"/>
    <m/>
    <m/>
    <m/>
    <n v="5"/>
    <n v="5"/>
    <n v="5"/>
    <n v="5"/>
    <m/>
    <m/>
    <n v="5"/>
    <n v="5"/>
    <n v="4"/>
    <n v="2"/>
    <n v="4"/>
    <m/>
    <n v="4"/>
    <n v="5"/>
    <n v="4"/>
    <n v="5"/>
    <n v="5"/>
    <n v="5"/>
    <n v="5"/>
    <m/>
    <m/>
    <n v="5"/>
    <n v="5"/>
    <n v="5"/>
    <n v="5"/>
    <n v="5"/>
    <n v="5"/>
    <n v="3"/>
    <m/>
    <s v="Si"/>
    <n v="4"/>
    <s v="No"/>
    <m/>
    <s v="No"/>
    <m/>
    <s v="No"/>
    <s v="Si"/>
    <s v="No"/>
    <m/>
    <s v="No"/>
    <m/>
    <m/>
    <m/>
    <m/>
    <n v="5"/>
    <n v="5"/>
    <m/>
    <n v="5"/>
    <n v="5"/>
    <m/>
    <m/>
    <d v="2017-03-18T16:56:46"/>
    <s v="10.150.1.152"/>
  </r>
  <r>
    <s v="Facultad de Filosofía "/>
    <s v="FLS"/>
    <x v="2"/>
    <n v="1093"/>
    <m/>
    <m/>
    <n v="15"/>
    <m/>
    <n v="5"/>
    <n v="5"/>
    <m/>
    <n v="15"/>
    <n v="14"/>
    <m/>
    <m/>
    <m/>
    <m/>
    <n v="5"/>
    <n v="5"/>
    <n v="5"/>
    <n v="5"/>
    <m/>
    <m/>
    <n v="5"/>
    <n v="5"/>
    <n v="3"/>
    <n v="3"/>
    <n v="3"/>
    <m/>
    <n v="5"/>
    <n v="5"/>
    <n v="5"/>
    <n v="5"/>
    <n v="5"/>
    <n v="5"/>
    <n v="5"/>
    <m/>
    <m/>
    <n v="5"/>
    <n v="5"/>
    <n v="5"/>
    <n v="5"/>
    <n v="5"/>
    <n v="5"/>
    <n v="5"/>
    <m/>
    <s v="Si"/>
    <n v="5"/>
    <s v="Si"/>
    <n v="5"/>
    <s v="Si"/>
    <n v="5"/>
    <s v="No"/>
    <s v="Si"/>
    <s v="Si"/>
    <n v="5"/>
    <s v="Si"/>
    <m/>
    <m/>
    <m/>
    <m/>
    <n v="5"/>
    <n v="5"/>
    <m/>
    <n v="5"/>
    <n v="5"/>
    <m/>
    <m/>
    <d v="2017-03-18T17:33:52"/>
    <s v="10.150.1.152"/>
  </r>
  <r>
    <s v=""/>
    <s v=""/>
    <x v="1"/>
    <n v="1094"/>
    <m/>
    <m/>
    <m/>
    <m/>
    <n v="3"/>
    <n v="3"/>
    <m/>
    <n v="4"/>
    <n v="14"/>
    <n v="16"/>
    <m/>
    <m/>
    <m/>
    <n v="5"/>
    <n v="5"/>
    <n v="5"/>
    <n v="5"/>
    <m/>
    <m/>
    <n v="4"/>
    <n v="3"/>
    <n v="4"/>
    <n v="3"/>
    <n v="3"/>
    <m/>
    <n v="5"/>
    <n v="5"/>
    <n v="5"/>
    <n v="5"/>
    <n v="5"/>
    <n v="5"/>
    <n v="5"/>
    <m/>
    <m/>
    <n v="5"/>
    <n v="5"/>
    <n v="5"/>
    <n v="5"/>
    <n v="5"/>
    <n v="5"/>
    <n v="5"/>
    <m/>
    <s v="Si"/>
    <n v="4"/>
    <s v="Si"/>
    <n v="4"/>
    <s v="Si"/>
    <n v="4"/>
    <s v="Si"/>
    <s v="Si"/>
    <s v="Si"/>
    <n v="4"/>
    <s v="Si"/>
    <m/>
    <m/>
    <m/>
    <m/>
    <n v="5"/>
    <n v="5"/>
    <m/>
    <n v="5"/>
    <n v="5"/>
    <m/>
    <m/>
    <d v="2017-03-18T17:59:51"/>
    <s v="10.150.1.152"/>
  </r>
  <r>
    <s v="Facultad de Ciencias Económicas y Empresariales "/>
    <s v="CEE"/>
    <x v="4"/>
    <n v="1095"/>
    <m/>
    <m/>
    <n v="5"/>
    <m/>
    <n v="3"/>
    <n v="4"/>
    <m/>
    <n v="5"/>
    <m/>
    <m/>
    <m/>
    <m/>
    <m/>
    <n v="4"/>
    <n v="4"/>
    <n v="3"/>
    <n v="4"/>
    <m/>
    <m/>
    <n v="4"/>
    <n v="5"/>
    <n v="3"/>
    <n v="2"/>
    <n v="3"/>
    <m/>
    <n v="4"/>
    <n v="5"/>
    <n v="5"/>
    <n v="5"/>
    <n v="3"/>
    <n v="4"/>
    <n v="3"/>
    <m/>
    <m/>
    <n v="5"/>
    <n v="5"/>
    <n v="4"/>
    <n v="5"/>
    <n v="5"/>
    <n v="5"/>
    <n v="5"/>
    <m/>
    <s v="Si"/>
    <n v="4"/>
    <s v="Si"/>
    <n v="4"/>
    <s v="No"/>
    <m/>
    <s v="Si"/>
    <s v="Si"/>
    <s v="Si"/>
    <n v="4"/>
    <s v="Si"/>
    <m/>
    <m/>
    <m/>
    <m/>
    <n v="5"/>
    <n v="5"/>
    <m/>
    <n v="5"/>
    <n v="5"/>
    <m/>
    <m/>
    <d v="2017-03-18T18:15:18"/>
    <s v="10.150.1.152"/>
  </r>
  <r>
    <s v="Facultad de Ciencias Políticas y Sociología "/>
    <s v="CPS"/>
    <x v="4"/>
    <n v="1096"/>
    <m/>
    <m/>
    <n v="9"/>
    <m/>
    <n v="3"/>
    <n v="3"/>
    <m/>
    <n v="9"/>
    <n v="5"/>
    <n v="23"/>
    <m/>
    <m/>
    <m/>
    <n v="5"/>
    <n v="3"/>
    <n v="3"/>
    <n v="3"/>
    <m/>
    <m/>
    <n v="2"/>
    <n v="3"/>
    <n v="4"/>
    <n v="2"/>
    <n v="4"/>
    <m/>
    <n v="5"/>
    <n v="4"/>
    <n v="3"/>
    <n v="5"/>
    <n v="3"/>
    <n v="5"/>
    <n v="3"/>
    <m/>
    <m/>
    <n v="5"/>
    <n v="5"/>
    <n v="5"/>
    <n v="5"/>
    <n v="5"/>
    <n v="4"/>
    <n v="3"/>
    <m/>
    <s v="No"/>
    <m/>
    <s v="No"/>
    <m/>
    <s v="No"/>
    <m/>
    <s v="Si"/>
    <s v="Si"/>
    <s v="No"/>
    <m/>
    <s v="No"/>
    <m/>
    <m/>
    <m/>
    <m/>
    <n v="5"/>
    <n v="5"/>
    <m/>
    <n v="4"/>
    <n v="4"/>
    <m/>
    <m/>
    <d v="2017-03-18T18:19:45"/>
    <s v="10.150.1.152"/>
  </r>
  <r>
    <s v="Facultad de Geografía e Historia "/>
    <s v="GHI"/>
    <x v="2"/>
    <n v="1097"/>
    <m/>
    <m/>
    <n v="16"/>
    <m/>
    <n v="4"/>
    <n v="5"/>
    <m/>
    <n v="16"/>
    <n v="29"/>
    <n v="14"/>
    <m/>
    <m/>
    <m/>
    <n v="4"/>
    <n v="5"/>
    <n v="4"/>
    <n v="3"/>
    <m/>
    <m/>
    <n v="5"/>
    <n v="4"/>
    <n v="4"/>
    <n v="4"/>
    <n v="5"/>
    <m/>
    <n v="4"/>
    <n v="4"/>
    <n v="4"/>
    <n v="5"/>
    <n v="4"/>
    <n v="5"/>
    <n v="4"/>
    <m/>
    <m/>
    <n v="5"/>
    <n v="5"/>
    <n v="5"/>
    <n v="5"/>
    <n v="5"/>
    <n v="5"/>
    <n v="5"/>
    <m/>
    <s v="Si"/>
    <n v="4"/>
    <s v="Si"/>
    <n v="5"/>
    <s v="No"/>
    <m/>
    <s v="Si"/>
    <s v="Si"/>
    <s v="Si"/>
    <n v="5"/>
    <s v="Si"/>
    <m/>
    <m/>
    <m/>
    <m/>
    <n v="5"/>
    <n v="5"/>
    <m/>
    <n v="5"/>
    <n v="4"/>
    <s v="Mejorar en la presencia de fotocopiadoras que funcionen. Mejorar la calidad de los escáneres (y concretamente, que tengan pantallas más grandes para escanear con facilidad libros de todos los tamaños)."/>
    <m/>
    <d v="2017-03-18T18:25:02"/>
    <s v="10.150.1.152"/>
  </r>
  <r>
    <s v="Facultad de Ciencias Químicas "/>
    <s v="QUI"/>
    <x v="3"/>
    <n v="1098"/>
    <m/>
    <m/>
    <n v="10"/>
    <m/>
    <n v="5"/>
    <n v="5"/>
    <m/>
    <n v="10"/>
    <m/>
    <m/>
    <m/>
    <m/>
    <m/>
    <n v="4"/>
    <n v="5"/>
    <n v="4"/>
    <n v="5"/>
    <m/>
    <m/>
    <n v="5"/>
    <n v="5"/>
    <n v="2"/>
    <n v="2"/>
    <n v="4"/>
    <m/>
    <n v="4"/>
    <n v="5"/>
    <n v="5"/>
    <n v="5"/>
    <n v="4"/>
    <n v="5"/>
    <n v="4"/>
    <m/>
    <m/>
    <n v="5"/>
    <n v="5"/>
    <n v="5"/>
    <n v="5"/>
    <n v="5"/>
    <n v="5"/>
    <n v="5"/>
    <m/>
    <s v="Si"/>
    <n v="4"/>
    <s v="No"/>
    <m/>
    <s v="Si"/>
    <n v="3"/>
    <s v="Si"/>
    <s v="Si"/>
    <s v="No"/>
    <m/>
    <s v="No"/>
    <m/>
    <m/>
    <m/>
    <m/>
    <n v="5"/>
    <n v="5"/>
    <m/>
    <n v="5"/>
    <n v="3"/>
    <m/>
    <m/>
    <d v="2017-03-18T19:15:54"/>
    <s v="10.150.1.152"/>
  </r>
  <r>
    <s v="Facultad de Veterinaria "/>
    <s v="VET"/>
    <x v="0"/>
    <n v="1099"/>
    <m/>
    <m/>
    <n v="21"/>
    <m/>
    <n v="2"/>
    <n v="4"/>
    <m/>
    <n v="21"/>
    <m/>
    <m/>
    <m/>
    <m/>
    <m/>
    <n v="4"/>
    <n v="4"/>
    <n v="5"/>
    <n v="4"/>
    <m/>
    <m/>
    <n v="3"/>
    <n v="3"/>
    <n v="4"/>
    <n v="4"/>
    <n v="4"/>
    <m/>
    <n v="3"/>
    <n v="4"/>
    <n v="4"/>
    <n v="5"/>
    <n v="5"/>
    <n v="5"/>
    <n v="5"/>
    <m/>
    <m/>
    <n v="5"/>
    <n v="4"/>
    <n v="4"/>
    <n v="4"/>
    <n v="4"/>
    <n v="5"/>
    <n v="4"/>
    <m/>
    <s v="No"/>
    <m/>
    <s v="No"/>
    <m/>
    <s v="No"/>
    <m/>
    <s v="Si"/>
    <s v="Si"/>
    <s v="No"/>
    <m/>
    <s v="Si"/>
    <m/>
    <m/>
    <m/>
    <m/>
    <n v="5"/>
    <n v="5"/>
    <m/>
    <n v="5"/>
    <n v="5"/>
    <m/>
    <m/>
    <d v="2017-03-18T20:11:49"/>
    <s v="10.150.1.152"/>
  </r>
  <r>
    <s v="Facultad de Ciencias Matemáticas "/>
    <s v="MAT"/>
    <x v="3"/>
    <n v="1100"/>
    <m/>
    <m/>
    <n v="8"/>
    <m/>
    <n v="4"/>
    <n v="5"/>
    <m/>
    <n v="8"/>
    <n v="6"/>
    <m/>
    <m/>
    <m/>
    <m/>
    <n v="5"/>
    <n v="5"/>
    <n v="5"/>
    <n v="5"/>
    <m/>
    <m/>
    <n v="4"/>
    <n v="5"/>
    <m/>
    <n v="5"/>
    <n v="1"/>
    <m/>
    <n v="4"/>
    <n v="5"/>
    <n v="5"/>
    <n v="5"/>
    <n v="4"/>
    <n v="5"/>
    <n v="5"/>
    <m/>
    <m/>
    <n v="5"/>
    <n v="4"/>
    <n v="4"/>
    <n v="4"/>
    <n v="5"/>
    <n v="5"/>
    <n v="5"/>
    <m/>
    <s v="Si"/>
    <n v="3"/>
    <s v="Si"/>
    <n v="3"/>
    <s v="No"/>
    <n v="3"/>
    <s v="Si"/>
    <s v="Si"/>
    <s v="No"/>
    <m/>
    <s v="No"/>
    <m/>
    <m/>
    <m/>
    <m/>
    <n v="5"/>
    <n v="5"/>
    <m/>
    <n v="5"/>
    <n v="4"/>
    <m/>
    <m/>
    <d v="2017-03-18T20:27:59"/>
    <s v="10.150.1.151"/>
  </r>
  <r>
    <s v="Facultad de Ciencias Biológicas "/>
    <s v="BIO"/>
    <x v="3"/>
    <n v="1101"/>
    <m/>
    <m/>
    <n v="2"/>
    <m/>
    <n v="3"/>
    <n v="4"/>
    <m/>
    <n v="2"/>
    <n v="2"/>
    <n v="2"/>
    <m/>
    <m/>
    <m/>
    <n v="4"/>
    <n v="4"/>
    <n v="4"/>
    <n v="4"/>
    <m/>
    <m/>
    <n v="3"/>
    <n v="4"/>
    <n v="4"/>
    <n v="5"/>
    <n v="5"/>
    <m/>
    <n v="3"/>
    <n v="4"/>
    <n v="5"/>
    <n v="5"/>
    <n v="3"/>
    <n v="5"/>
    <n v="4"/>
    <m/>
    <m/>
    <n v="5"/>
    <n v="4"/>
    <n v="4"/>
    <n v="5"/>
    <n v="5"/>
    <n v="4"/>
    <n v="4"/>
    <m/>
    <s v="No"/>
    <m/>
    <s v="No"/>
    <m/>
    <s v="No"/>
    <m/>
    <s v="Si"/>
    <s v="No"/>
    <s v="No"/>
    <m/>
    <s v="No"/>
    <m/>
    <m/>
    <m/>
    <m/>
    <n v="4"/>
    <n v="5"/>
    <m/>
    <n v="4"/>
    <n v="4"/>
    <m/>
    <m/>
    <d v="2017-03-18T22:40:21"/>
    <s v="10.150.1.151"/>
  </r>
  <r>
    <s v="Facultad de Ciencias Económicas y Empresariales "/>
    <s v="CEE"/>
    <x v="4"/>
    <n v="1103"/>
    <m/>
    <m/>
    <n v="5"/>
    <m/>
    <n v="2"/>
    <n v="4"/>
    <m/>
    <m/>
    <m/>
    <m/>
    <m/>
    <m/>
    <m/>
    <n v="5"/>
    <n v="5"/>
    <n v="4"/>
    <n v="4"/>
    <m/>
    <m/>
    <n v="2"/>
    <n v="5"/>
    <n v="1"/>
    <n v="3"/>
    <n v="3"/>
    <m/>
    <n v="4"/>
    <n v="4"/>
    <n v="4"/>
    <n v="4"/>
    <n v="4"/>
    <n v="4"/>
    <n v="4"/>
    <m/>
    <m/>
    <n v="4"/>
    <n v="4"/>
    <n v="4"/>
    <n v="4"/>
    <n v="4"/>
    <n v="4"/>
    <n v="4"/>
    <m/>
    <s v="Si"/>
    <n v="4"/>
    <s v="Si"/>
    <n v="4"/>
    <s v="No"/>
    <m/>
    <s v="No"/>
    <s v="Si"/>
    <s v="No"/>
    <m/>
    <s v="Si"/>
    <m/>
    <m/>
    <m/>
    <m/>
    <n v="4"/>
    <n v="4"/>
    <m/>
    <n v="4"/>
    <n v="4"/>
    <m/>
    <m/>
    <d v="2017-03-18T22:52:59"/>
    <s v="10.150.1.152"/>
  </r>
  <r>
    <s v="F. Enfermería, Fisioterapia y Podología"/>
    <s v="ENF"/>
    <x v="0"/>
    <n v="1104"/>
    <m/>
    <m/>
    <n v="22"/>
    <m/>
    <n v="3"/>
    <n v="2"/>
    <m/>
    <n v="18"/>
    <n v="22"/>
    <n v="13"/>
    <s v="HOSPITAL clnico"/>
    <m/>
    <m/>
    <n v="2"/>
    <n v="1"/>
    <n v="2"/>
    <n v="2"/>
    <m/>
    <m/>
    <n v="4"/>
    <n v="4"/>
    <n v="2"/>
    <n v="1"/>
    <n v="4"/>
    <m/>
    <n v="2"/>
    <n v="3"/>
    <n v="3"/>
    <n v="1"/>
    <n v="2"/>
    <n v="2"/>
    <n v="3"/>
    <m/>
    <m/>
    <n v="1"/>
    <n v="4"/>
    <n v="5"/>
    <n v="3"/>
    <n v="4"/>
    <n v="5"/>
    <n v="3"/>
    <m/>
    <s v="No"/>
    <m/>
    <s v="No"/>
    <m/>
    <s v="No"/>
    <m/>
    <s v="No"/>
    <s v="No"/>
    <s v="No"/>
    <m/>
    <s v="No"/>
    <s v="Cursos de motores de búsqueda y gestores desde primero todos los añitos s del grado&lt;br&gt;"/>
    <m/>
    <m/>
    <m/>
    <n v="1"/>
    <n v="2"/>
    <m/>
    <m/>
    <n v="2"/>
    <s v="Pocos o ningún curso para los s alumnos"/>
    <m/>
    <d v="2017-03-18T22:53:22"/>
    <s v="10.150.1.151"/>
  </r>
  <r>
    <s v="Facultad de Ciencias Económicas y Empresariales "/>
    <s v="CEE"/>
    <x v="4"/>
    <n v="1105"/>
    <m/>
    <m/>
    <n v="5"/>
    <m/>
    <n v="3"/>
    <n v="4"/>
    <m/>
    <n v="5"/>
    <m/>
    <m/>
    <m/>
    <m/>
    <m/>
    <n v="4"/>
    <n v="4"/>
    <n v="4"/>
    <n v="4"/>
    <m/>
    <m/>
    <n v="4"/>
    <n v="5"/>
    <n v="3"/>
    <n v="5"/>
    <n v="4"/>
    <m/>
    <n v="4"/>
    <n v="5"/>
    <n v="5"/>
    <n v="5"/>
    <n v="5"/>
    <n v="5"/>
    <n v="5"/>
    <m/>
    <m/>
    <n v="5"/>
    <n v="5"/>
    <n v="5"/>
    <n v="5"/>
    <n v="5"/>
    <n v="5"/>
    <n v="5"/>
    <m/>
    <s v="Si"/>
    <n v="4"/>
    <s v="Si"/>
    <n v="4"/>
    <s v="Si"/>
    <n v="4"/>
    <s v="No"/>
    <s v="Si"/>
    <s v="No"/>
    <m/>
    <s v="No"/>
    <m/>
    <m/>
    <m/>
    <m/>
    <n v="5"/>
    <n v="5"/>
    <m/>
    <n v="5"/>
    <n v="5"/>
    <m/>
    <m/>
    <d v="2017-03-18T23:31:50"/>
    <s v="10.150.1.152"/>
  </r>
  <r>
    <s v="Facultad de Geografía e Historia "/>
    <s v="GHI"/>
    <x v="2"/>
    <n v="1106"/>
    <m/>
    <m/>
    <n v="16"/>
    <m/>
    <n v="3"/>
    <n v="3"/>
    <m/>
    <n v="16"/>
    <n v="29"/>
    <n v="18"/>
    <m/>
    <m/>
    <m/>
    <n v="4"/>
    <n v="5"/>
    <n v="5"/>
    <n v="5"/>
    <m/>
    <m/>
    <n v="5"/>
    <n v="4"/>
    <n v="4"/>
    <n v="3"/>
    <n v="3"/>
    <m/>
    <n v="4"/>
    <n v="3"/>
    <n v="3"/>
    <n v="5"/>
    <n v="5"/>
    <n v="4"/>
    <n v="4"/>
    <m/>
    <m/>
    <n v="4"/>
    <n v="5"/>
    <n v="5"/>
    <n v="5"/>
    <n v="5"/>
    <m/>
    <n v="4"/>
    <m/>
    <s v="Si"/>
    <n v="3"/>
    <s v="Si"/>
    <n v="3"/>
    <s v="No"/>
    <m/>
    <s v="Si"/>
    <s v="Si"/>
    <s v="No"/>
    <m/>
    <s v="Si"/>
    <m/>
    <m/>
    <m/>
    <m/>
    <n v="5"/>
    <n v="5"/>
    <m/>
    <n v="5"/>
    <n v="3"/>
    <m/>
    <m/>
    <d v="2017-03-19T06:43:35"/>
    <s v="10.150.1.152"/>
  </r>
  <r>
    <s v="Facultad de Derecho "/>
    <s v="DER"/>
    <x v="4"/>
    <n v="1107"/>
    <m/>
    <m/>
    <n v="11"/>
    <m/>
    <n v="3"/>
    <n v="2"/>
    <m/>
    <n v="11"/>
    <n v="29"/>
    <m/>
    <s v="Biobliotecas Comunidad Autónoma Madrid, Bibliotecas municipales."/>
    <m/>
    <m/>
    <n v="4"/>
    <n v="4"/>
    <n v="4"/>
    <n v="4"/>
    <m/>
    <m/>
    <n v="5"/>
    <n v="4"/>
    <n v="4"/>
    <n v="3"/>
    <n v="3"/>
    <m/>
    <n v="4"/>
    <n v="3"/>
    <n v="4"/>
    <n v="4"/>
    <n v="4"/>
    <n v="4"/>
    <n v="3"/>
    <m/>
    <m/>
    <n v="4"/>
    <n v="3"/>
    <n v="4"/>
    <n v="5"/>
    <n v="4"/>
    <n v="5"/>
    <n v="4"/>
    <m/>
    <s v="Si"/>
    <n v="4"/>
    <s v="Si"/>
    <n v="4"/>
    <s v="Si"/>
    <n v="3"/>
    <s v="Si"/>
    <s v="Si"/>
    <s v="No"/>
    <m/>
    <s v="Si"/>
    <m/>
    <m/>
    <m/>
    <m/>
    <n v="4"/>
    <n v="4"/>
    <m/>
    <n v="4"/>
    <n v="2"/>
    <s v="Prefería un sistema no centralizado. La accesibilidad a las bibliotecas de los departamentos resultaba muy útil."/>
    <m/>
    <d v="2017-03-19T08:16:58"/>
    <s v="10.150.1.151"/>
  </r>
  <r>
    <s v="Facultad de Ciencias de la Información "/>
    <s v="INF"/>
    <x v="4"/>
    <n v="1108"/>
    <m/>
    <m/>
    <n v="4"/>
    <m/>
    <n v="3"/>
    <n v="5"/>
    <m/>
    <n v="4"/>
    <n v="9"/>
    <n v="20"/>
    <m/>
    <m/>
    <m/>
    <n v="4"/>
    <n v="3"/>
    <n v="5"/>
    <n v="3"/>
    <m/>
    <m/>
    <n v="5"/>
    <n v="5"/>
    <n v="3"/>
    <n v="5"/>
    <n v="4"/>
    <m/>
    <m/>
    <n v="4"/>
    <n v="5"/>
    <n v="5"/>
    <n v="5"/>
    <n v="5"/>
    <n v="5"/>
    <m/>
    <m/>
    <n v="5"/>
    <n v="4"/>
    <n v="4"/>
    <n v="4"/>
    <n v="5"/>
    <n v="5"/>
    <n v="5"/>
    <m/>
    <s v="Si"/>
    <n v="4"/>
    <s v="Si"/>
    <n v="4"/>
    <s v="No"/>
    <m/>
    <s v="No"/>
    <s v="Si"/>
    <s v="No"/>
    <m/>
    <s v="No"/>
    <s v="Ayuda presencial  del personal de la biblioteca para localizar documentación especializada."/>
    <m/>
    <m/>
    <m/>
    <n v="5"/>
    <n v="5"/>
    <m/>
    <m/>
    <n v="5"/>
    <m/>
    <m/>
    <d v="2017-03-19T09:03:21"/>
    <s v="10.150.1.152"/>
  </r>
  <r>
    <s v=""/>
    <s v=""/>
    <x v="1"/>
    <n v="1109"/>
    <m/>
    <m/>
    <m/>
    <m/>
    <n v="4"/>
    <n v="4"/>
    <m/>
    <n v="14"/>
    <n v="29"/>
    <n v="12"/>
    <m/>
    <m/>
    <m/>
    <n v="4"/>
    <n v="4"/>
    <n v="4"/>
    <n v="4"/>
    <m/>
    <m/>
    <n v="4"/>
    <n v="4"/>
    <n v="4"/>
    <n v="4"/>
    <n v="4"/>
    <m/>
    <n v="2"/>
    <n v="2"/>
    <n v="3"/>
    <n v="3"/>
    <n v="4"/>
    <n v="2"/>
    <n v="4"/>
    <m/>
    <m/>
    <n v="5"/>
    <n v="5"/>
    <n v="5"/>
    <n v="5"/>
    <n v="5"/>
    <n v="5"/>
    <n v="3"/>
    <m/>
    <s v="Si"/>
    <n v="3"/>
    <s v="Si"/>
    <n v="2"/>
    <s v="Si"/>
    <n v="3"/>
    <s v="Si"/>
    <s v="Si"/>
    <s v="Si"/>
    <n v="3"/>
    <s v="Si"/>
    <m/>
    <m/>
    <m/>
    <m/>
    <n v="3"/>
    <n v="4"/>
    <m/>
    <n v="4"/>
    <n v="4"/>
    <s v="Alargar el plazo de recogida de libros al menos a 2 días una vez solicitado el préstamo vía online"/>
    <m/>
    <d v="2017-03-19T09:28:24"/>
    <s v="10.150.1.152"/>
  </r>
  <r>
    <s v="Facultad de Ciencias Químicas "/>
    <s v="QUI"/>
    <x v="3"/>
    <n v="1110"/>
    <m/>
    <m/>
    <n v="10"/>
    <m/>
    <n v="3"/>
    <n v="5"/>
    <m/>
    <n v="10"/>
    <m/>
    <m/>
    <m/>
    <m/>
    <m/>
    <n v="5"/>
    <n v="5"/>
    <n v="5"/>
    <n v="4"/>
    <m/>
    <m/>
    <n v="3"/>
    <n v="5"/>
    <n v="2"/>
    <n v="3"/>
    <n v="5"/>
    <m/>
    <n v="4"/>
    <n v="3"/>
    <n v="4"/>
    <n v="5"/>
    <n v="3"/>
    <n v="5"/>
    <n v="3"/>
    <m/>
    <m/>
    <n v="5"/>
    <n v="5"/>
    <n v="5"/>
    <n v="5"/>
    <n v="5"/>
    <n v="4"/>
    <n v="4"/>
    <m/>
    <s v="Si"/>
    <n v="5"/>
    <s v="No"/>
    <m/>
    <s v="No"/>
    <m/>
    <s v="Si"/>
    <s v="Si"/>
    <s v="Si"/>
    <n v="5"/>
    <s v="Si"/>
    <m/>
    <m/>
    <m/>
    <m/>
    <n v="5"/>
    <n v="5"/>
    <m/>
    <n v="5"/>
    <n v="5"/>
    <m/>
    <m/>
    <d v="2017-03-19T10:25:09"/>
    <s v="10.150.1.152"/>
  </r>
  <r>
    <s v="Facultad de Bellas Artes "/>
    <s v="BBA"/>
    <x v="2"/>
    <n v="1111"/>
    <m/>
    <m/>
    <n v="1"/>
    <m/>
    <n v="3"/>
    <n v="3"/>
    <m/>
    <n v="1"/>
    <n v="16"/>
    <m/>
    <s v="Biblioteca de la UNED"/>
    <m/>
    <m/>
    <n v="3"/>
    <n v="3"/>
    <n v="4"/>
    <n v="4"/>
    <m/>
    <m/>
    <n v="3"/>
    <n v="5"/>
    <n v="4"/>
    <n v="3"/>
    <n v="5"/>
    <m/>
    <n v="4"/>
    <n v="4"/>
    <n v="5"/>
    <n v="5"/>
    <n v="5"/>
    <n v="5"/>
    <n v="4"/>
    <m/>
    <m/>
    <n v="5"/>
    <n v="4"/>
    <n v="4"/>
    <n v="4"/>
    <n v="4"/>
    <n v="4"/>
    <n v="4"/>
    <m/>
    <s v="Si"/>
    <n v="4"/>
    <s v="Si"/>
    <n v="4"/>
    <s v="Si"/>
    <n v="4"/>
    <s v="No"/>
    <s v="Si"/>
    <s v="Si"/>
    <n v="5"/>
    <s v="No"/>
    <m/>
    <m/>
    <m/>
    <m/>
    <n v="4"/>
    <n v="5"/>
    <m/>
    <n v="5"/>
    <n v="5"/>
    <m/>
    <m/>
    <d v="2017-03-19T10:40:18"/>
    <s v="10.150.1.151"/>
  </r>
  <r>
    <s v="Facultad de Ciencias de la Documentación "/>
    <s v="BYD"/>
    <x v="4"/>
    <n v="1112"/>
    <m/>
    <m/>
    <n v="3"/>
    <m/>
    <n v="2"/>
    <n v="4"/>
    <m/>
    <n v="3"/>
    <m/>
    <m/>
    <m/>
    <m/>
    <m/>
    <n v="5"/>
    <n v="5"/>
    <n v="4"/>
    <n v="4"/>
    <m/>
    <m/>
    <n v="2"/>
    <n v="5"/>
    <n v="2"/>
    <n v="2"/>
    <n v="4"/>
    <m/>
    <n v="4"/>
    <n v="4"/>
    <n v="5"/>
    <n v="5"/>
    <n v="4"/>
    <n v="5"/>
    <n v="4"/>
    <m/>
    <m/>
    <n v="5"/>
    <n v="5"/>
    <n v="5"/>
    <n v="5"/>
    <n v="5"/>
    <n v="5"/>
    <n v="4"/>
    <m/>
    <s v="Si"/>
    <n v="4"/>
    <s v="Si"/>
    <n v="4"/>
    <s v="Si"/>
    <n v="5"/>
    <s v="Si"/>
    <s v="No"/>
    <s v="No"/>
    <m/>
    <s v="Si"/>
    <s v="Cálculo del indice normalizado"/>
    <m/>
    <m/>
    <m/>
    <n v="5"/>
    <n v="5"/>
    <m/>
    <n v="4"/>
    <n v="5"/>
    <m/>
    <m/>
    <d v="2017-03-19T10:40:57"/>
    <s v="10.150.1.151"/>
  </r>
  <r>
    <s v="F. Óptica y Optometría"/>
    <s v="OPT"/>
    <x v="0"/>
    <n v="1113"/>
    <m/>
    <m/>
    <n v="25"/>
    <m/>
    <n v="3"/>
    <n v="2"/>
    <m/>
    <n v="25"/>
    <n v="18"/>
    <m/>
    <m/>
    <m/>
    <m/>
    <n v="5"/>
    <n v="5"/>
    <n v="5"/>
    <n v="4"/>
    <m/>
    <m/>
    <n v="5"/>
    <n v="3"/>
    <n v="5"/>
    <n v="3"/>
    <n v="5"/>
    <m/>
    <n v="5"/>
    <n v="4"/>
    <n v="4"/>
    <n v="5"/>
    <n v="4"/>
    <n v="4"/>
    <n v="4"/>
    <m/>
    <m/>
    <n v="5"/>
    <n v="5"/>
    <n v="5"/>
    <m/>
    <n v="5"/>
    <n v="5"/>
    <n v="4"/>
    <m/>
    <m/>
    <n v="4"/>
    <s v="No"/>
    <m/>
    <s v="No"/>
    <m/>
    <s v="Si"/>
    <s v="Si"/>
    <s v="Si"/>
    <n v="5"/>
    <s v="Si"/>
    <m/>
    <m/>
    <m/>
    <m/>
    <n v="5"/>
    <n v="5"/>
    <m/>
    <n v="5"/>
    <n v="5"/>
    <m/>
    <m/>
    <d v="2017-03-19T11:11:49"/>
    <s v="10.150.1.152"/>
  </r>
  <r>
    <s v="Facultad de Filología "/>
    <s v="FLL"/>
    <x v="2"/>
    <n v="1114"/>
    <m/>
    <m/>
    <n v="14"/>
    <m/>
    <n v="4"/>
    <m/>
    <m/>
    <n v="14"/>
    <n v="29"/>
    <n v="4"/>
    <m/>
    <m/>
    <m/>
    <n v="5"/>
    <n v="5"/>
    <n v="5"/>
    <n v="5"/>
    <m/>
    <m/>
    <n v="4"/>
    <n v="3"/>
    <n v="5"/>
    <n v="4"/>
    <n v="2"/>
    <m/>
    <n v="4"/>
    <n v="5"/>
    <n v="3"/>
    <n v="5"/>
    <n v="4"/>
    <n v="5"/>
    <n v="4"/>
    <m/>
    <m/>
    <n v="5"/>
    <n v="5"/>
    <n v="5"/>
    <n v="5"/>
    <n v="5"/>
    <n v="5"/>
    <n v="5"/>
    <m/>
    <s v="Si"/>
    <n v="5"/>
    <s v="Si"/>
    <n v="4"/>
    <s v="No"/>
    <m/>
    <s v="Si"/>
    <s v="Si"/>
    <s v="Si"/>
    <n v="4"/>
    <s v="No"/>
    <m/>
    <m/>
    <m/>
    <m/>
    <n v="5"/>
    <n v="5"/>
    <m/>
    <n v="5"/>
    <n v="5"/>
    <m/>
    <m/>
    <d v="2017-03-19T11:17:22"/>
    <s v="10.150.1.152"/>
  </r>
  <r>
    <s v="Facultad de Geografía e Historia "/>
    <s v="GHI"/>
    <x v="2"/>
    <n v="1115"/>
    <m/>
    <m/>
    <n v="16"/>
    <m/>
    <n v="4"/>
    <n v="5"/>
    <m/>
    <n v="16"/>
    <n v="28"/>
    <m/>
    <m/>
    <m/>
    <m/>
    <n v="4"/>
    <n v="4"/>
    <n v="3"/>
    <n v="3"/>
    <m/>
    <m/>
    <n v="4"/>
    <n v="3"/>
    <m/>
    <n v="4"/>
    <n v="3"/>
    <m/>
    <n v="4"/>
    <n v="4"/>
    <n v="4"/>
    <n v="5"/>
    <n v="4"/>
    <n v="3"/>
    <n v="4"/>
    <m/>
    <m/>
    <n v="5"/>
    <n v="4"/>
    <n v="4"/>
    <n v="4"/>
    <n v="4"/>
    <n v="5"/>
    <n v="5"/>
    <m/>
    <m/>
    <n v="3"/>
    <s v="No"/>
    <m/>
    <s v="No"/>
    <m/>
    <s v="Si"/>
    <s v="Si"/>
    <s v="Si"/>
    <m/>
    <s v="Si"/>
    <m/>
    <m/>
    <m/>
    <m/>
    <n v="5"/>
    <n v="4"/>
    <m/>
    <n v="5"/>
    <n v="4"/>
    <m/>
    <m/>
    <d v="2017-03-19T11:30:41"/>
    <s v="10.150.1.152"/>
  </r>
  <r>
    <s v=""/>
    <s v=""/>
    <x v="1"/>
    <n v="1116"/>
    <m/>
    <m/>
    <m/>
    <m/>
    <n v="3"/>
    <n v="2"/>
    <m/>
    <n v="4"/>
    <n v="14"/>
    <m/>
    <m/>
    <m/>
    <m/>
    <n v="5"/>
    <n v="5"/>
    <n v="5"/>
    <n v="5"/>
    <m/>
    <m/>
    <n v="5"/>
    <n v="3"/>
    <n v="5"/>
    <n v="3"/>
    <n v="3"/>
    <m/>
    <n v="4"/>
    <n v="5"/>
    <n v="4"/>
    <n v="5"/>
    <n v="5"/>
    <n v="4"/>
    <n v="4"/>
    <m/>
    <m/>
    <n v="5"/>
    <n v="5"/>
    <n v="5"/>
    <n v="5"/>
    <n v="5"/>
    <n v="5"/>
    <n v="5"/>
    <m/>
    <s v="Si"/>
    <n v="5"/>
    <s v="No"/>
    <m/>
    <s v="No"/>
    <m/>
    <s v="No"/>
    <s v="Si"/>
    <m/>
    <n v="3"/>
    <s v="No"/>
    <m/>
    <m/>
    <m/>
    <m/>
    <n v="5"/>
    <n v="5"/>
    <m/>
    <n v="4"/>
    <n v="4"/>
    <m/>
    <m/>
    <d v="2017-03-19T11:54:49"/>
    <s v="10.150.1.151"/>
  </r>
  <r>
    <s v=""/>
    <s v=""/>
    <x v="1"/>
    <n v="1117"/>
    <m/>
    <m/>
    <m/>
    <m/>
    <n v="2"/>
    <n v="3"/>
    <m/>
    <n v="16"/>
    <m/>
    <m/>
    <m/>
    <m/>
    <m/>
    <n v="5"/>
    <n v="4"/>
    <n v="5"/>
    <n v="4"/>
    <m/>
    <m/>
    <n v="3"/>
    <n v="3"/>
    <n v="5"/>
    <n v="3"/>
    <n v="5"/>
    <m/>
    <n v="4"/>
    <n v="4"/>
    <n v="4"/>
    <n v="5"/>
    <n v="3"/>
    <n v="4"/>
    <n v="4"/>
    <m/>
    <m/>
    <n v="5"/>
    <n v="5"/>
    <m/>
    <n v="5"/>
    <n v="4"/>
    <n v="4"/>
    <n v="4"/>
    <m/>
    <s v="Si"/>
    <n v="4"/>
    <s v="No"/>
    <m/>
    <s v="No"/>
    <m/>
    <s v="No"/>
    <s v="Si"/>
    <s v="Si"/>
    <n v="3"/>
    <s v="No"/>
    <m/>
    <m/>
    <m/>
    <m/>
    <n v="5"/>
    <n v="5"/>
    <m/>
    <n v="4"/>
    <n v="4"/>
    <m/>
    <m/>
    <d v="2017-03-19T12:23:31"/>
    <s v="10.150.1.152"/>
  </r>
  <r>
    <s v="F. Enfermería, Fisioterapia y Podología"/>
    <s v="ENF"/>
    <x v="0"/>
    <n v="1118"/>
    <m/>
    <m/>
    <n v="22"/>
    <m/>
    <n v="3"/>
    <n v="5"/>
    <m/>
    <n v="22"/>
    <n v="18"/>
    <m/>
    <m/>
    <m/>
    <m/>
    <n v="4"/>
    <n v="4"/>
    <n v="4"/>
    <n v="4"/>
    <m/>
    <m/>
    <n v="4"/>
    <n v="5"/>
    <n v="3"/>
    <n v="4"/>
    <n v="5"/>
    <m/>
    <n v="4"/>
    <n v="5"/>
    <n v="5"/>
    <n v="5"/>
    <n v="5"/>
    <n v="5"/>
    <n v="5"/>
    <m/>
    <m/>
    <n v="5"/>
    <n v="5"/>
    <n v="5"/>
    <n v="5"/>
    <n v="5"/>
    <n v="5"/>
    <n v="5"/>
    <m/>
    <s v="Si"/>
    <n v="5"/>
    <s v="Si"/>
    <n v="5"/>
    <s v="No"/>
    <m/>
    <s v="No"/>
    <s v="Si"/>
    <s v="Si"/>
    <n v="5"/>
    <s v="Si"/>
    <s v="Servicios de traducción y redacción de artículos científicos"/>
    <m/>
    <m/>
    <m/>
    <n v="5"/>
    <n v="5"/>
    <m/>
    <n v="5"/>
    <n v="4"/>
    <m/>
    <m/>
    <d v="2017-03-19T13:23:45"/>
    <s v="10.150.1.151"/>
  </r>
  <r>
    <s v="Facultad de Filología "/>
    <s v="FLL"/>
    <x v="2"/>
    <n v="1119"/>
    <m/>
    <m/>
    <n v="14"/>
    <m/>
    <n v="3"/>
    <n v="4"/>
    <m/>
    <n v="29"/>
    <n v="14"/>
    <m/>
    <m/>
    <m/>
    <m/>
    <n v="5"/>
    <n v="5"/>
    <n v="5"/>
    <n v="5"/>
    <m/>
    <m/>
    <n v="3"/>
    <n v="5"/>
    <n v="4"/>
    <n v="2"/>
    <n v="5"/>
    <m/>
    <n v="4"/>
    <n v="4"/>
    <n v="5"/>
    <n v="5"/>
    <n v="5"/>
    <n v="5"/>
    <n v="5"/>
    <m/>
    <m/>
    <n v="4"/>
    <n v="5"/>
    <n v="5"/>
    <n v="5"/>
    <n v="5"/>
    <n v="5"/>
    <n v="3"/>
    <m/>
    <s v="Si"/>
    <n v="4"/>
    <s v="No"/>
    <m/>
    <s v="No"/>
    <m/>
    <s v="Si"/>
    <s v="Si"/>
    <s v="Si"/>
    <n v="5"/>
    <s v="No"/>
    <m/>
    <m/>
    <m/>
    <m/>
    <n v="5"/>
    <n v="5"/>
    <m/>
    <n v="5"/>
    <n v="4"/>
    <m/>
    <m/>
    <d v="2017-03-19T13:59:58"/>
    <s v="10.150.1.152"/>
  </r>
  <r>
    <s v="Facultad de Farmacia "/>
    <s v="FAR"/>
    <x v="0"/>
    <n v="1120"/>
    <m/>
    <m/>
    <n v="13"/>
    <m/>
    <n v="2"/>
    <n v="2"/>
    <m/>
    <n v="13"/>
    <m/>
    <m/>
    <m/>
    <m/>
    <m/>
    <n v="4"/>
    <n v="4"/>
    <n v="4"/>
    <n v="4"/>
    <m/>
    <m/>
    <n v="2"/>
    <n v="5"/>
    <n v="1"/>
    <n v="2"/>
    <n v="4"/>
    <m/>
    <n v="4"/>
    <n v="3"/>
    <n v="3"/>
    <n v="4"/>
    <n v="3"/>
    <n v="4"/>
    <n v="3"/>
    <m/>
    <m/>
    <n v="5"/>
    <n v="5"/>
    <n v="5"/>
    <n v="5"/>
    <n v="5"/>
    <n v="4"/>
    <n v="4"/>
    <m/>
    <s v="Si"/>
    <n v="4"/>
    <s v="No"/>
    <m/>
    <s v="No"/>
    <m/>
    <s v="Si"/>
    <s v="No"/>
    <s v="No"/>
    <m/>
    <s v="No"/>
    <m/>
    <m/>
    <m/>
    <m/>
    <n v="5"/>
    <n v="5"/>
    <m/>
    <n v="5"/>
    <n v="5"/>
    <m/>
    <m/>
    <d v="2017-03-19T15:54:57"/>
    <s v="10.150.1.152"/>
  </r>
  <r>
    <s v="Facultad de Bellas Artes "/>
    <s v="BBA"/>
    <x v="2"/>
    <n v="1121"/>
    <m/>
    <m/>
    <n v="1"/>
    <m/>
    <n v="3"/>
    <n v="2"/>
    <m/>
    <n v="1"/>
    <m/>
    <m/>
    <m/>
    <m/>
    <m/>
    <n v="5"/>
    <n v="5"/>
    <n v="4"/>
    <n v="3"/>
    <m/>
    <m/>
    <n v="4"/>
    <n v="1"/>
    <n v="5"/>
    <n v="4"/>
    <n v="4"/>
    <m/>
    <n v="2"/>
    <n v="4"/>
    <n v="4"/>
    <n v="5"/>
    <n v="4"/>
    <n v="4"/>
    <n v="4"/>
    <m/>
    <m/>
    <n v="5"/>
    <n v="5"/>
    <n v="5"/>
    <n v="5"/>
    <n v="5"/>
    <n v="5"/>
    <n v="5"/>
    <m/>
    <s v="No"/>
    <m/>
    <s v="No"/>
    <m/>
    <s v="No"/>
    <m/>
    <s v="No"/>
    <s v="No"/>
    <s v="No"/>
    <m/>
    <s v="No"/>
    <m/>
    <m/>
    <m/>
    <m/>
    <n v="5"/>
    <n v="5"/>
    <m/>
    <n v="5"/>
    <n v="4"/>
    <m/>
    <m/>
    <d v="2017-03-19T17:33:29"/>
    <s v="10.150.1.151"/>
  </r>
  <r>
    <s v="Facultad de Geografía e Historia "/>
    <s v="GHI"/>
    <x v="2"/>
    <n v="1122"/>
    <m/>
    <m/>
    <n v="16"/>
    <m/>
    <n v="3"/>
    <n v="4"/>
    <m/>
    <n v="14"/>
    <n v="29"/>
    <m/>
    <s v="Biblioteca Islámica del AECID"/>
    <m/>
    <m/>
    <n v="4"/>
    <n v="4"/>
    <n v="3"/>
    <n v="3"/>
    <m/>
    <m/>
    <n v="5"/>
    <n v="4"/>
    <n v="4"/>
    <n v="5"/>
    <n v="4"/>
    <m/>
    <n v="3"/>
    <n v="3"/>
    <n v="3"/>
    <n v="4"/>
    <n v="4"/>
    <n v="2"/>
    <n v="4"/>
    <m/>
    <m/>
    <n v="3"/>
    <n v="4"/>
    <n v="4"/>
    <n v="4"/>
    <n v="5"/>
    <n v="5"/>
    <n v="4"/>
    <m/>
    <s v="Si"/>
    <n v="3"/>
    <s v="No"/>
    <m/>
    <s v="No"/>
    <m/>
    <s v="Si"/>
    <s v="Si"/>
    <s v="No"/>
    <m/>
    <s v="No"/>
    <m/>
    <m/>
    <m/>
    <m/>
    <n v="3"/>
    <n v="3"/>
    <m/>
    <n v="3"/>
    <n v="3"/>
    <m/>
    <m/>
    <d v="2017-03-19T17:45:01"/>
    <s v="10.150.1.152"/>
  </r>
  <r>
    <s v=""/>
    <s v=""/>
    <x v="1"/>
    <n v="1123"/>
    <m/>
    <m/>
    <m/>
    <m/>
    <n v="4"/>
    <n v="4"/>
    <m/>
    <n v="4"/>
    <n v="16"/>
    <n v="9"/>
    <m/>
    <m/>
    <m/>
    <n v="4"/>
    <n v="4"/>
    <n v="4"/>
    <n v="4"/>
    <m/>
    <m/>
    <n v="4"/>
    <n v="4"/>
    <n v="4"/>
    <n v="3"/>
    <n v="4"/>
    <m/>
    <n v="4"/>
    <n v="4"/>
    <n v="4"/>
    <n v="3"/>
    <n v="4"/>
    <n v="4"/>
    <n v="4"/>
    <m/>
    <m/>
    <n v="4"/>
    <n v="4"/>
    <n v="4"/>
    <n v="4"/>
    <n v="4"/>
    <n v="4"/>
    <n v="3"/>
    <m/>
    <s v="Si"/>
    <n v="4"/>
    <s v="Si"/>
    <n v="4"/>
    <s v="No"/>
    <m/>
    <s v="Si"/>
    <s v="Si"/>
    <s v="Si"/>
    <n v="4"/>
    <s v="Si"/>
    <m/>
    <m/>
    <m/>
    <m/>
    <n v="4"/>
    <n v="4"/>
    <m/>
    <n v="4"/>
    <n v="4"/>
    <m/>
    <m/>
    <d v="2017-03-19T17:53:57"/>
    <s v="10.150.1.151"/>
  </r>
  <r>
    <s v="Facultad de Ciencias Matemáticas "/>
    <s v="MAT"/>
    <x v="3"/>
    <n v="1124"/>
    <m/>
    <m/>
    <n v="8"/>
    <m/>
    <n v="3"/>
    <n v="3"/>
    <m/>
    <n v="8"/>
    <m/>
    <m/>
    <m/>
    <m/>
    <m/>
    <n v="5"/>
    <n v="4"/>
    <n v="4"/>
    <n v="4"/>
    <m/>
    <m/>
    <n v="4"/>
    <n v="3"/>
    <n v="4"/>
    <n v="2"/>
    <n v="4"/>
    <m/>
    <n v="5"/>
    <n v="5"/>
    <n v="4"/>
    <n v="5"/>
    <n v="5"/>
    <n v="5"/>
    <n v="4"/>
    <m/>
    <m/>
    <n v="4"/>
    <n v="5"/>
    <n v="5"/>
    <n v="4"/>
    <n v="5"/>
    <n v="5"/>
    <n v="5"/>
    <m/>
    <s v="No"/>
    <m/>
    <s v="No"/>
    <m/>
    <s v="No"/>
    <m/>
    <s v="Si"/>
    <s v="Si"/>
    <s v="No"/>
    <m/>
    <s v="No"/>
    <m/>
    <m/>
    <m/>
    <m/>
    <n v="5"/>
    <n v="5"/>
    <m/>
    <n v="5"/>
    <n v="4"/>
    <m/>
    <m/>
    <d v="2017-03-19T18:45:06"/>
    <s v="10.150.1.151"/>
  </r>
  <r>
    <s v=""/>
    <s v=""/>
    <x v="1"/>
    <n v="1125"/>
    <m/>
    <m/>
    <m/>
    <m/>
    <n v="3"/>
    <n v="3"/>
    <m/>
    <n v="19"/>
    <m/>
    <m/>
    <m/>
    <m/>
    <m/>
    <n v="4"/>
    <n v="4"/>
    <n v="5"/>
    <n v="5"/>
    <m/>
    <m/>
    <n v="4"/>
    <n v="3"/>
    <n v="4"/>
    <n v="3"/>
    <n v="4"/>
    <m/>
    <n v="4"/>
    <n v="5"/>
    <n v="5"/>
    <n v="5"/>
    <n v="5"/>
    <n v="5"/>
    <n v="5"/>
    <m/>
    <m/>
    <n v="5"/>
    <n v="5"/>
    <n v="4"/>
    <n v="5"/>
    <n v="5"/>
    <n v="5"/>
    <n v="5"/>
    <m/>
    <s v="No"/>
    <m/>
    <s v="No"/>
    <m/>
    <s v="No"/>
    <m/>
    <s v="No"/>
    <s v="Si"/>
    <s v="Si"/>
    <n v="5"/>
    <m/>
    <m/>
    <m/>
    <m/>
    <m/>
    <n v="5"/>
    <n v="5"/>
    <m/>
    <n v="5"/>
    <n v="5"/>
    <m/>
    <m/>
    <d v="2017-03-19T20:16:18"/>
    <s v="10.150.1.151"/>
  </r>
  <r>
    <s v="Facultad de Ciencias Políticas y Sociología "/>
    <s v="CPS"/>
    <x v="4"/>
    <n v="1126"/>
    <m/>
    <m/>
    <n v="9"/>
    <m/>
    <n v="3"/>
    <n v="4"/>
    <m/>
    <n v="9"/>
    <n v="4"/>
    <m/>
    <m/>
    <m/>
    <m/>
    <n v="4"/>
    <n v="3"/>
    <n v="4"/>
    <n v="4"/>
    <m/>
    <m/>
    <n v="3"/>
    <n v="4"/>
    <n v="3"/>
    <n v="3"/>
    <n v="3"/>
    <m/>
    <n v="4"/>
    <n v="4"/>
    <n v="4"/>
    <n v="4"/>
    <n v="4"/>
    <n v="4"/>
    <n v="4"/>
    <m/>
    <m/>
    <n v="4"/>
    <n v="4"/>
    <n v="4"/>
    <n v="4"/>
    <n v="4"/>
    <n v="4"/>
    <n v="4"/>
    <m/>
    <s v="Si"/>
    <n v="4"/>
    <s v="Si"/>
    <n v="4"/>
    <s v="Si"/>
    <n v="4"/>
    <s v="Si"/>
    <s v="Si"/>
    <s v="Si"/>
    <n v="4"/>
    <s v="Si"/>
    <m/>
    <m/>
    <m/>
    <m/>
    <n v="5"/>
    <n v="5"/>
    <m/>
    <n v="5"/>
    <n v="5"/>
    <m/>
    <m/>
    <d v="2017-03-20T01:30:02"/>
    <s v="10.150.1.152"/>
  </r>
  <r>
    <s v="Facultad de Ciencias Políticas y Sociología "/>
    <s v="CPS"/>
    <x v="4"/>
    <n v="1127"/>
    <m/>
    <m/>
    <n v="9"/>
    <m/>
    <n v="5"/>
    <n v="5"/>
    <m/>
    <n v="9"/>
    <n v="11"/>
    <m/>
    <m/>
    <m/>
    <m/>
    <n v="5"/>
    <n v="4"/>
    <n v="3"/>
    <n v="4"/>
    <m/>
    <m/>
    <n v="5"/>
    <n v="4"/>
    <n v="4"/>
    <n v="4"/>
    <n v="4"/>
    <m/>
    <n v="4"/>
    <n v="5"/>
    <n v="4"/>
    <n v="5"/>
    <n v="4"/>
    <n v="5"/>
    <n v="4"/>
    <m/>
    <m/>
    <n v="5"/>
    <n v="5"/>
    <n v="5"/>
    <n v="5"/>
    <n v="5"/>
    <n v="5"/>
    <n v="3"/>
    <m/>
    <s v="No"/>
    <m/>
    <s v="No"/>
    <m/>
    <s v="No"/>
    <m/>
    <s v="No"/>
    <s v="Si"/>
    <s v="No"/>
    <m/>
    <s v="No"/>
    <m/>
    <m/>
    <m/>
    <m/>
    <n v="5"/>
    <n v="5"/>
    <m/>
    <n v="5"/>
    <n v="5"/>
    <m/>
    <m/>
    <d v="2017-03-20T09:38:36"/>
    <s v="10.150.1.152"/>
  </r>
  <r>
    <s v="F. Comercio y Turismo"/>
    <s v="EMP"/>
    <x v="4"/>
    <n v="1128"/>
    <m/>
    <m/>
    <n v="24"/>
    <m/>
    <n v="3"/>
    <n v="5"/>
    <m/>
    <n v="5"/>
    <n v="24"/>
    <n v="8"/>
    <m/>
    <m/>
    <m/>
    <n v="5"/>
    <n v="5"/>
    <n v="5"/>
    <n v="5"/>
    <m/>
    <m/>
    <n v="4"/>
    <n v="5"/>
    <n v="4"/>
    <n v="2"/>
    <n v="4"/>
    <m/>
    <n v="5"/>
    <n v="5"/>
    <n v="5"/>
    <n v="5"/>
    <n v="5"/>
    <n v="5"/>
    <n v="5"/>
    <m/>
    <m/>
    <n v="5"/>
    <n v="5"/>
    <n v="5"/>
    <n v="5"/>
    <n v="5"/>
    <n v="5"/>
    <n v="5"/>
    <m/>
    <s v="Si"/>
    <n v="4"/>
    <s v="No"/>
    <m/>
    <s v="No"/>
    <m/>
    <s v="Si"/>
    <s v="No"/>
    <s v="No"/>
    <m/>
    <s v="Si"/>
    <m/>
    <m/>
    <m/>
    <m/>
    <n v="5"/>
    <n v="5"/>
    <m/>
    <n v="5"/>
    <n v="4"/>
    <m/>
    <m/>
    <d v="2017-03-20T11:11:48"/>
    <s v="10.150.1.151"/>
  </r>
  <r>
    <s v="Facultad de Filología "/>
    <s v="FLL"/>
    <x v="2"/>
    <n v="1129"/>
    <m/>
    <m/>
    <n v="14"/>
    <m/>
    <n v="3"/>
    <n v="4"/>
    <m/>
    <n v="29"/>
    <n v="14"/>
    <n v="16"/>
    <s v="BNE, AECID, Ateneo"/>
    <m/>
    <m/>
    <n v="4"/>
    <n v="5"/>
    <n v="3"/>
    <n v="3"/>
    <m/>
    <m/>
    <n v="4"/>
    <n v="4"/>
    <n v="4"/>
    <n v="4"/>
    <n v="4"/>
    <m/>
    <n v="3"/>
    <n v="5"/>
    <n v="5"/>
    <n v="5"/>
    <n v="4"/>
    <n v="5"/>
    <n v="4"/>
    <m/>
    <m/>
    <n v="5"/>
    <n v="5"/>
    <n v="5"/>
    <n v="5"/>
    <n v="5"/>
    <n v="4"/>
    <n v="4"/>
    <m/>
    <s v="Si"/>
    <n v="4"/>
    <s v="Si"/>
    <n v="3"/>
    <s v="No"/>
    <m/>
    <s v="Si"/>
    <s v="Si"/>
    <s v="Si"/>
    <n v="4"/>
    <s v="Si"/>
    <m/>
    <m/>
    <m/>
    <m/>
    <n v="5"/>
    <n v="5"/>
    <m/>
    <n v="5"/>
    <n v="5"/>
    <m/>
    <m/>
    <d v="2017-03-20T11:21:50"/>
    <s v="10.150.1.152"/>
  </r>
  <r>
    <s v="Facultad de Odontología "/>
    <s v="ODO"/>
    <x v="0"/>
    <n v="1130"/>
    <m/>
    <m/>
    <n v="19"/>
    <m/>
    <n v="3"/>
    <n v="3"/>
    <m/>
    <n v="19"/>
    <n v="18"/>
    <n v="6"/>
    <m/>
    <m/>
    <m/>
    <n v="5"/>
    <n v="3"/>
    <n v="5"/>
    <n v="5"/>
    <m/>
    <m/>
    <n v="3"/>
    <n v="5"/>
    <n v="3"/>
    <n v="4"/>
    <n v="3"/>
    <m/>
    <n v="3"/>
    <n v="5"/>
    <n v="5"/>
    <n v="5"/>
    <n v="4"/>
    <n v="5"/>
    <n v="3"/>
    <m/>
    <m/>
    <n v="5"/>
    <n v="4"/>
    <n v="5"/>
    <n v="5"/>
    <n v="5"/>
    <n v="5"/>
    <n v="5"/>
    <m/>
    <s v="Si"/>
    <n v="4"/>
    <s v="No"/>
    <m/>
    <s v="No"/>
    <m/>
    <s v="No"/>
    <s v="Si"/>
    <s v="No"/>
    <m/>
    <s v="No"/>
    <m/>
    <m/>
    <m/>
    <m/>
    <n v="5"/>
    <n v="5"/>
    <m/>
    <n v="5"/>
    <n v="5"/>
    <m/>
    <m/>
    <d v="2017-03-20T11:23:44"/>
    <s v="10.150.1.152"/>
  </r>
  <r>
    <s v="F. Óptica y Optometría"/>
    <s v="OPT"/>
    <x v="0"/>
    <n v="1131"/>
    <m/>
    <m/>
    <n v="25"/>
    <m/>
    <n v="3"/>
    <n v="5"/>
    <m/>
    <n v="25"/>
    <n v="16"/>
    <n v="14"/>
    <m/>
    <m/>
    <m/>
    <n v="5"/>
    <n v="4"/>
    <n v="5"/>
    <n v="5"/>
    <m/>
    <m/>
    <n v="5"/>
    <n v="4"/>
    <n v="3"/>
    <n v="1"/>
    <n v="4"/>
    <m/>
    <n v="4"/>
    <n v="4"/>
    <n v="4"/>
    <n v="5"/>
    <n v="4"/>
    <n v="5"/>
    <n v="5"/>
    <m/>
    <m/>
    <n v="5"/>
    <n v="5"/>
    <n v="5"/>
    <n v="5"/>
    <n v="5"/>
    <n v="5"/>
    <n v="5"/>
    <m/>
    <s v="Si"/>
    <n v="4"/>
    <s v="No"/>
    <m/>
    <s v="No"/>
    <m/>
    <s v="Si"/>
    <s v="Si"/>
    <s v="No"/>
    <m/>
    <s v="Si"/>
    <m/>
    <m/>
    <m/>
    <m/>
    <n v="5"/>
    <n v="5"/>
    <m/>
    <n v="5"/>
    <n v="5"/>
    <m/>
    <m/>
    <d v="2017-03-20T12:16:43"/>
    <s v="10.150.1.152"/>
  </r>
  <r>
    <s v="Facultad de Filología "/>
    <s v="FLL"/>
    <x v="2"/>
    <n v="1132"/>
    <m/>
    <m/>
    <n v="14"/>
    <m/>
    <n v="4"/>
    <n v="4"/>
    <m/>
    <n v="14"/>
    <n v="16"/>
    <n v="28"/>
    <s v="Biblioteca Nacional, Casa de Velázquez."/>
    <m/>
    <m/>
    <n v="5"/>
    <n v="5"/>
    <n v="4"/>
    <n v="4"/>
    <m/>
    <m/>
    <n v="5"/>
    <n v="4"/>
    <n v="4"/>
    <n v="4"/>
    <n v="3"/>
    <m/>
    <n v="5"/>
    <n v="5"/>
    <n v="4"/>
    <n v="4"/>
    <n v="4"/>
    <n v="5"/>
    <n v="4"/>
    <m/>
    <m/>
    <n v="4"/>
    <n v="4"/>
    <n v="4"/>
    <n v="4"/>
    <n v="4"/>
    <n v="4"/>
    <n v="4"/>
    <m/>
    <s v="Si"/>
    <n v="4"/>
    <s v="Si"/>
    <n v="4"/>
    <s v="Si"/>
    <n v="4"/>
    <s v="No"/>
    <s v="Si"/>
    <s v="No"/>
    <m/>
    <s v="No"/>
    <s v="la compra de libros aunque sean caros"/>
    <m/>
    <m/>
    <m/>
    <n v="5"/>
    <n v="5"/>
    <m/>
    <n v="5"/>
    <n v="4"/>
    <m/>
    <m/>
    <d v="2017-03-20T12:19:04"/>
    <s v="10.150.1.152"/>
  </r>
  <r>
    <s v="Facultad de Medicina "/>
    <s v="MED"/>
    <x v="0"/>
    <n v="1133"/>
    <m/>
    <m/>
    <n v="18"/>
    <m/>
    <n v="4"/>
    <n v="3"/>
    <m/>
    <n v="18"/>
    <n v="22"/>
    <n v="12"/>
    <m/>
    <m/>
    <m/>
    <n v="1"/>
    <n v="5"/>
    <n v="4"/>
    <n v="3"/>
    <m/>
    <m/>
    <n v="4"/>
    <n v="3"/>
    <n v="4"/>
    <n v="4"/>
    <n v="5"/>
    <m/>
    <n v="2"/>
    <n v="5"/>
    <n v="4"/>
    <n v="5"/>
    <n v="5"/>
    <n v="4"/>
    <n v="5"/>
    <m/>
    <m/>
    <n v="5"/>
    <n v="5"/>
    <n v="5"/>
    <n v="5"/>
    <n v="5"/>
    <n v="5"/>
    <n v="5"/>
    <m/>
    <s v="Si"/>
    <n v="4"/>
    <s v="No"/>
    <m/>
    <s v="Si"/>
    <n v="4"/>
    <s v="No"/>
    <s v="Si"/>
    <s v="Si"/>
    <n v="4"/>
    <s v="No"/>
    <m/>
    <m/>
    <m/>
    <m/>
    <n v="5"/>
    <n v="5"/>
    <m/>
    <n v="2"/>
    <n v="2"/>
    <s v="La valoración global es negativa debido a la gra dificultad vivida este año en la biblioteca de la facultad de Medicina."/>
    <m/>
    <d v="2017-03-20T12:27:43"/>
    <s v="10.150.1.151"/>
  </r>
  <r>
    <s v=""/>
    <s v=""/>
    <x v="1"/>
    <n v="1134"/>
    <m/>
    <m/>
    <m/>
    <m/>
    <n v="4"/>
    <n v="1"/>
    <m/>
    <n v="9"/>
    <m/>
    <m/>
    <s v="BNE"/>
    <m/>
    <m/>
    <n v="4"/>
    <n v="3"/>
    <n v="2"/>
    <n v="3"/>
    <m/>
    <m/>
    <n v="5"/>
    <m/>
    <n v="4"/>
    <n v="4"/>
    <m/>
    <m/>
    <n v="3"/>
    <n v="2"/>
    <n v="2"/>
    <n v="4"/>
    <n v="3"/>
    <n v="4"/>
    <n v="3"/>
    <m/>
    <m/>
    <n v="4"/>
    <n v="4"/>
    <n v="5"/>
    <n v="5"/>
    <n v="3"/>
    <n v="4"/>
    <n v="2"/>
    <m/>
    <s v="No"/>
    <m/>
    <s v="No"/>
    <m/>
    <s v="No"/>
    <m/>
    <s v="No"/>
    <s v="Si"/>
    <s v="No"/>
    <m/>
    <s v="No"/>
    <m/>
    <m/>
    <m/>
    <m/>
    <n v="4"/>
    <n v="5"/>
    <m/>
    <n v="4"/>
    <m/>
    <m/>
    <m/>
    <d v="2017-03-20T12:32:17"/>
    <s v="10.150.1.152"/>
  </r>
  <r>
    <s v="F. Estudios Estadísticos"/>
    <s v="EST"/>
    <x v="3"/>
    <n v="1135"/>
    <m/>
    <m/>
    <n v="23"/>
    <m/>
    <n v="3"/>
    <n v="3"/>
    <m/>
    <n v="23"/>
    <m/>
    <m/>
    <m/>
    <m/>
    <m/>
    <n v="4"/>
    <m/>
    <n v="4"/>
    <n v="4"/>
    <m/>
    <m/>
    <n v="4"/>
    <n v="4"/>
    <n v="4"/>
    <n v="4"/>
    <n v="4"/>
    <m/>
    <n v="4"/>
    <n v="5"/>
    <n v="5"/>
    <n v="5"/>
    <n v="4"/>
    <n v="5"/>
    <n v="4"/>
    <m/>
    <m/>
    <n v="5"/>
    <n v="4"/>
    <n v="4"/>
    <n v="4"/>
    <n v="4"/>
    <n v="5"/>
    <n v="3"/>
    <m/>
    <s v="Si"/>
    <n v="4"/>
    <s v="Si"/>
    <n v="4"/>
    <s v="Si"/>
    <n v="3"/>
    <s v="Si"/>
    <s v="Si"/>
    <s v="No"/>
    <m/>
    <s v="Si"/>
    <m/>
    <m/>
    <m/>
    <m/>
    <n v="5"/>
    <n v="5"/>
    <m/>
    <n v="5"/>
    <n v="4"/>
    <m/>
    <m/>
    <d v="2017-03-20T13:45:03"/>
    <s v="10.150.1.151"/>
  </r>
  <r>
    <s v="Facultad de Ciencias Económicas y Empresariales "/>
    <s v="CEE"/>
    <x v="4"/>
    <n v="1136"/>
    <m/>
    <m/>
    <n v="5"/>
    <m/>
    <n v="3"/>
    <n v="3"/>
    <m/>
    <n v="9"/>
    <n v="5"/>
    <n v="29"/>
    <s v="BIBLIOTECA NACIONAL"/>
    <m/>
    <m/>
    <n v="4"/>
    <n v="4"/>
    <n v="4"/>
    <n v="4"/>
    <m/>
    <m/>
    <n v="3"/>
    <n v="4"/>
    <n v="5"/>
    <n v="3"/>
    <n v="4"/>
    <m/>
    <n v="4"/>
    <n v="4"/>
    <n v="3"/>
    <n v="4"/>
    <n v="4"/>
    <n v="4"/>
    <n v="4"/>
    <m/>
    <m/>
    <n v="5"/>
    <n v="5"/>
    <n v="5"/>
    <n v="5"/>
    <n v="5"/>
    <n v="5"/>
    <n v="3"/>
    <m/>
    <s v="Si"/>
    <n v="4"/>
    <s v="Si"/>
    <n v="3"/>
    <s v="No"/>
    <m/>
    <s v="Si"/>
    <s v="Si"/>
    <s v="No"/>
    <m/>
    <s v="Si"/>
    <m/>
    <m/>
    <m/>
    <m/>
    <n v="4"/>
    <n v="4"/>
    <m/>
    <n v="4"/>
    <n v="4"/>
    <m/>
    <m/>
    <d v="2017-03-20T14:21:14"/>
    <s v="10.150.1.152"/>
  </r>
  <r>
    <s v="Facultad de Ciencias Políticas y Sociología "/>
    <s v="CPS"/>
    <x v="4"/>
    <n v="1137"/>
    <m/>
    <m/>
    <n v="9"/>
    <m/>
    <n v="4"/>
    <n v="4"/>
    <m/>
    <n v="9"/>
    <n v="26"/>
    <n v="5"/>
    <s v="Biblioteca de la Agencia Española de Cooperación Internacional al Desarrollo"/>
    <m/>
    <m/>
    <n v="5"/>
    <n v="5"/>
    <n v="5"/>
    <n v="4"/>
    <m/>
    <m/>
    <n v="5"/>
    <n v="3"/>
    <n v="5"/>
    <n v="3"/>
    <n v="3"/>
    <m/>
    <n v="5"/>
    <n v="5"/>
    <n v="5"/>
    <n v="5"/>
    <n v="5"/>
    <n v="5"/>
    <n v="5"/>
    <m/>
    <m/>
    <n v="5"/>
    <n v="5"/>
    <n v="5"/>
    <n v="5"/>
    <n v="5"/>
    <n v="5"/>
    <n v="5"/>
    <m/>
    <s v="No"/>
    <m/>
    <s v="No"/>
    <m/>
    <s v="No"/>
    <m/>
    <s v="Si"/>
    <s v="Si"/>
    <s v="No"/>
    <m/>
    <s v="No"/>
    <m/>
    <m/>
    <m/>
    <m/>
    <n v="5"/>
    <n v="5"/>
    <m/>
    <n v="5"/>
    <n v="4"/>
    <m/>
    <m/>
    <d v="2017-03-20T14:25:08"/>
    <s v="10.150.1.152"/>
  </r>
  <r>
    <s v=""/>
    <s v=""/>
    <x v="1"/>
    <n v="1138"/>
    <m/>
    <m/>
    <m/>
    <m/>
    <n v="3"/>
    <n v="4"/>
    <m/>
    <n v="18"/>
    <n v="18"/>
    <n v="18"/>
    <m/>
    <m/>
    <m/>
    <n v="5"/>
    <n v="5"/>
    <n v="5"/>
    <n v="5"/>
    <m/>
    <m/>
    <n v="3"/>
    <n v="5"/>
    <n v="2"/>
    <n v="1"/>
    <n v="5"/>
    <m/>
    <n v="4"/>
    <n v="4"/>
    <n v="4"/>
    <n v="5"/>
    <n v="4"/>
    <n v="5"/>
    <n v="3"/>
    <m/>
    <m/>
    <n v="5"/>
    <n v="4"/>
    <n v="5"/>
    <n v="4"/>
    <n v="4"/>
    <n v="4"/>
    <n v="5"/>
    <m/>
    <s v="Si"/>
    <n v="4"/>
    <s v="No"/>
    <m/>
    <s v="No"/>
    <m/>
    <s v="Si"/>
    <s v="Si"/>
    <s v="No"/>
    <m/>
    <s v="Si"/>
    <m/>
    <m/>
    <m/>
    <m/>
    <n v="5"/>
    <n v="5"/>
    <m/>
    <n v="5"/>
    <n v="5"/>
    <m/>
    <m/>
    <d v="2017-03-20T14:39:03"/>
    <s v="10.150.1.152"/>
  </r>
  <r>
    <s v="Facultad de Filología "/>
    <s v="FLL"/>
    <x v="2"/>
    <n v="1139"/>
    <m/>
    <m/>
    <n v="14"/>
    <m/>
    <n v="5"/>
    <n v="5"/>
    <m/>
    <n v="14"/>
    <n v="29"/>
    <n v="16"/>
    <s v="Biblioteca Nacional&lt;br&gt;Biblioteca CSIC"/>
    <m/>
    <m/>
    <n v="5"/>
    <n v="5"/>
    <n v="5"/>
    <n v="5"/>
    <m/>
    <m/>
    <n v="4"/>
    <n v="4"/>
    <n v="4"/>
    <n v="3"/>
    <n v="4"/>
    <m/>
    <n v="5"/>
    <n v="4"/>
    <n v="4"/>
    <n v="5"/>
    <n v="5"/>
    <n v="4"/>
    <n v="4"/>
    <m/>
    <m/>
    <n v="5"/>
    <n v="5"/>
    <n v="5"/>
    <n v="4"/>
    <n v="5"/>
    <n v="5"/>
    <n v="4"/>
    <m/>
    <s v="No"/>
    <m/>
    <s v="No"/>
    <m/>
    <s v="No"/>
    <m/>
    <s v="Si"/>
    <s v="Si"/>
    <s v="No"/>
    <m/>
    <s v="No"/>
    <m/>
    <m/>
    <m/>
    <m/>
    <n v="5"/>
    <n v="5"/>
    <m/>
    <n v="5"/>
    <n v="5"/>
    <s v="Sé que existen estos servicios, pero no los utilizo, o bien por falta de tiempo para asistir a los cursos, o bien porque no me parecen imprescindibles para impartir mi docencia"/>
    <m/>
    <d v="2017-03-20T14:39:10"/>
    <s v="10.150.1.152"/>
  </r>
  <r>
    <s v="Facultad de Filología "/>
    <s v="FLL"/>
    <x v="2"/>
    <n v="1140"/>
    <m/>
    <m/>
    <n v="14"/>
    <m/>
    <n v="5"/>
    <n v="4"/>
    <m/>
    <n v="14"/>
    <n v="16"/>
    <n v="14"/>
    <m/>
    <m/>
    <m/>
    <n v="4"/>
    <n v="4"/>
    <n v="4"/>
    <n v="3"/>
    <m/>
    <m/>
    <n v="5"/>
    <n v="4"/>
    <n v="3"/>
    <n v="3"/>
    <n v="2"/>
    <m/>
    <n v="4"/>
    <n v="4"/>
    <n v="4"/>
    <n v="5"/>
    <n v="3"/>
    <n v="3"/>
    <n v="3"/>
    <m/>
    <m/>
    <n v="4"/>
    <n v="5"/>
    <n v="5"/>
    <n v="3"/>
    <n v="4"/>
    <n v="4"/>
    <n v="3"/>
    <m/>
    <s v="Si"/>
    <n v="4"/>
    <s v="No"/>
    <m/>
    <s v="No"/>
    <m/>
    <s v="No"/>
    <s v="No"/>
    <s v="Si"/>
    <n v="4"/>
    <s v="No"/>
    <m/>
    <m/>
    <m/>
    <m/>
    <n v="4"/>
    <n v="4"/>
    <m/>
    <n v="4"/>
    <n v="3"/>
    <s v="A veces la falta de personal hace que se reubique a los bibliotecarios y que algunas bibliotecas cierren antes de su horario habitual casi sin aviso previo (como la de Clásicas)"/>
    <m/>
    <d v="2017-03-20T16:15:19"/>
    <s v="10.150.1.152"/>
  </r>
  <r>
    <s v="Facultad de Ciencias Económicas y Empresariales "/>
    <s v="CEE"/>
    <x v="4"/>
    <n v="1141"/>
    <m/>
    <m/>
    <n v="5"/>
    <m/>
    <n v="5"/>
    <n v="5"/>
    <m/>
    <n v="5"/>
    <n v="20"/>
    <n v="26"/>
    <m/>
    <m/>
    <m/>
    <n v="3"/>
    <n v="4"/>
    <n v="2"/>
    <m/>
    <m/>
    <m/>
    <n v="4"/>
    <n v="5"/>
    <n v="2"/>
    <n v="3"/>
    <n v="5"/>
    <m/>
    <n v="3"/>
    <n v="4"/>
    <n v="3"/>
    <n v="5"/>
    <n v="4"/>
    <n v="5"/>
    <n v="4"/>
    <m/>
    <m/>
    <n v="4"/>
    <n v="4"/>
    <n v="4"/>
    <m/>
    <n v="5"/>
    <n v="4"/>
    <n v="3"/>
    <m/>
    <s v="Si"/>
    <n v="3"/>
    <s v="Si"/>
    <n v="3"/>
    <s v="Si"/>
    <n v="3"/>
    <s v="Si"/>
    <s v="Si"/>
    <s v="Si"/>
    <n v="3"/>
    <s v="Si"/>
    <m/>
    <m/>
    <m/>
    <m/>
    <n v="4"/>
    <n v="5"/>
    <m/>
    <n v="4"/>
    <n v="3"/>
    <m/>
    <m/>
    <d v="2017-03-20T17:17:18"/>
    <s v="10.150.1.152"/>
  </r>
  <r>
    <s v="F. Estudios Estadísticos"/>
    <s v="EST"/>
    <x v="3"/>
    <n v="1142"/>
    <m/>
    <m/>
    <n v="23"/>
    <m/>
    <n v="3"/>
    <n v="4"/>
    <m/>
    <n v="23"/>
    <m/>
    <m/>
    <m/>
    <m/>
    <m/>
    <n v="5"/>
    <n v="5"/>
    <n v="5"/>
    <n v="5"/>
    <m/>
    <m/>
    <n v="3"/>
    <n v="5"/>
    <n v="2"/>
    <n v="2"/>
    <n v="4"/>
    <m/>
    <n v="5"/>
    <n v="5"/>
    <n v="5"/>
    <n v="5"/>
    <n v="3"/>
    <n v="5"/>
    <n v="3"/>
    <m/>
    <m/>
    <n v="5"/>
    <n v="5"/>
    <n v="5"/>
    <n v="5"/>
    <n v="5"/>
    <n v="4"/>
    <n v="4"/>
    <m/>
    <s v="Si"/>
    <n v="4"/>
    <s v="Si"/>
    <n v="4"/>
    <s v="No"/>
    <m/>
    <s v="Si"/>
    <s v="Si"/>
    <s v="Si"/>
    <n v="4"/>
    <s v="Si"/>
    <m/>
    <m/>
    <m/>
    <m/>
    <n v="5"/>
    <n v="5"/>
    <m/>
    <n v="5"/>
    <n v="4"/>
    <m/>
    <m/>
    <d v="2017-03-20T17:18:27"/>
    <s v="10.150.1.151"/>
  </r>
  <r>
    <s v=""/>
    <s v=""/>
    <x v="1"/>
    <n v="1143"/>
    <m/>
    <m/>
    <m/>
    <m/>
    <n v="5"/>
    <n v="5"/>
    <m/>
    <n v="14"/>
    <n v="29"/>
    <n v="15"/>
    <m/>
    <m/>
    <m/>
    <n v="5"/>
    <n v="5"/>
    <n v="5"/>
    <n v="4"/>
    <m/>
    <m/>
    <n v="3"/>
    <n v="4"/>
    <n v="1"/>
    <n v="4"/>
    <n v="4"/>
    <m/>
    <n v="4"/>
    <n v="4"/>
    <n v="4"/>
    <n v="5"/>
    <n v="5"/>
    <n v="4"/>
    <n v="4"/>
    <m/>
    <m/>
    <n v="5"/>
    <n v="5"/>
    <n v="4"/>
    <n v="4"/>
    <n v="4"/>
    <m/>
    <n v="4"/>
    <m/>
    <s v="No"/>
    <m/>
    <m/>
    <m/>
    <m/>
    <m/>
    <m/>
    <m/>
    <m/>
    <m/>
    <m/>
    <m/>
    <m/>
    <m/>
    <m/>
    <n v="5"/>
    <n v="5"/>
    <m/>
    <n v="5"/>
    <n v="5"/>
    <m/>
    <m/>
    <d v="2017-03-20T17:21:48"/>
    <s v="10.150.1.151"/>
  </r>
  <r>
    <s v="Facultad de Ciencias de la Información "/>
    <s v="INF"/>
    <x v="4"/>
    <n v="1144"/>
    <m/>
    <m/>
    <n v="4"/>
    <m/>
    <n v="4"/>
    <n v="4"/>
    <m/>
    <n v="4"/>
    <n v="14"/>
    <n v="16"/>
    <s v="Biblioteca Nacional de Madrid"/>
    <m/>
    <m/>
    <n v="4"/>
    <n v="4"/>
    <n v="4"/>
    <n v="4"/>
    <m/>
    <m/>
    <n v="5"/>
    <n v="4"/>
    <n v="5"/>
    <n v="4"/>
    <n v="3"/>
    <m/>
    <n v="4"/>
    <n v="4"/>
    <n v="4"/>
    <n v="5"/>
    <n v="4"/>
    <n v="5"/>
    <n v="4"/>
    <m/>
    <m/>
    <n v="4"/>
    <n v="4"/>
    <n v="3"/>
    <n v="3"/>
    <n v="4"/>
    <n v="4"/>
    <n v="5"/>
    <m/>
    <s v="No"/>
    <m/>
    <s v="No"/>
    <m/>
    <s v="No"/>
    <m/>
    <s v="No"/>
    <s v="Si"/>
    <s v="No"/>
    <m/>
    <s v="No"/>
    <m/>
    <m/>
    <m/>
    <m/>
    <n v="5"/>
    <n v="5"/>
    <m/>
    <n v="5"/>
    <n v="5"/>
    <s v="Quisiera hacer constar que las compañeras  del Servicio de Préstamo Inter-bibliotecario de la Facultad de Ciencias de la Información realizan su trabajo de forma ejemplar. Gracias a su preciosísima ayuda, puedo llevar a cabo numerosas investigaciones. Considero un privilegio y un honor contar con el apoyo de profesionales tan bien preparadas y de trato tan exquisito. Ojalá todos los servicios de nuestra universidad funcionaran así. Vaya para tal sección mi más rendido agradecimiento. "/>
    <m/>
    <d v="2017-03-20T17:28:27"/>
    <s v="10.150.1.152"/>
  </r>
  <r>
    <s v="Facultad de Odontología "/>
    <s v="ODO"/>
    <x v="0"/>
    <n v="1145"/>
    <m/>
    <m/>
    <n v="19"/>
    <m/>
    <n v="2"/>
    <n v="4"/>
    <m/>
    <n v="19"/>
    <m/>
    <m/>
    <m/>
    <m/>
    <m/>
    <n v="5"/>
    <n v="5"/>
    <n v="5"/>
    <n v="5"/>
    <m/>
    <m/>
    <n v="5"/>
    <n v="5"/>
    <n v="3"/>
    <n v="2"/>
    <n v="4"/>
    <m/>
    <n v="4"/>
    <n v="5"/>
    <n v="4"/>
    <n v="5"/>
    <n v="3"/>
    <n v="5"/>
    <n v="4"/>
    <m/>
    <m/>
    <n v="5"/>
    <n v="5"/>
    <n v="5"/>
    <n v="5"/>
    <n v="5"/>
    <n v="5"/>
    <n v="5"/>
    <m/>
    <s v="No"/>
    <m/>
    <s v="No"/>
    <m/>
    <s v="Si"/>
    <n v="5"/>
    <s v="No"/>
    <s v="Si"/>
    <s v="Si"/>
    <n v="5"/>
    <s v="Si"/>
    <m/>
    <m/>
    <m/>
    <m/>
    <n v="5"/>
    <n v="5"/>
    <m/>
    <n v="5"/>
    <n v="5"/>
    <m/>
    <m/>
    <d v="2017-03-20T17:37:57"/>
    <s v="10.150.1.151"/>
  </r>
  <r>
    <s v="Facultad de Ciencias Políticas y Sociología "/>
    <s v="CPS"/>
    <x v="4"/>
    <n v="1146"/>
    <m/>
    <m/>
    <n v="9"/>
    <m/>
    <n v="4"/>
    <n v="4"/>
    <m/>
    <n v="9"/>
    <n v="16"/>
    <n v="29"/>
    <m/>
    <m/>
    <m/>
    <n v="5"/>
    <n v="4"/>
    <n v="4"/>
    <n v="4"/>
    <m/>
    <m/>
    <n v="5"/>
    <n v="4"/>
    <n v="4"/>
    <n v="3"/>
    <n v="4"/>
    <m/>
    <n v="4"/>
    <n v="5"/>
    <n v="4"/>
    <n v="4"/>
    <n v="5"/>
    <n v="4"/>
    <n v="4"/>
    <m/>
    <m/>
    <n v="5"/>
    <n v="5"/>
    <n v="5"/>
    <n v="5"/>
    <n v="5"/>
    <n v="5"/>
    <n v="5"/>
    <m/>
    <s v="No"/>
    <m/>
    <s v="No"/>
    <m/>
    <s v="No"/>
    <m/>
    <s v="No"/>
    <s v="Si"/>
    <s v="No"/>
    <m/>
    <s v="No"/>
    <m/>
    <m/>
    <m/>
    <m/>
    <n v="5"/>
    <n v="5"/>
    <m/>
    <n v="5"/>
    <n v="4"/>
    <m/>
    <m/>
    <d v="2017-03-20T17:47:04"/>
    <s v="10.150.1.152"/>
  </r>
  <r>
    <s v="Facultad de Ciencias Matemáticas "/>
    <s v="MAT"/>
    <x v="3"/>
    <n v="1147"/>
    <m/>
    <m/>
    <n v="8"/>
    <m/>
    <n v="3"/>
    <n v="5"/>
    <m/>
    <n v="8"/>
    <n v="17"/>
    <n v="6"/>
    <m/>
    <m/>
    <m/>
    <n v="5"/>
    <n v="5"/>
    <n v="4"/>
    <n v="4"/>
    <m/>
    <m/>
    <n v="5"/>
    <n v="5"/>
    <m/>
    <n v="4"/>
    <n v="4"/>
    <m/>
    <n v="5"/>
    <n v="4"/>
    <n v="5"/>
    <n v="5"/>
    <n v="4"/>
    <n v="5"/>
    <n v="4"/>
    <m/>
    <m/>
    <n v="5"/>
    <n v="5"/>
    <n v="5"/>
    <n v="5"/>
    <n v="5"/>
    <n v="5"/>
    <n v="4"/>
    <m/>
    <s v="Si"/>
    <n v="4"/>
    <s v="Si"/>
    <n v="4"/>
    <s v="Si"/>
    <n v="4"/>
    <s v="Si"/>
    <s v="Si"/>
    <s v="No"/>
    <m/>
    <s v="No"/>
    <m/>
    <m/>
    <m/>
    <m/>
    <n v="5"/>
    <n v="5"/>
    <m/>
    <m/>
    <n v="4"/>
    <m/>
    <m/>
    <d v="2017-03-20T18:00:29"/>
    <s v="10.150.1.151"/>
  </r>
  <r>
    <s v="Facultad de Bellas Artes "/>
    <s v="BBA"/>
    <x v="2"/>
    <n v="1148"/>
    <m/>
    <m/>
    <n v="1"/>
    <m/>
    <n v="4"/>
    <n v="3"/>
    <m/>
    <n v="1"/>
    <n v="14"/>
    <n v="29"/>
    <m/>
    <m/>
    <m/>
    <n v="5"/>
    <n v="4"/>
    <n v="4"/>
    <n v="3"/>
    <m/>
    <m/>
    <n v="5"/>
    <n v="3"/>
    <n v="5"/>
    <n v="2"/>
    <n v="5"/>
    <m/>
    <n v="4"/>
    <n v="4"/>
    <n v="4"/>
    <n v="5"/>
    <n v="3"/>
    <n v="5"/>
    <n v="3"/>
    <m/>
    <m/>
    <n v="5"/>
    <n v="5"/>
    <n v="4"/>
    <n v="4"/>
    <n v="4"/>
    <n v="4"/>
    <n v="4"/>
    <m/>
    <s v="Si"/>
    <n v="4"/>
    <s v="No"/>
    <m/>
    <s v="No"/>
    <m/>
    <s v="Si"/>
    <s v="No"/>
    <s v="No"/>
    <m/>
    <s v="No"/>
    <m/>
    <m/>
    <m/>
    <m/>
    <n v="5"/>
    <n v="5"/>
    <m/>
    <n v="5"/>
    <n v="4"/>
    <m/>
    <m/>
    <d v="2017-03-20T18:03:18"/>
    <s v="10.150.1.151"/>
  </r>
  <r>
    <s v="Facultad de Filología "/>
    <s v="FLL"/>
    <x v="2"/>
    <n v="1149"/>
    <m/>
    <m/>
    <n v="14"/>
    <m/>
    <n v="3"/>
    <n v="5"/>
    <m/>
    <n v="14"/>
    <m/>
    <m/>
    <m/>
    <m/>
    <m/>
    <n v="3"/>
    <n v="3"/>
    <n v="3"/>
    <n v="3"/>
    <m/>
    <m/>
    <n v="3"/>
    <n v="5"/>
    <n v="3"/>
    <n v="3"/>
    <n v="4"/>
    <m/>
    <n v="3"/>
    <n v="4"/>
    <n v="4"/>
    <n v="5"/>
    <n v="3"/>
    <n v="4"/>
    <n v="4"/>
    <m/>
    <m/>
    <n v="4"/>
    <n v="4"/>
    <n v="5"/>
    <n v="4"/>
    <n v="5"/>
    <n v="4"/>
    <n v="5"/>
    <m/>
    <s v="Si"/>
    <n v="4"/>
    <s v="Si"/>
    <n v="3"/>
    <s v="No"/>
    <m/>
    <s v="Si"/>
    <s v="Si"/>
    <s v="Si"/>
    <n v="4"/>
    <s v="Si"/>
    <s v="mayor n´mero de suscripciones a recursos online"/>
    <m/>
    <m/>
    <m/>
    <n v="4"/>
    <n v="5"/>
    <m/>
    <n v="4"/>
    <n v="4"/>
    <m/>
    <m/>
    <d v="2017-03-20T18:16:48"/>
    <s v="10.150.1.152"/>
  </r>
  <r>
    <s v=""/>
    <s v=""/>
    <x v="1"/>
    <n v="1150"/>
    <m/>
    <m/>
    <m/>
    <m/>
    <n v="2"/>
    <m/>
    <m/>
    <n v="9"/>
    <n v="5"/>
    <m/>
    <m/>
    <m/>
    <m/>
    <n v="4"/>
    <n v="3"/>
    <n v="3"/>
    <n v="3"/>
    <m/>
    <m/>
    <n v="2"/>
    <n v="3"/>
    <n v="2"/>
    <n v="3"/>
    <n v="4"/>
    <m/>
    <n v="2"/>
    <n v="4"/>
    <n v="4"/>
    <n v="5"/>
    <n v="4"/>
    <n v="5"/>
    <n v="4"/>
    <m/>
    <m/>
    <n v="4"/>
    <n v="3"/>
    <n v="4"/>
    <n v="4"/>
    <n v="5"/>
    <n v="5"/>
    <n v="3"/>
    <m/>
    <s v="Si"/>
    <n v="4"/>
    <s v="No"/>
    <m/>
    <s v="No"/>
    <m/>
    <s v="No"/>
    <s v="Si"/>
    <s v="No"/>
    <m/>
    <m/>
    <m/>
    <m/>
    <m/>
    <m/>
    <n v="5"/>
    <n v="5"/>
    <m/>
    <n v="4"/>
    <n v="5"/>
    <m/>
    <m/>
    <d v="2017-03-20T19:00:20"/>
    <s v="10.150.1.151"/>
  </r>
  <r>
    <s v="Facultad de Odontología "/>
    <s v="ODO"/>
    <x v="0"/>
    <n v="1151"/>
    <m/>
    <m/>
    <n v="19"/>
    <m/>
    <n v="3"/>
    <n v="3"/>
    <m/>
    <n v="19"/>
    <n v="18"/>
    <n v="13"/>
    <s v="colegio oficial de odontólogos"/>
    <m/>
    <m/>
    <n v="5"/>
    <n v="5"/>
    <n v="5"/>
    <n v="5"/>
    <m/>
    <m/>
    <n v="4"/>
    <n v="3"/>
    <n v="4"/>
    <n v="2"/>
    <n v="4"/>
    <m/>
    <n v="4"/>
    <n v="4"/>
    <n v="5"/>
    <n v="5"/>
    <n v="4"/>
    <n v="4"/>
    <n v="4"/>
    <m/>
    <m/>
    <n v="5"/>
    <n v="5"/>
    <n v="4"/>
    <n v="4"/>
    <n v="4"/>
    <n v="5"/>
    <n v="5"/>
    <m/>
    <s v="Si"/>
    <n v="3"/>
    <s v="Si"/>
    <n v="3"/>
    <s v="Si"/>
    <n v="3"/>
    <s v="Si"/>
    <m/>
    <s v="Si"/>
    <n v="5"/>
    <s v="Si"/>
    <m/>
    <m/>
    <m/>
    <m/>
    <n v="5"/>
    <n v="5"/>
    <m/>
    <n v="5"/>
    <m/>
    <m/>
    <m/>
    <d v="2017-03-20T19:39:23"/>
    <s v="10.150.1.151"/>
  </r>
  <r>
    <s v="Facultad de Ciencias Biológicas "/>
    <s v="BIO"/>
    <x v="3"/>
    <n v="1152"/>
    <m/>
    <m/>
    <n v="2"/>
    <m/>
    <n v="2"/>
    <n v="4"/>
    <m/>
    <n v="2"/>
    <m/>
    <m/>
    <m/>
    <m/>
    <m/>
    <n v="4"/>
    <n v="4"/>
    <n v="4"/>
    <n v="4"/>
    <m/>
    <m/>
    <n v="4"/>
    <n v="5"/>
    <n v="4"/>
    <n v="2"/>
    <n v="4"/>
    <m/>
    <n v="4"/>
    <n v="5"/>
    <n v="5"/>
    <n v="5"/>
    <n v="5"/>
    <n v="4"/>
    <n v="4"/>
    <m/>
    <m/>
    <n v="5"/>
    <n v="5"/>
    <n v="5"/>
    <n v="5"/>
    <n v="5"/>
    <n v="5"/>
    <n v="5"/>
    <m/>
    <s v="Si"/>
    <n v="4"/>
    <s v="Si"/>
    <m/>
    <s v="No"/>
    <m/>
    <s v="Si"/>
    <s v="Si"/>
    <s v="No"/>
    <m/>
    <s v="No"/>
    <m/>
    <m/>
    <m/>
    <m/>
    <n v="5"/>
    <n v="5"/>
    <m/>
    <n v="4"/>
    <n v="3"/>
    <m/>
    <m/>
    <d v="2017-03-20T20:03:56"/>
    <s v="10.150.1.152"/>
  </r>
  <r>
    <s v="Facultad de Veterinaria "/>
    <s v="VET"/>
    <x v="0"/>
    <n v="1153"/>
    <m/>
    <m/>
    <n v="21"/>
    <m/>
    <n v="2"/>
    <n v="4"/>
    <m/>
    <n v="21"/>
    <m/>
    <m/>
    <m/>
    <m/>
    <m/>
    <n v="5"/>
    <n v="4"/>
    <n v="4"/>
    <n v="4"/>
    <m/>
    <m/>
    <n v="4"/>
    <n v="5"/>
    <n v="5"/>
    <n v="3"/>
    <n v="5"/>
    <m/>
    <n v="4"/>
    <n v="4"/>
    <n v="4"/>
    <n v="5"/>
    <n v="4"/>
    <n v="4"/>
    <n v="4"/>
    <m/>
    <m/>
    <n v="5"/>
    <n v="5"/>
    <n v="5"/>
    <n v="5"/>
    <n v="5"/>
    <n v="5"/>
    <n v="5"/>
    <m/>
    <s v="Si"/>
    <n v="5"/>
    <s v="Si"/>
    <n v="5"/>
    <s v="Si"/>
    <n v="5"/>
    <s v="Si"/>
    <s v="Si"/>
    <s v="Si"/>
    <n v="5"/>
    <s v="No"/>
    <m/>
    <m/>
    <m/>
    <m/>
    <n v="5"/>
    <n v="5"/>
    <m/>
    <n v="5"/>
    <n v="5"/>
    <m/>
    <m/>
    <d v="2017-03-20T20:28:08"/>
    <s v="10.150.1.152"/>
  </r>
  <r>
    <s v="Facultad de Veterinaria "/>
    <s v="VET"/>
    <x v="0"/>
    <n v="1154"/>
    <m/>
    <m/>
    <n v="21"/>
    <m/>
    <n v="2"/>
    <n v="4"/>
    <m/>
    <n v="21"/>
    <m/>
    <m/>
    <m/>
    <m/>
    <m/>
    <n v="5"/>
    <n v="4"/>
    <n v="3"/>
    <n v="3"/>
    <m/>
    <m/>
    <n v="1"/>
    <n v="5"/>
    <n v="3"/>
    <n v="2"/>
    <n v="3"/>
    <m/>
    <n v="4"/>
    <n v="4"/>
    <n v="5"/>
    <n v="5"/>
    <n v="4"/>
    <n v="5"/>
    <n v="4"/>
    <m/>
    <m/>
    <n v="5"/>
    <m/>
    <m/>
    <m/>
    <m/>
    <m/>
    <m/>
    <m/>
    <s v="Si"/>
    <n v="4"/>
    <s v="No"/>
    <m/>
    <s v="No"/>
    <m/>
    <s v="Si"/>
    <s v="Si"/>
    <s v="Si"/>
    <n v="5"/>
    <s v="Si"/>
    <m/>
    <m/>
    <m/>
    <m/>
    <n v="5"/>
    <n v="5"/>
    <m/>
    <n v="5"/>
    <n v="5"/>
    <s v="Quiero agradecer al personal de la bibliote el apoyo recibido"/>
    <m/>
    <d v="2017-03-20T21:19:16"/>
    <s v="10.150.1.151"/>
  </r>
  <r>
    <s v="Facultad de Ciencias Políticas y Sociología "/>
    <s v="CPS"/>
    <x v="4"/>
    <n v="1155"/>
    <m/>
    <m/>
    <n v="9"/>
    <m/>
    <n v="3"/>
    <n v="1"/>
    <m/>
    <n v="9"/>
    <m/>
    <m/>
    <s v="Biblioteca Municipal de mi barrio en Madrid"/>
    <m/>
    <m/>
    <n v="4"/>
    <n v="5"/>
    <n v="5"/>
    <n v="4"/>
    <m/>
    <m/>
    <n v="4"/>
    <n v="2"/>
    <n v="5"/>
    <n v="3"/>
    <n v="4"/>
    <m/>
    <n v="4"/>
    <n v="5"/>
    <n v="4"/>
    <n v="5"/>
    <m/>
    <n v="5"/>
    <n v="5"/>
    <m/>
    <m/>
    <n v="5"/>
    <n v="5"/>
    <n v="5"/>
    <n v="5"/>
    <n v="5"/>
    <n v="5"/>
    <m/>
    <m/>
    <s v="No"/>
    <m/>
    <m/>
    <m/>
    <m/>
    <m/>
    <m/>
    <m/>
    <m/>
    <m/>
    <m/>
    <m/>
    <m/>
    <m/>
    <m/>
    <n v="5"/>
    <n v="5"/>
    <m/>
    <m/>
    <n v="5"/>
    <m/>
    <m/>
    <d v="2017-03-20T21:53:49"/>
    <s v="10.150.1.151"/>
  </r>
  <r>
    <s v="Facultad de Geografía e Historia "/>
    <s v="GHI"/>
    <x v="2"/>
    <n v="1156"/>
    <m/>
    <m/>
    <n v="16"/>
    <m/>
    <n v="4"/>
    <n v="4"/>
    <m/>
    <n v="16"/>
    <n v="29"/>
    <m/>
    <m/>
    <m/>
    <m/>
    <n v="5"/>
    <n v="4"/>
    <n v="4"/>
    <n v="2"/>
    <m/>
    <m/>
    <n v="5"/>
    <n v="5"/>
    <n v="4"/>
    <n v="5"/>
    <n v="4"/>
    <m/>
    <n v="4"/>
    <n v="4"/>
    <n v="5"/>
    <n v="5"/>
    <n v="5"/>
    <n v="4"/>
    <n v="4"/>
    <m/>
    <m/>
    <n v="5"/>
    <n v="5"/>
    <n v="5"/>
    <n v="5"/>
    <n v="5"/>
    <n v="5"/>
    <n v="5"/>
    <m/>
    <s v="Si"/>
    <n v="4"/>
    <s v="No"/>
    <m/>
    <s v="No"/>
    <m/>
    <s v="No"/>
    <s v="Si"/>
    <s v="Si"/>
    <n v="5"/>
    <s v="No"/>
    <m/>
    <m/>
    <m/>
    <m/>
    <n v="5"/>
    <n v="4"/>
    <m/>
    <n v="5"/>
    <n v="4"/>
    <m/>
    <m/>
    <d v="2017-03-20T22:40:59"/>
    <s v="10.150.1.151"/>
  </r>
  <r>
    <s v="Facultad de Ciencias Políticas y Sociología "/>
    <s v="CPS"/>
    <x v="4"/>
    <n v="1157"/>
    <m/>
    <m/>
    <n v="9"/>
    <m/>
    <n v="2"/>
    <n v="2"/>
    <m/>
    <n v="9"/>
    <m/>
    <m/>
    <m/>
    <m/>
    <m/>
    <n v="5"/>
    <n v="5"/>
    <n v="3"/>
    <n v="3"/>
    <m/>
    <m/>
    <n v="5"/>
    <n v="5"/>
    <n v="5"/>
    <n v="3"/>
    <n v="5"/>
    <m/>
    <n v="3"/>
    <n v="3"/>
    <n v="3"/>
    <n v="5"/>
    <n v="4"/>
    <n v="4"/>
    <n v="4"/>
    <m/>
    <m/>
    <n v="5"/>
    <n v="4"/>
    <n v="4"/>
    <n v="5"/>
    <n v="4"/>
    <n v="4"/>
    <n v="5"/>
    <m/>
    <s v="Si"/>
    <n v="5"/>
    <s v="No"/>
    <m/>
    <s v="No"/>
    <m/>
    <s v="No"/>
    <s v="No"/>
    <s v="No"/>
    <m/>
    <s v="Si"/>
    <s v="Un boletín de novedades"/>
    <m/>
    <m/>
    <m/>
    <n v="5"/>
    <n v="5"/>
    <m/>
    <n v="5"/>
    <n v="4"/>
    <m/>
    <m/>
    <d v="2017-03-20T23:06:41"/>
    <s v="10.150.1.151"/>
  </r>
  <r>
    <s v="Facultad de Ciencias Químicas "/>
    <s v="QUI"/>
    <x v="3"/>
    <n v="1158"/>
    <m/>
    <m/>
    <n v="10"/>
    <m/>
    <n v="2"/>
    <n v="5"/>
    <m/>
    <n v="10"/>
    <m/>
    <m/>
    <m/>
    <m/>
    <m/>
    <n v="4"/>
    <n v="5"/>
    <n v="5"/>
    <n v="3"/>
    <m/>
    <m/>
    <n v="3"/>
    <n v="5"/>
    <n v="4"/>
    <n v="2"/>
    <n v="4"/>
    <m/>
    <n v="3"/>
    <n v="4"/>
    <n v="5"/>
    <n v="5"/>
    <n v="3"/>
    <n v="3"/>
    <n v="3"/>
    <m/>
    <m/>
    <n v="5"/>
    <n v="4"/>
    <n v="3"/>
    <n v="5"/>
    <n v="5"/>
    <n v="3"/>
    <n v="3"/>
    <m/>
    <s v="Si"/>
    <n v="3"/>
    <s v="Si"/>
    <n v="3"/>
    <s v="No"/>
    <m/>
    <s v="Si"/>
    <s v="No"/>
    <s v="No"/>
    <m/>
    <s v="No"/>
    <s v="Ampliar las suscripciones a revistas/libros electrónicas"/>
    <m/>
    <m/>
    <m/>
    <n v="5"/>
    <n v="5"/>
    <m/>
    <n v="4"/>
    <n v="4"/>
    <m/>
    <m/>
    <d v="2017-03-21T00:31:51"/>
    <s v="10.150.1.151"/>
  </r>
  <r>
    <s v="Facultad de Ciencias Económicas y Empresariales "/>
    <s v="CEE"/>
    <x v="4"/>
    <n v="1159"/>
    <m/>
    <m/>
    <n v="5"/>
    <m/>
    <n v="3"/>
    <n v="5"/>
    <m/>
    <n v="5"/>
    <m/>
    <m/>
    <m/>
    <m/>
    <m/>
    <n v="2"/>
    <n v="1"/>
    <m/>
    <n v="1"/>
    <m/>
    <m/>
    <n v="5"/>
    <n v="5"/>
    <n v="4"/>
    <n v="2"/>
    <n v="2"/>
    <m/>
    <n v="2"/>
    <n v="2"/>
    <n v="2"/>
    <n v="2"/>
    <n v="2"/>
    <n v="3"/>
    <n v="4"/>
    <m/>
    <m/>
    <n v="1"/>
    <n v="2"/>
    <n v="1"/>
    <n v="1"/>
    <n v="1"/>
    <n v="1"/>
    <n v="1"/>
    <m/>
    <s v="No"/>
    <m/>
    <s v="No"/>
    <n v="4"/>
    <s v="No"/>
    <m/>
    <s v="Si"/>
    <s v="Si"/>
    <s v="Si"/>
    <n v="3"/>
    <s v="Si"/>
    <m/>
    <m/>
    <m/>
    <m/>
    <n v="3"/>
    <n v="4"/>
    <m/>
    <n v="4"/>
    <n v="4"/>
    <m/>
    <m/>
    <d v="2017-03-21T01:07:49"/>
    <s v="10.150.1.151"/>
  </r>
  <r>
    <s v="Facultad de Veterinaria "/>
    <s v="VET"/>
    <x v="0"/>
    <n v="1160"/>
    <m/>
    <m/>
    <n v="21"/>
    <m/>
    <n v="4"/>
    <n v="5"/>
    <m/>
    <n v="21"/>
    <n v="15"/>
    <n v="2"/>
    <m/>
    <m/>
    <m/>
    <n v="5"/>
    <n v="5"/>
    <n v="5"/>
    <n v="3"/>
    <m/>
    <m/>
    <n v="4"/>
    <n v="5"/>
    <n v="2"/>
    <n v="1"/>
    <n v="1"/>
    <m/>
    <n v="3"/>
    <n v="5"/>
    <n v="4"/>
    <n v="5"/>
    <n v="4"/>
    <n v="5"/>
    <n v="5"/>
    <m/>
    <m/>
    <n v="5"/>
    <n v="5"/>
    <n v="5"/>
    <n v="5"/>
    <n v="5"/>
    <n v="5"/>
    <n v="5"/>
    <m/>
    <s v="Si"/>
    <n v="4"/>
    <s v="Si"/>
    <n v="5"/>
    <s v="No"/>
    <m/>
    <s v="Si"/>
    <s v="Si"/>
    <s v="Si"/>
    <n v="5"/>
    <s v="No"/>
    <m/>
    <m/>
    <m/>
    <m/>
    <n v="5"/>
    <n v="5"/>
    <m/>
    <n v="5"/>
    <n v="5"/>
    <m/>
    <m/>
    <d v="2017-03-21T02:49:13"/>
    <s v="10.150.1.151"/>
  </r>
  <r>
    <s v="Facultad de Odontología "/>
    <s v="ODO"/>
    <x v="0"/>
    <n v="1161"/>
    <m/>
    <m/>
    <n v="19"/>
    <m/>
    <n v="3"/>
    <n v="4"/>
    <m/>
    <n v="19"/>
    <n v="18"/>
    <m/>
    <s v="Universidad Europea de Madrid "/>
    <m/>
    <m/>
    <n v="4"/>
    <n v="5"/>
    <n v="5"/>
    <n v="3"/>
    <m/>
    <m/>
    <n v="3"/>
    <n v="4"/>
    <n v="1"/>
    <n v="3"/>
    <n v="3"/>
    <m/>
    <n v="3"/>
    <n v="3"/>
    <n v="3"/>
    <n v="5"/>
    <n v="3"/>
    <n v="5"/>
    <n v="3"/>
    <m/>
    <m/>
    <m/>
    <m/>
    <m/>
    <m/>
    <m/>
    <m/>
    <m/>
    <m/>
    <s v="No"/>
    <m/>
    <m/>
    <m/>
    <m/>
    <m/>
    <m/>
    <m/>
    <m/>
    <m/>
    <m/>
    <m/>
    <m/>
    <m/>
    <m/>
    <n v="5"/>
    <n v="5"/>
    <m/>
    <n v="4"/>
    <n v="4"/>
    <m/>
    <m/>
    <d v="2017-03-21T07:01:52"/>
    <s v="10.150.1.152"/>
  </r>
  <r>
    <s v="Facultad de Ciencias Físicas "/>
    <s v="FIS"/>
    <x v="3"/>
    <n v="1162"/>
    <m/>
    <m/>
    <n v="6"/>
    <m/>
    <n v="2"/>
    <n v="5"/>
    <m/>
    <n v="6"/>
    <n v="10"/>
    <n v="8"/>
    <m/>
    <m/>
    <m/>
    <n v="4"/>
    <n v="4"/>
    <n v="4"/>
    <n v="4"/>
    <m/>
    <m/>
    <n v="3"/>
    <n v="5"/>
    <n v="4"/>
    <n v="3"/>
    <n v="4"/>
    <m/>
    <n v="3"/>
    <n v="4"/>
    <n v="4"/>
    <n v="5"/>
    <n v="4"/>
    <n v="5"/>
    <n v="4"/>
    <m/>
    <m/>
    <n v="5"/>
    <n v="4"/>
    <n v="4"/>
    <n v="5"/>
    <n v="5"/>
    <n v="5"/>
    <n v="5"/>
    <m/>
    <s v="Si"/>
    <n v="5"/>
    <s v="No"/>
    <m/>
    <s v="No"/>
    <m/>
    <s v="Si"/>
    <s v="Si"/>
    <s v="No"/>
    <m/>
    <s v="Si"/>
    <m/>
    <m/>
    <m/>
    <m/>
    <n v="5"/>
    <n v="5"/>
    <m/>
    <n v="5"/>
    <n v="5"/>
    <m/>
    <m/>
    <d v="2017-03-21T07:04:45"/>
    <s v="10.150.1.151"/>
  </r>
  <r>
    <s v="Facultad de Bellas Artes "/>
    <s v="BBA"/>
    <x v="2"/>
    <n v="1163"/>
    <m/>
    <m/>
    <n v="1"/>
    <m/>
    <n v="4"/>
    <n v="3"/>
    <m/>
    <n v="1"/>
    <n v="4"/>
    <m/>
    <m/>
    <m/>
    <m/>
    <n v="5"/>
    <n v="5"/>
    <n v="4"/>
    <n v="3"/>
    <m/>
    <m/>
    <n v="5"/>
    <n v="3"/>
    <n v="4"/>
    <n v="2"/>
    <n v="4"/>
    <m/>
    <n v="4"/>
    <n v="4"/>
    <n v="4"/>
    <n v="5"/>
    <n v="4"/>
    <n v="5"/>
    <n v="4"/>
    <m/>
    <m/>
    <n v="5"/>
    <n v="5"/>
    <n v="5"/>
    <n v="5"/>
    <n v="5"/>
    <n v="5"/>
    <n v="5"/>
    <m/>
    <s v="No"/>
    <m/>
    <s v="Si"/>
    <n v="4"/>
    <s v="No"/>
    <m/>
    <s v="No"/>
    <s v="Si"/>
    <s v="No"/>
    <m/>
    <s v="No"/>
    <m/>
    <m/>
    <m/>
    <m/>
    <n v="5"/>
    <n v="5"/>
    <m/>
    <n v="5"/>
    <n v="5"/>
    <m/>
    <m/>
    <d v="2017-03-21T08:13:00"/>
    <s v="10.150.1.151"/>
  </r>
  <r>
    <s v="Facultad de Educación "/>
    <s v="EDU"/>
    <x v="2"/>
    <n v="1164"/>
    <m/>
    <m/>
    <n v="12"/>
    <m/>
    <n v="2"/>
    <n v="5"/>
    <m/>
    <n v="12"/>
    <m/>
    <m/>
    <m/>
    <m/>
    <m/>
    <n v="4"/>
    <n v="4"/>
    <n v="4"/>
    <n v="4"/>
    <m/>
    <m/>
    <n v="3"/>
    <n v="4"/>
    <n v="2"/>
    <n v="4"/>
    <n v="3"/>
    <m/>
    <n v="4"/>
    <n v="4"/>
    <n v="4"/>
    <n v="4"/>
    <n v="5"/>
    <n v="5"/>
    <n v="5"/>
    <m/>
    <m/>
    <n v="5"/>
    <n v="5"/>
    <n v="5"/>
    <n v="5"/>
    <n v="5"/>
    <n v="5"/>
    <n v="5"/>
    <m/>
    <s v="Si"/>
    <n v="4"/>
    <s v="Si"/>
    <n v="4"/>
    <s v="Si"/>
    <n v="4"/>
    <s v="Si"/>
    <s v="Si"/>
    <s v="No"/>
    <m/>
    <s v="Si"/>
    <m/>
    <m/>
    <m/>
    <m/>
    <n v="5"/>
    <n v="5"/>
    <m/>
    <n v="5"/>
    <n v="5"/>
    <m/>
    <m/>
    <d v="2017-03-21T08:48:48"/>
    <s v="10.150.1.152"/>
  </r>
  <r>
    <s v=""/>
    <s v=""/>
    <x v="1"/>
    <n v="1165"/>
    <m/>
    <m/>
    <m/>
    <m/>
    <n v="2"/>
    <n v="4"/>
    <m/>
    <n v="21"/>
    <m/>
    <m/>
    <m/>
    <m/>
    <m/>
    <n v="5"/>
    <n v="5"/>
    <n v="5"/>
    <n v="4"/>
    <m/>
    <m/>
    <n v="4"/>
    <n v="5"/>
    <n v="5"/>
    <n v="2"/>
    <n v="4"/>
    <m/>
    <n v="4"/>
    <n v="5"/>
    <n v="5"/>
    <n v="5"/>
    <n v="5"/>
    <n v="5"/>
    <n v="5"/>
    <m/>
    <m/>
    <n v="5"/>
    <n v="5"/>
    <n v="4"/>
    <n v="5"/>
    <n v="5"/>
    <n v="5"/>
    <n v="5"/>
    <m/>
    <s v="No"/>
    <m/>
    <s v="Si"/>
    <n v="5"/>
    <s v="No"/>
    <m/>
    <s v="No"/>
    <s v="Si"/>
    <s v="Si"/>
    <n v="5"/>
    <s v="Si"/>
    <m/>
    <m/>
    <m/>
    <m/>
    <n v="5"/>
    <n v="5"/>
    <m/>
    <n v="5"/>
    <n v="4"/>
    <m/>
    <m/>
    <d v="2017-03-21T09:19:09"/>
    <s v="10.150.1.152"/>
  </r>
  <r>
    <s v="Facultad de Filosofía "/>
    <s v="FLS"/>
    <x v="2"/>
    <n v="1166"/>
    <m/>
    <m/>
    <n v="15"/>
    <m/>
    <n v="4"/>
    <n v="4"/>
    <m/>
    <n v="15"/>
    <n v="14"/>
    <n v="16"/>
    <s v="Biblioteca Nacional"/>
    <m/>
    <m/>
    <n v="4"/>
    <n v="4"/>
    <n v="4"/>
    <n v="4"/>
    <m/>
    <m/>
    <n v="4"/>
    <n v="2"/>
    <n v="5"/>
    <n v="3"/>
    <n v="2"/>
    <m/>
    <n v="4"/>
    <n v="2"/>
    <n v="4"/>
    <n v="4"/>
    <n v="4"/>
    <n v="4"/>
    <n v="4"/>
    <m/>
    <m/>
    <n v="4"/>
    <n v="4"/>
    <n v="4"/>
    <n v="4"/>
    <n v="4"/>
    <n v="1"/>
    <n v="4"/>
    <m/>
    <s v="No"/>
    <m/>
    <s v="No"/>
    <m/>
    <s v="No"/>
    <m/>
    <s v="No"/>
    <s v="No"/>
    <m/>
    <m/>
    <s v="No"/>
    <m/>
    <m/>
    <m/>
    <m/>
    <n v="5"/>
    <n v="5"/>
    <m/>
    <n v="4"/>
    <n v="4"/>
    <m/>
    <m/>
    <d v="2017-03-21T09:24:24"/>
    <s v="10.150.1.152"/>
  </r>
  <r>
    <s v="Facultad de Derecho "/>
    <s v="DER"/>
    <x v="4"/>
    <n v="1167"/>
    <m/>
    <m/>
    <n v="11"/>
    <m/>
    <n v="3"/>
    <n v="3"/>
    <m/>
    <n v="11"/>
    <n v="29"/>
    <m/>
    <m/>
    <m/>
    <m/>
    <n v="3"/>
    <n v="4"/>
    <n v="4"/>
    <n v="4"/>
    <m/>
    <m/>
    <n v="5"/>
    <n v="3"/>
    <n v="4"/>
    <n v="4"/>
    <n v="4"/>
    <m/>
    <n v="4"/>
    <n v="4"/>
    <n v="4"/>
    <n v="5"/>
    <n v="5"/>
    <n v="4"/>
    <n v="4"/>
    <m/>
    <m/>
    <n v="5"/>
    <n v="4"/>
    <n v="4"/>
    <n v="4"/>
    <n v="5"/>
    <n v="5"/>
    <n v="4"/>
    <m/>
    <s v="Si"/>
    <n v="4"/>
    <s v="No"/>
    <m/>
    <s v="No"/>
    <m/>
    <s v="Si"/>
    <s v="Si"/>
    <s v="No"/>
    <m/>
    <s v="No"/>
    <m/>
    <m/>
    <m/>
    <m/>
    <n v="5"/>
    <n v="5"/>
    <m/>
    <n v="5"/>
    <n v="5"/>
    <m/>
    <m/>
    <d v="2017-03-21T09:41:24"/>
    <s v="10.150.1.152"/>
  </r>
  <r>
    <s v="Facultad de Educación "/>
    <s v="EDU"/>
    <x v="2"/>
    <n v="1168"/>
    <m/>
    <m/>
    <n v="12"/>
    <m/>
    <n v="3"/>
    <n v="5"/>
    <m/>
    <n v="12"/>
    <m/>
    <m/>
    <m/>
    <m/>
    <m/>
    <n v="4"/>
    <n v="3"/>
    <n v="5"/>
    <n v="4"/>
    <m/>
    <m/>
    <n v="2"/>
    <n v="5"/>
    <n v="4"/>
    <n v="1"/>
    <n v="5"/>
    <m/>
    <n v="4"/>
    <n v="3"/>
    <n v="5"/>
    <n v="5"/>
    <n v="4"/>
    <n v="4"/>
    <n v="4"/>
    <m/>
    <m/>
    <n v="4"/>
    <n v="3"/>
    <n v="4"/>
    <n v="5"/>
    <n v="5"/>
    <n v="4"/>
    <m/>
    <m/>
    <s v="Si"/>
    <n v="4"/>
    <s v="Si"/>
    <n v="4"/>
    <s v="Si"/>
    <n v="4"/>
    <s v="No"/>
    <s v="Si"/>
    <s v="Si"/>
    <n v="5"/>
    <s v="No"/>
    <m/>
    <m/>
    <m/>
    <m/>
    <n v="4"/>
    <n v="3"/>
    <m/>
    <n v="4"/>
    <n v="5"/>
    <m/>
    <m/>
    <d v="2017-03-21T09:49:23"/>
    <s v="10.150.1.151"/>
  </r>
  <r>
    <s v="Facultad de Derecho "/>
    <s v="DER"/>
    <x v="4"/>
    <n v="1169"/>
    <m/>
    <m/>
    <n v="11"/>
    <m/>
    <n v="3"/>
    <n v="3"/>
    <m/>
    <n v="11"/>
    <n v="29"/>
    <m/>
    <m/>
    <m/>
    <m/>
    <n v="4"/>
    <n v="4"/>
    <n v="4"/>
    <n v="3"/>
    <m/>
    <m/>
    <n v="5"/>
    <n v="5"/>
    <n v="4"/>
    <n v="3"/>
    <n v="2"/>
    <m/>
    <n v="4"/>
    <n v="2"/>
    <n v="2"/>
    <n v="4"/>
    <n v="3"/>
    <n v="4"/>
    <n v="3"/>
    <m/>
    <m/>
    <n v="4"/>
    <n v="4"/>
    <n v="4"/>
    <n v="3"/>
    <n v="2"/>
    <m/>
    <n v="3"/>
    <m/>
    <s v="Si"/>
    <n v="4"/>
    <s v="Si"/>
    <n v="4"/>
    <s v="Si"/>
    <n v="4"/>
    <s v="No"/>
    <s v="Si"/>
    <s v="Si"/>
    <n v="4"/>
    <s v="No"/>
    <m/>
    <m/>
    <m/>
    <m/>
    <n v="4"/>
    <n v="5"/>
    <m/>
    <n v="4"/>
    <n v="4"/>
    <m/>
    <m/>
    <d v="2017-03-21T09:54:16"/>
    <s v="10.150.1.151"/>
  </r>
  <r>
    <s v="Facultad de Medicina "/>
    <s v="MED"/>
    <x v="0"/>
    <n v="1170"/>
    <m/>
    <m/>
    <n v="18"/>
    <m/>
    <n v="2"/>
    <n v="5"/>
    <m/>
    <n v="18"/>
    <n v="16"/>
    <n v="1"/>
    <m/>
    <m/>
    <m/>
    <n v="4"/>
    <n v="4"/>
    <n v="4"/>
    <n v="3"/>
    <m/>
    <m/>
    <n v="2"/>
    <n v="4"/>
    <n v="4"/>
    <n v="3"/>
    <n v="2"/>
    <m/>
    <n v="4"/>
    <n v="5"/>
    <n v="5"/>
    <n v="5"/>
    <n v="4"/>
    <n v="4"/>
    <n v="4"/>
    <m/>
    <m/>
    <n v="5"/>
    <n v="5"/>
    <n v="5"/>
    <n v="5"/>
    <n v="5"/>
    <n v="4"/>
    <n v="4"/>
    <m/>
    <s v="Si"/>
    <n v="3"/>
    <s v="No"/>
    <m/>
    <s v="Si"/>
    <n v="3"/>
    <s v="Si"/>
    <s v="Si"/>
    <m/>
    <m/>
    <s v="No"/>
    <m/>
    <m/>
    <m/>
    <m/>
    <n v="5"/>
    <n v="5"/>
    <m/>
    <n v="4"/>
    <n v="4"/>
    <m/>
    <m/>
    <d v="2017-03-21T09:55:12"/>
    <s v="10.150.1.152"/>
  </r>
  <r>
    <s v="Facultad de Informática "/>
    <s v="FDI"/>
    <x v="3"/>
    <n v="1171"/>
    <m/>
    <m/>
    <n v="17"/>
    <m/>
    <n v="2"/>
    <n v="1"/>
    <m/>
    <n v="8"/>
    <m/>
    <m/>
    <m/>
    <m/>
    <m/>
    <n v="5"/>
    <n v="3"/>
    <n v="3"/>
    <n v="3"/>
    <m/>
    <m/>
    <n v="5"/>
    <n v="1"/>
    <n v="3"/>
    <n v="4"/>
    <n v="5"/>
    <m/>
    <n v="5"/>
    <n v="5"/>
    <n v="3"/>
    <n v="5"/>
    <n v="3"/>
    <n v="3"/>
    <n v="3"/>
    <m/>
    <m/>
    <n v="5"/>
    <n v="5"/>
    <n v="5"/>
    <n v="5"/>
    <n v="5"/>
    <n v="3"/>
    <n v="3"/>
    <m/>
    <s v="No"/>
    <m/>
    <s v="No"/>
    <m/>
    <s v="No"/>
    <m/>
    <s v="No"/>
    <s v="No"/>
    <s v="No"/>
    <m/>
    <s v="No"/>
    <m/>
    <m/>
    <m/>
    <m/>
    <n v="5"/>
    <n v="5"/>
    <m/>
    <n v="4"/>
    <m/>
    <m/>
    <m/>
    <d v="2017-03-21T09:58:01"/>
    <s v="10.150.1.151"/>
  </r>
  <r>
    <s v="Facultad de Psicología "/>
    <s v="PSI"/>
    <x v="0"/>
    <n v="1172"/>
    <m/>
    <m/>
    <n v="20"/>
    <m/>
    <n v="3"/>
    <n v="3"/>
    <m/>
    <n v="20"/>
    <m/>
    <m/>
    <m/>
    <m/>
    <m/>
    <n v="5"/>
    <n v="4"/>
    <n v="4"/>
    <n v="4"/>
    <m/>
    <m/>
    <n v="3"/>
    <n v="5"/>
    <n v="3"/>
    <n v="2"/>
    <n v="5"/>
    <m/>
    <n v="4"/>
    <n v="4"/>
    <n v="4"/>
    <n v="5"/>
    <n v="4"/>
    <n v="5"/>
    <n v="5"/>
    <m/>
    <m/>
    <n v="5"/>
    <n v="5"/>
    <n v="5"/>
    <n v="5"/>
    <n v="5"/>
    <n v="5"/>
    <n v="5"/>
    <m/>
    <s v="Si"/>
    <n v="5"/>
    <s v="No"/>
    <m/>
    <s v="Si"/>
    <n v="5"/>
    <s v="No"/>
    <s v="Si"/>
    <s v="Si"/>
    <n v="5"/>
    <s v="Si"/>
    <s v="Mayor acceso a revistas científicas electrónicas"/>
    <m/>
    <m/>
    <m/>
    <n v="5"/>
    <n v="5"/>
    <m/>
    <n v="5"/>
    <n v="4"/>
    <m/>
    <m/>
    <d v="2017-03-21T09:58:09"/>
    <s v="10.150.1.152"/>
  </r>
  <r>
    <s v="Facultad de Filología "/>
    <s v="FLL"/>
    <x v="2"/>
    <n v="1173"/>
    <m/>
    <m/>
    <n v="14"/>
    <m/>
    <n v="4"/>
    <n v="4"/>
    <m/>
    <n v="14"/>
    <n v="29"/>
    <m/>
    <m/>
    <m/>
    <m/>
    <n v="5"/>
    <n v="5"/>
    <n v="5"/>
    <n v="5"/>
    <m/>
    <m/>
    <n v="5"/>
    <n v="3"/>
    <n v="4"/>
    <n v="3"/>
    <n v="3"/>
    <m/>
    <n v="5"/>
    <n v="4"/>
    <n v="5"/>
    <n v="5"/>
    <n v="5"/>
    <n v="4"/>
    <n v="5"/>
    <m/>
    <m/>
    <n v="5"/>
    <n v="5"/>
    <n v="5"/>
    <n v="5"/>
    <n v="4"/>
    <n v="5"/>
    <n v="4"/>
    <m/>
    <s v="Si"/>
    <n v="4"/>
    <s v="Si"/>
    <n v="4"/>
    <s v="Si"/>
    <n v="4"/>
    <s v="Si"/>
    <s v="Si"/>
    <s v="Si"/>
    <n v="3"/>
    <s v="Si"/>
    <m/>
    <m/>
    <m/>
    <m/>
    <n v="5"/>
    <n v="5"/>
    <m/>
    <n v="5"/>
    <n v="3"/>
    <s v="Lo único que quisiera reseñar es que cuando me mandan un aviso de cortesía, hay veces que no puedo renovar en ese mismo momento el libro de que se trata. Si no tengo que ir a la facultad esos días o estoy fuera, me siento un poco mal por si me penalizan."/>
    <m/>
    <d v="2017-03-21T09:58:13"/>
    <s v="10.150.1.152"/>
  </r>
  <r>
    <s v="Facultad de Geografía e Historia "/>
    <s v="GHI"/>
    <x v="2"/>
    <n v="1174"/>
    <m/>
    <m/>
    <n v="16"/>
    <m/>
    <n v="3"/>
    <n v="2"/>
    <m/>
    <n v="16"/>
    <m/>
    <m/>
    <m/>
    <m/>
    <m/>
    <n v="5"/>
    <n v="5"/>
    <n v="5"/>
    <n v="4"/>
    <m/>
    <m/>
    <n v="4"/>
    <n v="3"/>
    <n v="4"/>
    <n v="4"/>
    <n v="5"/>
    <m/>
    <n v="4"/>
    <n v="4"/>
    <n v="4"/>
    <n v="5"/>
    <n v="3"/>
    <n v="4"/>
    <n v="4"/>
    <m/>
    <m/>
    <n v="5"/>
    <n v="5"/>
    <n v="5"/>
    <n v="3"/>
    <n v="4"/>
    <n v="3"/>
    <n v="4"/>
    <m/>
    <s v="Si"/>
    <n v="4"/>
    <s v="Si"/>
    <n v="4"/>
    <s v="No"/>
    <m/>
    <s v="Si"/>
    <s v="Si"/>
    <s v="Si"/>
    <n v="5"/>
    <s v="No"/>
    <m/>
    <m/>
    <m/>
    <m/>
    <n v="4"/>
    <n v="5"/>
    <m/>
    <n v="5"/>
    <n v="5"/>
    <m/>
    <m/>
    <d v="2017-03-21T09:59:10"/>
    <s v="10.150.1.152"/>
  </r>
  <r>
    <s v="Facultad de Ciencias Políticas y Sociología "/>
    <s v="CPS"/>
    <x v="4"/>
    <n v="1175"/>
    <m/>
    <m/>
    <n v="9"/>
    <m/>
    <n v="3"/>
    <n v="4"/>
    <m/>
    <n v="9"/>
    <n v="15"/>
    <n v="5"/>
    <m/>
    <m/>
    <m/>
    <n v="4"/>
    <n v="4"/>
    <n v="3"/>
    <n v="3"/>
    <m/>
    <m/>
    <n v="4"/>
    <n v="4"/>
    <n v="5"/>
    <n v="3"/>
    <n v="3"/>
    <m/>
    <n v="3"/>
    <n v="4"/>
    <n v="2"/>
    <n v="4"/>
    <n v="3"/>
    <n v="5"/>
    <n v="3"/>
    <m/>
    <m/>
    <n v="5"/>
    <n v="4"/>
    <n v="4"/>
    <n v="4"/>
    <n v="5"/>
    <m/>
    <n v="4"/>
    <m/>
    <s v="Si"/>
    <n v="3"/>
    <s v="No"/>
    <m/>
    <s v="No"/>
    <m/>
    <s v="Si"/>
    <s v="No"/>
    <s v="No"/>
    <m/>
    <s v="No"/>
    <m/>
    <m/>
    <m/>
    <m/>
    <n v="4"/>
    <n v="4"/>
    <m/>
    <n v="4"/>
    <n v="4"/>
    <m/>
    <m/>
    <d v="2017-03-21T10:00:40"/>
    <s v="10.150.1.151"/>
  </r>
  <r>
    <s v="Facultad de Ciencias Químicas "/>
    <s v="QUI"/>
    <x v="3"/>
    <n v="1176"/>
    <m/>
    <m/>
    <n v="10"/>
    <m/>
    <n v="4"/>
    <n v="4"/>
    <m/>
    <n v="10"/>
    <m/>
    <m/>
    <m/>
    <m/>
    <m/>
    <n v="5"/>
    <n v="5"/>
    <n v="5"/>
    <n v="4"/>
    <m/>
    <m/>
    <n v="4"/>
    <n v="4"/>
    <n v="4"/>
    <n v="2"/>
    <n v="4"/>
    <m/>
    <n v="4"/>
    <n v="5"/>
    <n v="5"/>
    <n v="5"/>
    <n v="4"/>
    <n v="5"/>
    <n v="5"/>
    <m/>
    <m/>
    <n v="5"/>
    <n v="5"/>
    <n v="5"/>
    <n v="5"/>
    <n v="5"/>
    <n v="5"/>
    <n v="5"/>
    <m/>
    <s v="Si"/>
    <n v="3"/>
    <s v="No"/>
    <m/>
    <s v="No"/>
    <m/>
    <s v="Si"/>
    <s v="Si"/>
    <s v="No"/>
    <m/>
    <s v="Si"/>
    <m/>
    <m/>
    <m/>
    <m/>
    <n v="5"/>
    <n v="5"/>
    <m/>
    <n v="5"/>
    <n v="3"/>
    <s v="Reiterar la buena disposición del personal de la Biblioteca de Químicas en su trabajo diario, a la hora de ayudar a profesores e investigadores a llevar a cabo sus tareas."/>
    <m/>
    <d v="2017-03-21T10:04:41"/>
    <s v="10.150.1.152"/>
  </r>
  <r>
    <s v="Facultad de Ciencias Económicas y Empresariales "/>
    <s v="CEE"/>
    <x v="4"/>
    <n v="1177"/>
    <m/>
    <m/>
    <n v="5"/>
    <m/>
    <n v="2"/>
    <n v="4"/>
    <m/>
    <n v="5"/>
    <m/>
    <m/>
    <m/>
    <m/>
    <m/>
    <n v="3"/>
    <n v="4"/>
    <n v="2"/>
    <n v="4"/>
    <m/>
    <m/>
    <n v="2"/>
    <n v="4"/>
    <n v="5"/>
    <n v="2"/>
    <n v="3"/>
    <m/>
    <n v="3"/>
    <n v="4"/>
    <n v="4"/>
    <n v="4"/>
    <n v="3"/>
    <n v="3"/>
    <n v="3"/>
    <m/>
    <m/>
    <n v="3"/>
    <n v="4"/>
    <n v="5"/>
    <n v="3"/>
    <n v="4"/>
    <n v="4"/>
    <n v="5"/>
    <m/>
    <s v="Si"/>
    <n v="3"/>
    <s v="Si"/>
    <n v="4"/>
    <s v="Si"/>
    <n v="4"/>
    <s v="Si"/>
    <s v="Si"/>
    <s v="Si"/>
    <n v="5"/>
    <s v="Si"/>
    <m/>
    <m/>
    <m/>
    <m/>
    <n v="4"/>
    <n v="4"/>
    <m/>
    <n v="4"/>
    <n v="2"/>
    <m/>
    <m/>
    <d v="2017-03-21T10:15:18"/>
    <s v="10.150.1.152"/>
  </r>
  <r>
    <s v="Facultad de Derecho "/>
    <s v="DER"/>
    <x v="4"/>
    <n v="1178"/>
    <m/>
    <m/>
    <n v="11"/>
    <m/>
    <n v="3"/>
    <n v="3"/>
    <m/>
    <n v="11"/>
    <n v="16"/>
    <n v="29"/>
    <m/>
    <m/>
    <m/>
    <n v="4"/>
    <n v="5"/>
    <n v="5"/>
    <n v="5"/>
    <m/>
    <m/>
    <n v="5"/>
    <n v="3"/>
    <n v="3"/>
    <n v="4"/>
    <n v="3"/>
    <m/>
    <n v="4"/>
    <n v="4"/>
    <n v="3"/>
    <n v="4"/>
    <n v="4"/>
    <n v="4"/>
    <n v="4"/>
    <m/>
    <m/>
    <n v="5"/>
    <n v="5"/>
    <n v="5"/>
    <n v="5"/>
    <n v="5"/>
    <n v="5"/>
    <n v="4"/>
    <m/>
    <s v="No"/>
    <m/>
    <s v="No"/>
    <m/>
    <s v="No"/>
    <m/>
    <s v="Si"/>
    <s v="Si"/>
    <s v="No"/>
    <m/>
    <s v="No"/>
    <m/>
    <m/>
    <m/>
    <m/>
    <n v="5"/>
    <n v="5"/>
    <m/>
    <n v="5"/>
    <n v="4"/>
    <m/>
    <m/>
    <d v="2017-03-21T10:17:38"/>
    <s v="10.150.1.152"/>
  </r>
  <r>
    <s v="Facultad de Filología "/>
    <s v="FLL"/>
    <x v="2"/>
    <n v="1179"/>
    <m/>
    <m/>
    <n v="14"/>
    <m/>
    <n v="3"/>
    <n v="4"/>
    <m/>
    <n v="14"/>
    <n v="16"/>
    <n v="15"/>
    <m/>
    <m/>
    <m/>
    <n v="5"/>
    <n v="3"/>
    <n v="4"/>
    <n v="4"/>
    <m/>
    <m/>
    <n v="4"/>
    <n v="5"/>
    <n v="4"/>
    <n v="2"/>
    <n v="4"/>
    <m/>
    <n v="5"/>
    <n v="5"/>
    <n v="5"/>
    <n v="5"/>
    <n v="4"/>
    <n v="5"/>
    <n v="4"/>
    <m/>
    <m/>
    <n v="5"/>
    <n v="5"/>
    <n v="5"/>
    <n v="5"/>
    <n v="5"/>
    <n v="5"/>
    <n v="4"/>
    <m/>
    <s v="No"/>
    <m/>
    <s v="No"/>
    <m/>
    <s v="No"/>
    <m/>
    <s v="No"/>
    <s v="Si"/>
    <s v="No"/>
    <m/>
    <s v="No"/>
    <m/>
    <m/>
    <m/>
    <m/>
    <n v="5"/>
    <n v="5"/>
    <m/>
    <n v="5"/>
    <n v="4"/>
    <s v="La razón de no conocer los servicios de la Biblioteca del punto 5 es en gran medida la falta de tiempo. Me gustaría asistir a cursos, pero  o bien coinciden con clases o bien me resulta difícil disponer de una mañana entera.&lt;br&gt;"/>
    <m/>
    <d v="2017-03-21T10:21:50"/>
    <s v="10.150.1.151"/>
  </r>
  <r>
    <s v="Facultad de Odontología "/>
    <s v="ODO"/>
    <x v="0"/>
    <n v="1180"/>
    <m/>
    <m/>
    <n v="19"/>
    <m/>
    <n v="3"/>
    <n v="2"/>
    <m/>
    <n v="19"/>
    <n v="18"/>
    <m/>
    <m/>
    <m/>
    <m/>
    <n v="5"/>
    <n v="5"/>
    <n v="5"/>
    <n v="5"/>
    <m/>
    <m/>
    <n v="4"/>
    <n v="4"/>
    <n v="4"/>
    <n v="3"/>
    <n v="5"/>
    <m/>
    <n v="4"/>
    <n v="4"/>
    <n v="4"/>
    <n v="5"/>
    <n v="4"/>
    <n v="4"/>
    <n v="4"/>
    <m/>
    <m/>
    <n v="5"/>
    <n v="4"/>
    <n v="4"/>
    <n v="4"/>
    <n v="4"/>
    <n v="4"/>
    <n v="4"/>
    <m/>
    <s v="Si"/>
    <n v="4"/>
    <s v="No"/>
    <m/>
    <s v="No"/>
    <m/>
    <s v="Si"/>
    <s v="Si"/>
    <m/>
    <n v="4"/>
    <s v="No"/>
    <m/>
    <m/>
    <m/>
    <m/>
    <n v="5"/>
    <n v="5"/>
    <m/>
    <n v="5"/>
    <n v="4"/>
    <m/>
    <m/>
    <d v="2017-03-21T10:28:23"/>
    <s v="10.150.1.152"/>
  </r>
  <r>
    <s v="Facultad de Ciencias de la Documentación "/>
    <s v="BYD"/>
    <x v="4"/>
    <n v="1181"/>
    <m/>
    <m/>
    <n v="3"/>
    <m/>
    <n v="3"/>
    <n v="3"/>
    <m/>
    <n v="3"/>
    <n v="16"/>
    <m/>
    <s v="Biblioteca Nacional"/>
    <m/>
    <m/>
    <n v="5"/>
    <n v="4"/>
    <n v="4"/>
    <n v="4"/>
    <m/>
    <m/>
    <n v="4"/>
    <n v="4"/>
    <n v="4"/>
    <n v="3"/>
    <n v="4"/>
    <m/>
    <n v="5"/>
    <n v="5"/>
    <n v="4"/>
    <n v="5"/>
    <n v="4"/>
    <n v="2"/>
    <n v="4"/>
    <m/>
    <m/>
    <n v="5"/>
    <n v="5"/>
    <n v="5"/>
    <n v="5"/>
    <n v="5"/>
    <n v="5"/>
    <n v="5"/>
    <m/>
    <s v="Si"/>
    <n v="4"/>
    <s v="Si"/>
    <n v="4"/>
    <s v="Si"/>
    <n v="4"/>
    <s v="Si"/>
    <s v="No"/>
    <s v="No"/>
    <m/>
    <s v="Si"/>
    <m/>
    <m/>
    <m/>
    <m/>
    <n v="5"/>
    <n v="5"/>
    <m/>
    <n v="5"/>
    <n v="4"/>
    <m/>
    <m/>
    <d v="2017-03-21T10:45:07"/>
    <s v="10.150.1.151"/>
  </r>
  <r>
    <s v="Facultad de Ciencias Biológicas "/>
    <s v="BIO"/>
    <x v="3"/>
    <n v="1182"/>
    <m/>
    <m/>
    <n v="2"/>
    <m/>
    <n v="2"/>
    <n v="3"/>
    <m/>
    <n v="2"/>
    <m/>
    <m/>
    <m/>
    <m/>
    <m/>
    <n v="5"/>
    <n v="5"/>
    <n v="5"/>
    <n v="4"/>
    <m/>
    <m/>
    <n v="1"/>
    <n v="5"/>
    <n v="2"/>
    <n v="2"/>
    <n v="4"/>
    <m/>
    <n v="4"/>
    <n v="4"/>
    <n v="5"/>
    <n v="5"/>
    <n v="4"/>
    <n v="5"/>
    <n v="5"/>
    <m/>
    <m/>
    <n v="5"/>
    <n v="5"/>
    <n v="5"/>
    <n v="5"/>
    <n v="5"/>
    <n v="5"/>
    <n v="5"/>
    <m/>
    <s v="No"/>
    <m/>
    <s v="Si"/>
    <n v="5"/>
    <s v="No"/>
    <m/>
    <s v="Si"/>
    <s v="Si"/>
    <s v="No"/>
    <m/>
    <s v="No"/>
    <m/>
    <m/>
    <m/>
    <m/>
    <n v="5"/>
    <n v="5"/>
    <m/>
    <n v="5"/>
    <n v="4"/>
    <m/>
    <m/>
    <d v="2017-03-21T10:56:30"/>
    <s v="10.150.1.152"/>
  </r>
  <r>
    <s v="Facultad de Derecho "/>
    <s v="DER"/>
    <x v="4"/>
    <n v="1183"/>
    <m/>
    <m/>
    <n v="11"/>
    <m/>
    <n v="2"/>
    <n v="2"/>
    <m/>
    <n v="29"/>
    <m/>
    <m/>
    <m/>
    <m/>
    <m/>
    <n v="4"/>
    <n v="4"/>
    <n v="4"/>
    <n v="4"/>
    <m/>
    <m/>
    <n v="4"/>
    <n v="4"/>
    <m/>
    <m/>
    <n v="3"/>
    <m/>
    <n v="4"/>
    <n v="4"/>
    <n v="4"/>
    <n v="4"/>
    <n v="4"/>
    <n v="4"/>
    <n v="4"/>
    <m/>
    <m/>
    <n v="3"/>
    <n v="4"/>
    <n v="4"/>
    <n v="4"/>
    <n v="4"/>
    <n v="5"/>
    <n v="4"/>
    <m/>
    <s v="Si"/>
    <n v="4"/>
    <s v="No"/>
    <m/>
    <s v="No"/>
    <m/>
    <s v="No"/>
    <s v="Si"/>
    <s v="No"/>
    <m/>
    <m/>
    <m/>
    <m/>
    <m/>
    <m/>
    <n v="4"/>
    <n v="4"/>
    <m/>
    <n v="4"/>
    <n v="4"/>
    <m/>
    <m/>
    <d v="2017-03-21T11:01:17"/>
    <s v="10.150.1.151"/>
  </r>
  <r>
    <s v="Facultad de Ciencias Matemáticas "/>
    <s v="MAT"/>
    <x v="3"/>
    <n v="1184"/>
    <m/>
    <m/>
    <n v="8"/>
    <m/>
    <n v="3"/>
    <n v="5"/>
    <m/>
    <n v="8"/>
    <n v="14"/>
    <n v="15"/>
    <m/>
    <m/>
    <m/>
    <n v="5"/>
    <n v="4"/>
    <n v="4"/>
    <n v="4"/>
    <m/>
    <m/>
    <n v="4"/>
    <m/>
    <n v="3"/>
    <n v="4"/>
    <n v="4"/>
    <m/>
    <n v="4"/>
    <m/>
    <n v="3"/>
    <n v="4"/>
    <n v="4"/>
    <n v="5"/>
    <n v="3"/>
    <m/>
    <m/>
    <n v="5"/>
    <n v="5"/>
    <n v="5"/>
    <n v="5"/>
    <n v="5"/>
    <n v="5"/>
    <n v="5"/>
    <m/>
    <s v="Si"/>
    <n v="3"/>
    <s v="Si"/>
    <n v="3"/>
    <s v="Si"/>
    <n v="4"/>
    <s v="No"/>
    <s v="No"/>
    <s v="No"/>
    <m/>
    <s v="No"/>
    <m/>
    <m/>
    <m/>
    <m/>
    <n v="5"/>
    <n v="5"/>
    <m/>
    <n v="4"/>
    <n v="4"/>
    <m/>
    <m/>
    <d v="2017-03-21T11:02:11"/>
    <s v="10.150.1.151"/>
  </r>
  <r>
    <s v="Facultad de Ciencias Políticas y Sociología "/>
    <s v="CPS"/>
    <x v="4"/>
    <n v="1185"/>
    <m/>
    <m/>
    <n v="9"/>
    <m/>
    <n v="3"/>
    <n v="3"/>
    <m/>
    <n v="9"/>
    <m/>
    <m/>
    <m/>
    <m/>
    <m/>
    <n v="5"/>
    <n v="5"/>
    <n v="3"/>
    <n v="3"/>
    <m/>
    <m/>
    <n v="2"/>
    <n v="3"/>
    <m/>
    <n v="5"/>
    <n v="5"/>
    <m/>
    <n v="3"/>
    <n v="4"/>
    <n v="3"/>
    <n v="5"/>
    <n v="4"/>
    <n v="5"/>
    <n v="4"/>
    <m/>
    <m/>
    <n v="5"/>
    <n v="4"/>
    <n v="5"/>
    <n v="5"/>
    <n v="5"/>
    <n v="5"/>
    <n v="5"/>
    <m/>
    <s v="Si"/>
    <n v="4"/>
    <m/>
    <n v="4"/>
    <s v="No"/>
    <m/>
    <s v="No"/>
    <s v="Si"/>
    <s v="Si"/>
    <n v="5"/>
    <s v="No"/>
    <m/>
    <m/>
    <m/>
    <m/>
    <n v="5"/>
    <n v="5"/>
    <m/>
    <n v="5"/>
    <n v="4"/>
    <m/>
    <m/>
    <d v="2017-03-21T11:04:45"/>
    <s v="10.150.1.151"/>
  </r>
  <r>
    <s v=""/>
    <s v=""/>
    <x v="1"/>
    <n v="1186"/>
    <m/>
    <m/>
    <m/>
    <m/>
    <n v="3"/>
    <n v="5"/>
    <m/>
    <n v="7"/>
    <m/>
    <m/>
    <s v="Bibliioteca del IGEO (CSIC-UCM)"/>
    <m/>
    <m/>
    <n v="5"/>
    <n v="5"/>
    <n v="5"/>
    <n v="3"/>
    <m/>
    <m/>
    <n v="3"/>
    <n v="3"/>
    <n v="4"/>
    <n v="3"/>
    <n v="3"/>
    <m/>
    <n v="4"/>
    <n v="5"/>
    <n v="4"/>
    <n v="5"/>
    <n v="4"/>
    <n v="4"/>
    <n v="4"/>
    <m/>
    <m/>
    <n v="5"/>
    <n v="4"/>
    <n v="5"/>
    <n v="5"/>
    <n v="5"/>
    <n v="5"/>
    <n v="4"/>
    <m/>
    <s v="Si"/>
    <n v="3"/>
    <s v="No"/>
    <m/>
    <s v="Si"/>
    <n v="4"/>
    <s v="Si"/>
    <s v="Si"/>
    <s v="No"/>
    <m/>
    <s v="Si"/>
    <m/>
    <m/>
    <m/>
    <m/>
    <n v="4"/>
    <n v="5"/>
    <m/>
    <n v="5"/>
    <n v="3"/>
    <m/>
    <m/>
    <d v="2017-03-21T11:09:36"/>
    <s v="10.150.1.151"/>
  </r>
  <r>
    <s v="Facultad de Derecho "/>
    <s v="DER"/>
    <x v="4"/>
    <n v="1187"/>
    <m/>
    <m/>
    <n v="11"/>
    <m/>
    <n v="5"/>
    <n v="5"/>
    <m/>
    <n v="29"/>
    <n v="16"/>
    <n v="14"/>
    <s v="biblioteca pública Manuel Vázquez Montalbán"/>
    <m/>
    <m/>
    <n v="5"/>
    <n v="5"/>
    <n v="5"/>
    <n v="5"/>
    <m/>
    <m/>
    <n v="4"/>
    <n v="3"/>
    <n v="4"/>
    <n v="4"/>
    <n v="5"/>
    <m/>
    <n v="5"/>
    <n v="5"/>
    <n v="5"/>
    <n v="5"/>
    <n v="5"/>
    <n v="5"/>
    <n v="5"/>
    <m/>
    <m/>
    <n v="5"/>
    <n v="5"/>
    <n v="5"/>
    <n v="4"/>
    <n v="5"/>
    <n v="5"/>
    <n v="5"/>
    <m/>
    <s v="Si"/>
    <n v="5"/>
    <s v="No"/>
    <m/>
    <s v="No"/>
    <m/>
    <s v="Si"/>
    <s v="Si"/>
    <s v="Si"/>
    <n v="5"/>
    <s v="Si"/>
    <m/>
    <m/>
    <m/>
    <m/>
    <n v="5"/>
    <n v="5"/>
    <m/>
    <n v="5"/>
    <n v="4"/>
    <m/>
    <m/>
    <d v="2017-03-21T11:12:41"/>
    <s v="10.150.1.152"/>
  </r>
  <r>
    <s v="Facultad de Farmacia "/>
    <s v="FAR"/>
    <x v="0"/>
    <n v="1188"/>
    <m/>
    <m/>
    <n v="13"/>
    <m/>
    <n v="3"/>
    <n v="3"/>
    <m/>
    <n v="18"/>
    <n v="22"/>
    <m/>
    <m/>
    <m/>
    <m/>
    <n v="5"/>
    <n v="5"/>
    <n v="3"/>
    <n v="3"/>
    <m/>
    <m/>
    <n v="4"/>
    <n v="5"/>
    <n v="4"/>
    <n v="3"/>
    <n v="4"/>
    <m/>
    <n v="4"/>
    <n v="3"/>
    <n v="3"/>
    <n v="5"/>
    <n v="4"/>
    <n v="4"/>
    <n v="4"/>
    <m/>
    <m/>
    <n v="5"/>
    <n v="5"/>
    <n v="4"/>
    <n v="5"/>
    <n v="5"/>
    <n v="4"/>
    <n v="4"/>
    <m/>
    <s v="Si"/>
    <n v="4"/>
    <s v="No"/>
    <m/>
    <s v="No"/>
    <m/>
    <s v="Si"/>
    <s v="Si"/>
    <s v="Si"/>
    <n v="4"/>
    <s v="No"/>
    <m/>
    <m/>
    <m/>
    <m/>
    <n v="5"/>
    <n v="5"/>
    <m/>
    <n v="4"/>
    <n v="4"/>
    <m/>
    <m/>
    <d v="2017-03-21T11:14:31"/>
    <s v="10.150.1.151"/>
  </r>
  <r>
    <s v="Facultad de Ciencias Biológicas "/>
    <s v="BIO"/>
    <x v="3"/>
    <n v="1189"/>
    <m/>
    <m/>
    <n v="2"/>
    <m/>
    <n v="2"/>
    <n v="4"/>
    <m/>
    <n v="2"/>
    <n v="7"/>
    <m/>
    <m/>
    <m/>
    <m/>
    <n v="4"/>
    <n v="4"/>
    <n v="4"/>
    <n v="4"/>
    <m/>
    <m/>
    <n v="1"/>
    <n v="5"/>
    <n v="2"/>
    <n v="4"/>
    <n v="3"/>
    <m/>
    <n v="4"/>
    <n v="4"/>
    <n v="5"/>
    <n v="5"/>
    <n v="4"/>
    <n v="4"/>
    <n v="4"/>
    <m/>
    <m/>
    <n v="3"/>
    <n v="3"/>
    <n v="3"/>
    <n v="3"/>
    <n v="3"/>
    <n v="3"/>
    <n v="4"/>
    <m/>
    <s v="No"/>
    <m/>
    <s v="No"/>
    <m/>
    <s v="No"/>
    <m/>
    <s v="No"/>
    <s v="No"/>
    <s v="No"/>
    <m/>
    <s v="No"/>
    <m/>
    <m/>
    <m/>
    <m/>
    <m/>
    <m/>
    <m/>
    <n v="4"/>
    <n v="4"/>
    <m/>
    <m/>
    <d v="2017-03-21T11:15:10"/>
    <s v="10.150.1.151"/>
  </r>
  <r>
    <s v="Facultad de Filología "/>
    <s v="FLL"/>
    <x v="2"/>
    <n v="1190"/>
    <m/>
    <m/>
    <n v="14"/>
    <m/>
    <n v="4"/>
    <n v="4"/>
    <m/>
    <n v="29"/>
    <n v="14"/>
    <m/>
    <s v="Biblioteca Nacional de España"/>
    <m/>
    <m/>
    <n v="5"/>
    <n v="5"/>
    <n v="5"/>
    <n v="4"/>
    <m/>
    <m/>
    <n v="4"/>
    <n v="2"/>
    <n v="4"/>
    <n v="5"/>
    <n v="4"/>
    <m/>
    <n v="5"/>
    <n v="5"/>
    <n v="4"/>
    <n v="5"/>
    <n v="5"/>
    <n v="4"/>
    <n v="4"/>
    <m/>
    <m/>
    <n v="5"/>
    <n v="5"/>
    <n v="5"/>
    <n v="5"/>
    <n v="5"/>
    <n v="5"/>
    <n v="3"/>
    <m/>
    <s v="No"/>
    <m/>
    <s v="No"/>
    <m/>
    <s v="No"/>
    <m/>
    <s v="Si"/>
    <s v="Si"/>
    <s v="No"/>
    <m/>
    <s v="No"/>
    <m/>
    <m/>
    <m/>
    <m/>
    <n v="5"/>
    <n v="5"/>
    <m/>
    <n v="5"/>
    <n v="3"/>
    <m/>
    <m/>
    <d v="2017-03-21T11:16:56"/>
    <s v="10.150.1.152"/>
  </r>
  <r>
    <s v="Facultad de Educación "/>
    <s v="EDU"/>
    <x v="2"/>
    <n v="1191"/>
    <m/>
    <m/>
    <n v="12"/>
    <m/>
    <n v="3"/>
    <n v="3"/>
    <m/>
    <n v="12"/>
    <n v="20"/>
    <m/>
    <m/>
    <m/>
    <m/>
    <n v="5"/>
    <n v="4"/>
    <n v="4"/>
    <n v="4"/>
    <m/>
    <m/>
    <n v="4"/>
    <n v="5"/>
    <n v="4"/>
    <n v="3"/>
    <n v="3"/>
    <m/>
    <n v="4"/>
    <n v="4"/>
    <n v="5"/>
    <n v="5"/>
    <n v="4"/>
    <n v="5"/>
    <n v="5"/>
    <m/>
    <m/>
    <n v="5"/>
    <n v="5"/>
    <n v="5"/>
    <n v="5"/>
    <n v="4"/>
    <n v="5"/>
    <n v="4"/>
    <m/>
    <s v="Si"/>
    <n v="4"/>
    <s v="No"/>
    <m/>
    <s v="No"/>
    <m/>
    <s v="No"/>
    <s v="Si"/>
    <s v="Si"/>
    <n v="5"/>
    <s v="Si"/>
    <m/>
    <m/>
    <m/>
    <m/>
    <n v="4"/>
    <n v="4"/>
    <m/>
    <n v="5"/>
    <n v="5"/>
    <m/>
    <m/>
    <d v="2017-03-21T11:26:40"/>
    <s v="10.150.1.152"/>
  </r>
  <r>
    <s v="Facultad de Psicología "/>
    <s v="PSI"/>
    <x v="0"/>
    <n v="1192"/>
    <m/>
    <m/>
    <n v="20"/>
    <m/>
    <n v="2"/>
    <n v="4"/>
    <m/>
    <n v="20"/>
    <m/>
    <m/>
    <m/>
    <m/>
    <m/>
    <n v="5"/>
    <n v="5"/>
    <n v="5"/>
    <n v="5"/>
    <m/>
    <m/>
    <n v="2"/>
    <n v="5"/>
    <n v="3"/>
    <n v="3"/>
    <n v="4"/>
    <m/>
    <n v="4"/>
    <n v="4"/>
    <n v="5"/>
    <n v="5"/>
    <n v="5"/>
    <n v="5"/>
    <n v="5"/>
    <m/>
    <m/>
    <n v="5"/>
    <n v="5"/>
    <n v="5"/>
    <m/>
    <n v="5"/>
    <n v="5"/>
    <n v="5"/>
    <m/>
    <s v="No"/>
    <m/>
    <m/>
    <m/>
    <m/>
    <m/>
    <m/>
    <m/>
    <m/>
    <m/>
    <m/>
    <m/>
    <m/>
    <m/>
    <m/>
    <n v="5"/>
    <n v="5"/>
    <m/>
    <n v="5"/>
    <n v="5"/>
    <m/>
    <m/>
    <d v="2017-03-21T11:30:50"/>
    <s v="10.150.1.151"/>
  </r>
  <r>
    <s v="Facultad de Ciencias Biológicas "/>
    <s v="BIO"/>
    <x v="3"/>
    <n v="1193"/>
    <m/>
    <m/>
    <n v="2"/>
    <m/>
    <n v="2"/>
    <n v="4"/>
    <m/>
    <n v="2"/>
    <m/>
    <m/>
    <m/>
    <m/>
    <m/>
    <n v="5"/>
    <m/>
    <n v="4"/>
    <n v="4"/>
    <m/>
    <m/>
    <n v="3"/>
    <n v="4"/>
    <n v="5"/>
    <m/>
    <n v="4"/>
    <m/>
    <n v="4"/>
    <n v="5"/>
    <n v="5"/>
    <n v="5"/>
    <n v="4"/>
    <n v="5"/>
    <n v="4"/>
    <m/>
    <m/>
    <n v="4"/>
    <m/>
    <m/>
    <m/>
    <m/>
    <m/>
    <m/>
    <m/>
    <s v="Si"/>
    <n v="3"/>
    <s v="No"/>
    <m/>
    <s v="Si"/>
    <m/>
    <s v="Si"/>
    <s v="Si"/>
    <s v="No"/>
    <m/>
    <m/>
    <m/>
    <m/>
    <m/>
    <m/>
    <n v="5"/>
    <n v="5"/>
    <m/>
    <n v="5"/>
    <n v="5"/>
    <m/>
    <m/>
    <d v="2017-03-21T11:31:43"/>
    <s v="10.150.1.152"/>
  </r>
  <r>
    <s v="Facultad de Educación "/>
    <s v="EDU"/>
    <x v="2"/>
    <n v="1194"/>
    <m/>
    <m/>
    <n v="12"/>
    <m/>
    <n v="3"/>
    <n v="1"/>
    <m/>
    <n v="12"/>
    <m/>
    <m/>
    <m/>
    <m/>
    <m/>
    <n v="1"/>
    <n v="2"/>
    <n v="2"/>
    <n v="2"/>
    <m/>
    <m/>
    <n v="5"/>
    <n v="3"/>
    <m/>
    <m/>
    <m/>
    <m/>
    <n v="5"/>
    <n v="2"/>
    <n v="4"/>
    <n v="4"/>
    <n v="2"/>
    <n v="3"/>
    <m/>
    <m/>
    <m/>
    <n v="5"/>
    <n v="4"/>
    <n v="4"/>
    <n v="4"/>
    <n v="4"/>
    <m/>
    <m/>
    <m/>
    <s v="No"/>
    <m/>
    <m/>
    <m/>
    <m/>
    <m/>
    <m/>
    <m/>
    <m/>
    <m/>
    <m/>
    <s v=" DESCUBRIR APOYAR DAR A CONOCER institucional E-Prints Complutense "/>
    <m/>
    <m/>
    <m/>
    <n v="5"/>
    <n v="5"/>
    <m/>
    <n v="4"/>
    <n v="5"/>
    <m/>
    <m/>
    <d v="2017-03-21T11:37:39"/>
    <s v="10.150.1.151"/>
  </r>
  <r>
    <s v="Facultad de Ciencias Biológicas "/>
    <s v="BIO"/>
    <x v="3"/>
    <n v="1195"/>
    <m/>
    <m/>
    <n v="2"/>
    <m/>
    <n v="2"/>
    <n v="3"/>
    <m/>
    <n v="2"/>
    <m/>
    <m/>
    <m/>
    <m/>
    <m/>
    <n v="4"/>
    <n v="4"/>
    <n v="4"/>
    <n v="3"/>
    <m/>
    <m/>
    <n v="3"/>
    <n v="2"/>
    <n v="4"/>
    <n v="3"/>
    <n v="3"/>
    <m/>
    <n v="4"/>
    <n v="4"/>
    <n v="4"/>
    <n v="5"/>
    <n v="4"/>
    <n v="4"/>
    <n v="4"/>
    <m/>
    <m/>
    <n v="4"/>
    <n v="5"/>
    <n v="5"/>
    <n v="5"/>
    <n v="4"/>
    <n v="4"/>
    <n v="4"/>
    <m/>
    <s v="No"/>
    <m/>
    <s v="No"/>
    <m/>
    <s v="No"/>
    <m/>
    <s v="No"/>
    <s v="No"/>
    <s v="No"/>
    <m/>
    <s v="No"/>
    <m/>
    <m/>
    <m/>
    <m/>
    <n v="4"/>
    <n v="4"/>
    <m/>
    <n v="4"/>
    <n v="3"/>
    <m/>
    <m/>
    <d v="2017-03-21T11:42:07"/>
    <s v="10.150.1.151"/>
  </r>
  <r>
    <s v="Facultad de Ciencias Químicas "/>
    <s v="QUI"/>
    <x v="3"/>
    <n v="1196"/>
    <m/>
    <m/>
    <n v="10"/>
    <m/>
    <n v="1"/>
    <n v="4"/>
    <m/>
    <n v="10"/>
    <n v="2"/>
    <m/>
    <m/>
    <m/>
    <m/>
    <n v="4"/>
    <n v="4"/>
    <n v="4"/>
    <n v="3"/>
    <m/>
    <m/>
    <n v="3"/>
    <n v="5"/>
    <n v="2"/>
    <n v="2"/>
    <n v="2"/>
    <m/>
    <n v="4"/>
    <n v="3"/>
    <n v="4"/>
    <n v="5"/>
    <n v="4"/>
    <n v="3"/>
    <n v="3"/>
    <m/>
    <m/>
    <n v="4"/>
    <n v="4"/>
    <n v="4"/>
    <n v="4"/>
    <n v="4"/>
    <n v="4"/>
    <n v="4"/>
    <m/>
    <s v="No"/>
    <m/>
    <m/>
    <m/>
    <m/>
    <m/>
    <m/>
    <m/>
    <m/>
    <m/>
    <m/>
    <m/>
    <m/>
    <m/>
    <m/>
    <n v="5"/>
    <n v="5"/>
    <m/>
    <n v="5"/>
    <n v="4"/>
    <m/>
    <m/>
    <d v="2017-03-21T11:49:32"/>
    <s v="10.150.1.151"/>
  </r>
  <r>
    <s v="F. Comercio y Turismo"/>
    <s v="EMP"/>
    <x v="4"/>
    <n v="1197"/>
    <m/>
    <m/>
    <n v="24"/>
    <m/>
    <n v="4"/>
    <n v="4"/>
    <m/>
    <n v="5"/>
    <n v="24"/>
    <n v="16"/>
    <s v="Biblioteca Nacional"/>
    <m/>
    <m/>
    <n v="4"/>
    <n v="4"/>
    <n v="4"/>
    <n v="4"/>
    <m/>
    <m/>
    <n v="5"/>
    <n v="4"/>
    <n v="3"/>
    <n v="4"/>
    <n v="2"/>
    <m/>
    <n v="3"/>
    <n v="4"/>
    <n v="4"/>
    <n v="4"/>
    <n v="3"/>
    <n v="3"/>
    <n v="4"/>
    <m/>
    <m/>
    <n v="4"/>
    <n v="4"/>
    <n v="4"/>
    <n v="4"/>
    <n v="4"/>
    <n v="4"/>
    <n v="2"/>
    <m/>
    <s v="Si"/>
    <n v="3"/>
    <s v="Si"/>
    <n v="4"/>
    <s v="Si"/>
    <n v="4"/>
    <s v="Si"/>
    <s v="Si"/>
    <s v="No"/>
    <m/>
    <s v="No"/>
    <m/>
    <m/>
    <m/>
    <m/>
    <n v="4"/>
    <n v="4"/>
    <m/>
    <n v="4"/>
    <n v="4"/>
    <m/>
    <m/>
    <d v="2017-03-21T11:58:35"/>
    <s v="10.150.1.151"/>
  </r>
  <r>
    <s v=""/>
    <s v=""/>
    <x v="1"/>
    <n v="1198"/>
    <m/>
    <m/>
    <m/>
    <m/>
    <n v="2"/>
    <n v="4"/>
    <m/>
    <n v="8"/>
    <n v="5"/>
    <m/>
    <m/>
    <m/>
    <m/>
    <n v="3"/>
    <n v="3"/>
    <n v="3"/>
    <n v="3"/>
    <m/>
    <m/>
    <n v="3"/>
    <n v="5"/>
    <n v="2"/>
    <n v="3"/>
    <n v="4"/>
    <m/>
    <n v="3"/>
    <n v="4"/>
    <n v="4"/>
    <n v="4"/>
    <n v="3"/>
    <n v="3"/>
    <n v="3"/>
    <m/>
    <m/>
    <n v="3"/>
    <n v="3"/>
    <n v="3"/>
    <n v="3"/>
    <n v="3"/>
    <n v="4"/>
    <n v="3"/>
    <m/>
    <s v="Si"/>
    <n v="4"/>
    <s v="No"/>
    <m/>
    <s v="No"/>
    <m/>
    <s v="Si"/>
    <s v="Si"/>
    <s v="No"/>
    <m/>
    <s v="Si"/>
    <s v="Información bibliométrica. Desarrollo y mantenimiento de indicadores. Informes anuales.&lt;br&gt;Control de la producción complutense que garantice que todo lo que hace su personal quede registrado. Control de la afiliación complutense en las publicaciones.&lt;br&gt;Apoyo a la investigación. "/>
    <m/>
    <m/>
    <m/>
    <n v="4"/>
    <n v="4"/>
    <m/>
    <n v="4"/>
    <n v="3"/>
    <m/>
    <m/>
    <d v="2017-03-21T12:00:17"/>
    <s v="10.150.1.151"/>
  </r>
  <r>
    <s v="Facultad de Psicología "/>
    <s v="PSI"/>
    <x v="0"/>
    <n v="1199"/>
    <m/>
    <m/>
    <n v="20"/>
    <m/>
    <n v="2"/>
    <n v="3"/>
    <m/>
    <n v="9"/>
    <n v="26"/>
    <n v="5"/>
    <m/>
    <m/>
    <m/>
    <n v="3"/>
    <n v="3"/>
    <n v="3"/>
    <n v="3"/>
    <m/>
    <m/>
    <n v="4"/>
    <n v="4"/>
    <n v="3"/>
    <n v="1"/>
    <n v="4"/>
    <m/>
    <n v="4"/>
    <n v="4"/>
    <n v="4"/>
    <n v="4"/>
    <n v="4"/>
    <n v="3"/>
    <n v="4"/>
    <m/>
    <m/>
    <n v="5"/>
    <n v="4"/>
    <n v="4"/>
    <n v="5"/>
    <n v="5"/>
    <n v="3"/>
    <n v="3"/>
    <m/>
    <s v="Si"/>
    <n v="4"/>
    <s v="Si"/>
    <n v="4"/>
    <s v="Si"/>
    <n v="3"/>
    <s v="Si"/>
    <s v="Si"/>
    <s v="No"/>
    <m/>
    <s v="No"/>
    <m/>
    <m/>
    <m/>
    <m/>
    <n v="5"/>
    <n v="5"/>
    <m/>
    <n v="4"/>
    <n v="4"/>
    <m/>
    <m/>
    <d v="2017-03-21T12:03:50"/>
    <s v="10.150.1.152"/>
  </r>
  <r>
    <s v="Facultad de Filosofía "/>
    <s v="FLS"/>
    <x v="2"/>
    <n v="1200"/>
    <m/>
    <m/>
    <n v="15"/>
    <m/>
    <n v="3"/>
    <n v="3"/>
    <m/>
    <n v="15"/>
    <n v="16"/>
    <n v="14"/>
    <m/>
    <m/>
    <m/>
    <n v="4"/>
    <n v="4"/>
    <n v="4"/>
    <n v="4"/>
    <m/>
    <m/>
    <n v="4"/>
    <n v="4"/>
    <n v="4"/>
    <n v="2"/>
    <n v="4"/>
    <m/>
    <m/>
    <m/>
    <m/>
    <m/>
    <m/>
    <m/>
    <m/>
    <m/>
    <m/>
    <n v="4"/>
    <n v="4"/>
    <n v="4"/>
    <n v="4"/>
    <n v="3"/>
    <n v="3"/>
    <n v="4"/>
    <m/>
    <s v="Si"/>
    <n v="3"/>
    <s v="Si"/>
    <n v="3"/>
    <s v="No"/>
    <m/>
    <s v="No"/>
    <s v="Si"/>
    <s v="No"/>
    <m/>
    <s v="No"/>
    <m/>
    <m/>
    <m/>
    <m/>
    <n v="5"/>
    <n v="5"/>
    <m/>
    <n v="4"/>
    <n v="4"/>
    <m/>
    <m/>
    <d v="2017-03-21T12:04:37"/>
    <s v="10.150.1.151"/>
  </r>
  <r>
    <s v=""/>
    <s v=""/>
    <x v="1"/>
    <n v="1201"/>
    <m/>
    <m/>
    <m/>
    <m/>
    <n v="4"/>
    <n v="3"/>
    <m/>
    <n v="24"/>
    <n v="29"/>
    <m/>
    <m/>
    <m/>
    <m/>
    <n v="5"/>
    <n v="4"/>
    <n v="5"/>
    <n v="5"/>
    <m/>
    <m/>
    <n v="5"/>
    <n v="1"/>
    <n v="4"/>
    <n v="3"/>
    <n v="3"/>
    <m/>
    <n v="4"/>
    <n v="5"/>
    <n v="4"/>
    <n v="5"/>
    <n v="5"/>
    <n v="5"/>
    <n v="5"/>
    <m/>
    <m/>
    <n v="5"/>
    <n v="5"/>
    <n v="5"/>
    <n v="5"/>
    <n v="5"/>
    <n v="5"/>
    <n v="5"/>
    <m/>
    <s v="Si"/>
    <n v="4"/>
    <s v="Si"/>
    <n v="4"/>
    <s v="Si"/>
    <n v="5"/>
    <s v="Si"/>
    <s v="No"/>
    <s v="No"/>
    <m/>
    <s v="No"/>
    <m/>
    <m/>
    <m/>
    <m/>
    <n v="5"/>
    <n v="5"/>
    <m/>
    <n v="5"/>
    <n v="5"/>
    <m/>
    <m/>
    <d v="2017-03-21T12:11:38"/>
    <s v="10.150.1.152"/>
  </r>
  <r>
    <s v="Facultad de Farmacia "/>
    <s v="FAR"/>
    <x v="0"/>
    <n v="1202"/>
    <m/>
    <m/>
    <n v="13"/>
    <m/>
    <n v="3"/>
    <n v="3"/>
    <m/>
    <n v="13"/>
    <m/>
    <m/>
    <m/>
    <m/>
    <m/>
    <n v="4"/>
    <n v="4"/>
    <n v="4"/>
    <n v="4"/>
    <m/>
    <m/>
    <n v="4"/>
    <n v="3"/>
    <n v="5"/>
    <n v="3"/>
    <n v="4"/>
    <m/>
    <n v="4"/>
    <n v="5"/>
    <n v="4"/>
    <n v="4"/>
    <n v="3"/>
    <n v="4"/>
    <n v="4"/>
    <m/>
    <m/>
    <n v="4"/>
    <n v="5"/>
    <n v="4"/>
    <n v="4"/>
    <n v="4"/>
    <n v="3"/>
    <n v="3"/>
    <m/>
    <s v="Si"/>
    <n v="4"/>
    <s v="Si"/>
    <n v="5"/>
    <s v="No"/>
    <m/>
    <s v="No"/>
    <s v="Si"/>
    <s v="No"/>
    <m/>
    <s v="No"/>
    <m/>
    <m/>
    <m/>
    <m/>
    <n v="4"/>
    <n v="5"/>
    <m/>
    <n v="5"/>
    <n v="5"/>
    <m/>
    <m/>
    <d v="2017-03-21T12:14:43"/>
    <s v="10.150.1.151"/>
  </r>
  <r>
    <s v="Facultad de Veterinaria "/>
    <s v="VET"/>
    <x v="0"/>
    <n v="1203"/>
    <m/>
    <m/>
    <n v="21"/>
    <m/>
    <n v="3"/>
    <n v="3"/>
    <m/>
    <n v="21"/>
    <m/>
    <m/>
    <m/>
    <m/>
    <m/>
    <n v="5"/>
    <n v="4"/>
    <n v="4"/>
    <n v="3"/>
    <m/>
    <m/>
    <n v="5"/>
    <n v="5"/>
    <n v="4"/>
    <n v="2"/>
    <n v="5"/>
    <m/>
    <n v="5"/>
    <n v="5"/>
    <n v="4"/>
    <n v="5"/>
    <n v="3"/>
    <n v="4"/>
    <n v="3"/>
    <m/>
    <m/>
    <n v="5"/>
    <n v="5"/>
    <n v="5"/>
    <n v="5"/>
    <n v="5"/>
    <n v="5"/>
    <n v="5"/>
    <m/>
    <s v="No"/>
    <m/>
    <s v="Si"/>
    <n v="4"/>
    <s v="No"/>
    <m/>
    <s v="Si"/>
    <s v="Si"/>
    <s v="Si"/>
    <m/>
    <s v="Si"/>
    <m/>
    <m/>
    <m/>
    <m/>
    <n v="5"/>
    <n v="5"/>
    <m/>
    <n v="5"/>
    <n v="5"/>
    <m/>
    <m/>
    <d v="2017-03-21T12:21:03"/>
    <s v="10.150.1.152"/>
  </r>
  <r>
    <s v="Facultad de Ciencias de la Información "/>
    <s v="INF"/>
    <x v="4"/>
    <n v="1204"/>
    <m/>
    <m/>
    <n v="4"/>
    <m/>
    <n v="3"/>
    <n v="3"/>
    <m/>
    <n v="4"/>
    <m/>
    <m/>
    <m/>
    <m/>
    <m/>
    <n v="5"/>
    <n v="5"/>
    <n v="5"/>
    <n v="5"/>
    <m/>
    <m/>
    <n v="5"/>
    <n v="3"/>
    <n v="5"/>
    <n v="2"/>
    <n v="4"/>
    <m/>
    <n v="5"/>
    <n v="5"/>
    <n v="5"/>
    <n v="5"/>
    <n v="5"/>
    <m/>
    <n v="5"/>
    <m/>
    <m/>
    <n v="5"/>
    <n v="5"/>
    <n v="5"/>
    <n v="5"/>
    <n v="5"/>
    <n v="5"/>
    <n v="5"/>
    <m/>
    <s v="No"/>
    <m/>
    <s v="Si"/>
    <n v="5"/>
    <s v="No"/>
    <m/>
    <s v="No"/>
    <s v="Si"/>
    <s v="Si"/>
    <n v="5"/>
    <s v="Si"/>
    <m/>
    <m/>
    <m/>
    <m/>
    <n v="5"/>
    <n v="5"/>
    <m/>
    <n v="5"/>
    <n v="4"/>
    <m/>
    <m/>
    <d v="2017-03-21T12:21:06"/>
    <s v="10.150.1.152"/>
  </r>
  <r>
    <s v="F. Enfermería, Fisioterapia y Podología"/>
    <s v="ENF"/>
    <x v="0"/>
    <n v="1205"/>
    <m/>
    <m/>
    <n v="22"/>
    <m/>
    <n v="2"/>
    <n v="3"/>
    <m/>
    <n v="22"/>
    <n v="18"/>
    <m/>
    <m/>
    <m/>
    <m/>
    <n v="5"/>
    <n v="5"/>
    <n v="4"/>
    <n v="4"/>
    <m/>
    <m/>
    <n v="2"/>
    <n v="5"/>
    <n v="4"/>
    <n v="4"/>
    <n v="3"/>
    <m/>
    <n v="4"/>
    <n v="5"/>
    <n v="5"/>
    <n v="5"/>
    <n v="4"/>
    <n v="5"/>
    <n v="4"/>
    <m/>
    <m/>
    <n v="4"/>
    <n v="4"/>
    <n v="4"/>
    <n v="4"/>
    <n v="5"/>
    <n v="4"/>
    <n v="4"/>
    <m/>
    <s v="Si"/>
    <n v="5"/>
    <s v="No"/>
    <m/>
    <s v="No"/>
    <m/>
    <s v="No"/>
    <s v="Si"/>
    <s v="Si"/>
    <n v="5"/>
    <s v="No"/>
    <m/>
    <m/>
    <m/>
    <m/>
    <n v="5"/>
    <n v="5"/>
    <m/>
    <n v="5"/>
    <n v="5"/>
    <m/>
    <m/>
    <d v="2017-03-21T12:26:24"/>
    <s v="10.150.1.152"/>
  </r>
  <r>
    <s v=""/>
    <s v=""/>
    <x v="1"/>
    <n v="1206"/>
    <m/>
    <m/>
    <m/>
    <m/>
    <n v="2"/>
    <n v="3"/>
    <m/>
    <n v="8"/>
    <m/>
    <m/>
    <m/>
    <m/>
    <m/>
    <n v="5"/>
    <n v="4"/>
    <n v="5"/>
    <n v="4"/>
    <m/>
    <m/>
    <n v="3"/>
    <n v="5"/>
    <n v="4"/>
    <n v="2"/>
    <n v="3"/>
    <m/>
    <n v="5"/>
    <n v="5"/>
    <n v="5"/>
    <n v="5"/>
    <n v="5"/>
    <n v="5"/>
    <n v="5"/>
    <m/>
    <m/>
    <n v="5"/>
    <n v="5"/>
    <n v="5"/>
    <n v="5"/>
    <n v="5"/>
    <n v="5"/>
    <n v="5"/>
    <m/>
    <s v="No"/>
    <m/>
    <s v="No"/>
    <m/>
    <s v="No"/>
    <m/>
    <s v="Si"/>
    <s v="Si"/>
    <s v="No"/>
    <m/>
    <s v="No"/>
    <m/>
    <m/>
    <m/>
    <m/>
    <n v="5"/>
    <n v="5"/>
    <m/>
    <n v="5"/>
    <n v="3"/>
    <s v="Falta tiempo para poder aprender a utilizar los recursos de la biblioteca o acudir a los cursos de formación. "/>
    <m/>
    <d v="2017-03-21T12:31:40"/>
    <s v="10.150.1.152"/>
  </r>
  <r>
    <s v="Facultad de Geografía e Historia "/>
    <s v="GHI"/>
    <x v="2"/>
    <n v="1207"/>
    <m/>
    <m/>
    <n v="16"/>
    <m/>
    <n v="5"/>
    <n v="5"/>
    <m/>
    <n v="16"/>
    <n v="29"/>
    <n v="1"/>
    <m/>
    <m/>
    <m/>
    <n v="5"/>
    <n v="5"/>
    <n v="5"/>
    <n v="5"/>
    <m/>
    <m/>
    <n v="4"/>
    <n v="4"/>
    <m/>
    <n v="4"/>
    <n v="2"/>
    <m/>
    <n v="4"/>
    <n v="4"/>
    <n v="4"/>
    <n v="4"/>
    <n v="5"/>
    <n v="4"/>
    <n v="4"/>
    <m/>
    <m/>
    <n v="4"/>
    <n v="4"/>
    <n v="5"/>
    <n v="5"/>
    <n v="5"/>
    <n v="5"/>
    <n v="5"/>
    <m/>
    <s v="Si"/>
    <n v="4"/>
    <s v="No"/>
    <m/>
    <s v="No"/>
    <m/>
    <s v="No"/>
    <s v="Si"/>
    <s v="Si"/>
    <n v="4"/>
    <s v="Si"/>
    <m/>
    <m/>
    <m/>
    <m/>
    <n v="5"/>
    <n v="5"/>
    <m/>
    <n v="5"/>
    <n v="5"/>
    <m/>
    <m/>
    <d v="2017-03-21T12:43:03"/>
    <s v="10.150.1.151"/>
  </r>
  <r>
    <s v="Facultad de Ciencias Químicas "/>
    <s v="QUI"/>
    <x v="3"/>
    <n v="1208"/>
    <m/>
    <m/>
    <n v="10"/>
    <m/>
    <n v="2"/>
    <n v="2"/>
    <m/>
    <n v="10"/>
    <m/>
    <m/>
    <m/>
    <m/>
    <m/>
    <n v="5"/>
    <n v="4"/>
    <n v="5"/>
    <n v="4"/>
    <m/>
    <m/>
    <n v="2"/>
    <n v="5"/>
    <n v="3"/>
    <n v="4"/>
    <n v="3"/>
    <m/>
    <n v="3"/>
    <n v="4"/>
    <n v="4"/>
    <n v="5"/>
    <n v="3"/>
    <m/>
    <n v="3"/>
    <m/>
    <m/>
    <n v="5"/>
    <n v="4"/>
    <n v="5"/>
    <n v="4"/>
    <n v="4"/>
    <n v="5"/>
    <m/>
    <m/>
    <s v="Si"/>
    <m/>
    <s v="No"/>
    <m/>
    <s v="No"/>
    <m/>
    <s v="Si"/>
    <s v="Si"/>
    <s v="No"/>
    <m/>
    <s v="No"/>
    <s v="Más suscripciones a revistas electrónicas."/>
    <m/>
    <m/>
    <m/>
    <n v="5"/>
    <n v="5"/>
    <m/>
    <n v="5"/>
    <n v="4"/>
    <s v="Sé de la existencia de E-prints, pero no lo uso. Reconozco que, en el fondo no sé muy bien para qué vale.&lt;br&gt;Mi &quot;interacción&quot; con la biblioteca se limita a tomar prestado algún libro de vez en cuando y usar las suscripciones a revistas electrónicas (pero accedo desde la WoS). Las pocas veces que he necesitado algo más, estoy muy satisfecha con el trato recibido.&lt;br&gt;Aunque este aspecto ha ido mejorando mucho, considero que aún tenemos bastante restringido el número de suscripciones a revistas. Cuando necesito alguna no disponible en la biblioteca, recurro a amigos fuera de la UCM.&lt;br&gt;Por otro lado, el acceso de los alumnos a la plataforma Ingebook me parece excelente."/>
    <m/>
    <d v="2017-03-21T12:44:10"/>
    <s v="10.150.1.151"/>
  </r>
  <r>
    <s v="Facultad de Ciencias Físicas "/>
    <s v="FIS"/>
    <x v="3"/>
    <n v="1209"/>
    <m/>
    <m/>
    <n v="6"/>
    <m/>
    <n v="2"/>
    <n v="4"/>
    <m/>
    <n v="6"/>
    <m/>
    <m/>
    <m/>
    <m/>
    <m/>
    <n v="5"/>
    <n v="5"/>
    <n v="5"/>
    <n v="4"/>
    <m/>
    <m/>
    <n v="2"/>
    <n v="5"/>
    <n v="4"/>
    <n v="2"/>
    <n v="3"/>
    <m/>
    <n v="4"/>
    <n v="5"/>
    <n v="5"/>
    <n v="5"/>
    <n v="4"/>
    <n v="5"/>
    <n v="5"/>
    <m/>
    <m/>
    <n v="5"/>
    <n v="5"/>
    <n v="5"/>
    <n v="5"/>
    <n v="5"/>
    <n v="5"/>
    <n v="3"/>
    <m/>
    <s v="Si"/>
    <n v="3"/>
    <s v="Si"/>
    <n v="4"/>
    <s v="Si"/>
    <n v="3"/>
    <s v="Si"/>
    <s v="Si"/>
    <s v="No"/>
    <m/>
    <s v="No"/>
    <m/>
    <m/>
    <m/>
    <m/>
    <n v="5"/>
    <n v="5"/>
    <m/>
    <n v="4"/>
    <n v="4"/>
    <m/>
    <m/>
    <d v="2017-03-21T12:45:28"/>
    <s v="10.150.1.151"/>
  </r>
  <r>
    <s v="Facultad de Ciencias Económicas y Empresariales "/>
    <s v="CEE"/>
    <x v="4"/>
    <n v="1210"/>
    <m/>
    <m/>
    <n v="5"/>
    <m/>
    <n v="3"/>
    <n v="3"/>
    <m/>
    <n v="29"/>
    <n v="5"/>
    <m/>
    <m/>
    <m/>
    <m/>
    <n v="5"/>
    <n v="5"/>
    <n v="4"/>
    <n v="5"/>
    <m/>
    <m/>
    <n v="4"/>
    <n v="4"/>
    <n v="3"/>
    <n v="1"/>
    <n v="4"/>
    <m/>
    <n v="4"/>
    <n v="5"/>
    <n v="5"/>
    <n v="5"/>
    <n v="5"/>
    <n v="4"/>
    <n v="5"/>
    <m/>
    <m/>
    <n v="5"/>
    <n v="5"/>
    <n v="5"/>
    <n v="5"/>
    <n v="5"/>
    <n v="5"/>
    <n v="5"/>
    <m/>
    <s v="Si"/>
    <n v="4"/>
    <s v="Si"/>
    <n v="4"/>
    <s v="No"/>
    <m/>
    <s v="Si"/>
    <s v="Si"/>
    <s v="Si"/>
    <n v="4"/>
    <s v="No"/>
    <m/>
    <m/>
    <m/>
    <m/>
    <n v="5"/>
    <n v="5"/>
    <m/>
    <n v="5"/>
    <n v="4"/>
    <s v="Soy profesor de Derecho, si bien imparto docencia en la Fac. de Económicas y Empresariales. Por eso, he contestado la encuesta como si la facultad donde imparto docencia fuera la de Derecho, pues allí obtengo la mayoría de los materiales."/>
    <m/>
    <d v="2017-03-21T12:49:29"/>
    <s v="10.150.1.151"/>
  </r>
  <r>
    <s v="Facultad de Bellas Artes "/>
    <s v="BBA"/>
    <x v="2"/>
    <n v="1211"/>
    <m/>
    <m/>
    <n v="1"/>
    <m/>
    <n v="4"/>
    <n v="2"/>
    <m/>
    <n v="1"/>
    <n v="16"/>
    <n v="15"/>
    <s v="Biblioteca de la UNED"/>
    <m/>
    <m/>
    <n v="4"/>
    <n v="4"/>
    <n v="4"/>
    <n v="4"/>
    <m/>
    <m/>
    <n v="4"/>
    <n v="4"/>
    <n v="4"/>
    <n v="2"/>
    <n v="5"/>
    <m/>
    <n v="4"/>
    <n v="5"/>
    <n v="5"/>
    <n v="5"/>
    <n v="4"/>
    <n v="5"/>
    <n v="4"/>
    <m/>
    <m/>
    <n v="5"/>
    <n v="4"/>
    <n v="4"/>
    <n v="4"/>
    <n v="5"/>
    <n v="4"/>
    <n v="4"/>
    <m/>
    <s v="Si"/>
    <n v="4"/>
    <s v="No"/>
    <m/>
    <s v="No"/>
    <m/>
    <s v="No"/>
    <s v="Si"/>
    <s v="No"/>
    <m/>
    <s v="Si"/>
    <m/>
    <m/>
    <m/>
    <m/>
    <n v="5"/>
    <n v="5"/>
    <m/>
    <n v="5"/>
    <n v="5"/>
    <m/>
    <m/>
    <d v="2017-03-21T12:55:26"/>
    <s v="10.150.1.151"/>
  </r>
  <r>
    <s v=""/>
    <s v=""/>
    <x v="1"/>
    <n v="1212"/>
    <m/>
    <m/>
    <m/>
    <m/>
    <n v="3"/>
    <n v="2"/>
    <m/>
    <n v="11"/>
    <n v="29"/>
    <n v="31"/>
    <s v="Biblioteca del Colegio Notarial de Madrid"/>
    <m/>
    <m/>
    <n v="4"/>
    <n v="5"/>
    <n v="5"/>
    <n v="5"/>
    <m/>
    <m/>
    <n v="5"/>
    <n v="2"/>
    <n v="5"/>
    <n v="4"/>
    <n v="1"/>
    <m/>
    <n v="4"/>
    <n v="3"/>
    <m/>
    <n v="5"/>
    <n v="4"/>
    <n v="4"/>
    <m/>
    <m/>
    <m/>
    <n v="5"/>
    <n v="5"/>
    <n v="4"/>
    <n v="4"/>
    <n v="5"/>
    <n v="5"/>
    <m/>
    <m/>
    <s v="No"/>
    <m/>
    <s v="No"/>
    <m/>
    <s v="No"/>
    <m/>
    <s v="No"/>
    <s v="No"/>
    <s v="Si"/>
    <n v="3"/>
    <s v="Si"/>
    <m/>
    <m/>
    <m/>
    <m/>
    <n v="4"/>
    <n v="5"/>
    <m/>
    <n v="5"/>
    <n v="4"/>
    <m/>
    <m/>
    <d v="2017-03-21T13:15:35"/>
    <s v="10.150.1.151"/>
  </r>
  <r>
    <s v="Facultad de Geografía e Historia "/>
    <s v="GHI"/>
    <x v="2"/>
    <n v="1213"/>
    <m/>
    <m/>
    <n v="16"/>
    <m/>
    <n v="3"/>
    <n v="5"/>
    <m/>
    <n v="16"/>
    <n v="29"/>
    <n v="14"/>
    <m/>
    <m/>
    <m/>
    <n v="5"/>
    <n v="5"/>
    <n v="5"/>
    <n v="4"/>
    <m/>
    <m/>
    <n v="4"/>
    <n v="4"/>
    <n v="4"/>
    <n v="3"/>
    <n v="4"/>
    <m/>
    <n v="4"/>
    <n v="5"/>
    <n v="5"/>
    <n v="5"/>
    <n v="5"/>
    <n v="5"/>
    <n v="5"/>
    <m/>
    <m/>
    <n v="5"/>
    <n v="5"/>
    <n v="5"/>
    <n v="5"/>
    <n v="5"/>
    <n v="5"/>
    <n v="5"/>
    <m/>
    <s v="Si"/>
    <n v="4"/>
    <s v="Si"/>
    <n v="4"/>
    <s v="Si"/>
    <n v="4"/>
    <s v="Si"/>
    <s v="Si"/>
    <s v="No"/>
    <m/>
    <s v="Si"/>
    <m/>
    <m/>
    <m/>
    <m/>
    <n v="5"/>
    <m/>
    <m/>
    <n v="5"/>
    <n v="4"/>
    <m/>
    <m/>
    <d v="2017-03-21T13:24:31"/>
    <s v="10.150.1.152"/>
  </r>
  <r>
    <s v="F. Comercio y Turismo"/>
    <s v="EMP"/>
    <x v="4"/>
    <n v="1214"/>
    <m/>
    <m/>
    <n v="24"/>
    <m/>
    <n v="4"/>
    <n v="4"/>
    <m/>
    <n v="24"/>
    <n v="5"/>
    <m/>
    <m/>
    <m/>
    <m/>
    <n v="5"/>
    <n v="5"/>
    <n v="5"/>
    <n v="5"/>
    <m/>
    <m/>
    <n v="5"/>
    <m/>
    <n v="5"/>
    <n v="5"/>
    <n v="3"/>
    <m/>
    <n v="4"/>
    <n v="5"/>
    <n v="5"/>
    <n v="5"/>
    <n v="5"/>
    <n v="5"/>
    <n v="5"/>
    <m/>
    <m/>
    <n v="5"/>
    <n v="5"/>
    <n v="4"/>
    <n v="5"/>
    <n v="5"/>
    <n v="5"/>
    <n v="5"/>
    <m/>
    <s v="Si"/>
    <n v="4"/>
    <s v="No"/>
    <m/>
    <s v="No"/>
    <m/>
    <s v="No"/>
    <s v="Si"/>
    <s v="Si"/>
    <n v="5"/>
    <s v="No"/>
    <s v="hay algunas bases bibliográficas a las que no estamos suscritos, alguna vez he encontrado algún artículo que me interesaba. "/>
    <m/>
    <m/>
    <m/>
    <n v="5"/>
    <n v="5"/>
    <m/>
    <n v="5"/>
    <n v="4"/>
    <m/>
    <m/>
    <d v="2017-03-21T13:42:32"/>
    <s v="10.150.1.152"/>
  </r>
  <r>
    <s v="Facultad de Farmacia "/>
    <s v="FAR"/>
    <x v="0"/>
    <n v="1215"/>
    <m/>
    <m/>
    <n v="13"/>
    <m/>
    <n v="3"/>
    <n v="2"/>
    <m/>
    <n v="13"/>
    <m/>
    <m/>
    <m/>
    <m/>
    <m/>
    <n v="3"/>
    <n v="3"/>
    <n v="3"/>
    <m/>
    <m/>
    <m/>
    <n v="4"/>
    <n v="3"/>
    <n v="4"/>
    <n v="2"/>
    <n v="3"/>
    <m/>
    <m/>
    <m/>
    <n v="3"/>
    <n v="5"/>
    <n v="4"/>
    <n v="4"/>
    <n v="4"/>
    <m/>
    <m/>
    <n v="5"/>
    <n v="5"/>
    <m/>
    <n v="5"/>
    <n v="5"/>
    <n v="5"/>
    <n v="5"/>
    <m/>
    <s v="No"/>
    <n v="3"/>
    <s v="No"/>
    <m/>
    <m/>
    <m/>
    <s v="No"/>
    <s v="No"/>
    <s v="No"/>
    <m/>
    <s v="Si"/>
    <m/>
    <m/>
    <m/>
    <m/>
    <n v="5"/>
    <n v="5"/>
    <m/>
    <n v="4"/>
    <n v="5"/>
    <m/>
    <m/>
    <d v="2017-03-21T13:43:47"/>
    <s v="10.150.1.151"/>
  </r>
  <r>
    <s v="Facultad de Farmacia "/>
    <s v="FAR"/>
    <x v="0"/>
    <n v="1216"/>
    <m/>
    <m/>
    <n v="13"/>
    <m/>
    <n v="3"/>
    <n v="4"/>
    <m/>
    <n v="13"/>
    <m/>
    <m/>
    <m/>
    <m/>
    <m/>
    <n v="5"/>
    <m/>
    <m/>
    <m/>
    <m/>
    <m/>
    <n v="5"/>
    <n v="5"/>
    <n v="5"/>
    <n v="3"/>
    <n v="3"/>
    <m/>
    <n v="3"/>
    <n v="5"/>
    <n v="3"/>
    <n v="3"/>
    <n v="5"/>
    <n v="3"/>
    <n v="5"/>
    <m/>
    <m/>
    <n v="5"/>
    <n v="5"/>
    <n v="5"/>
    <n v="5"/>
    <n v="5"/>
    <n v="4"/>
    <m/>
    <m/>
    <m/>
    <n v="4"/>
    <s v="No"/>
    <m/>
    <s v="No"/>
    <m/>
    <s v="No"/>
    <s v="No"/>
    <s v="No"/>
    <m/>
    <s v="Si"/>
    <m/>
    <m/>
    <m/>
    <m/>
    <n v="4"/>
    <n v="5"/>
    <m/>
    <n v="4"/>
    <n v="4"/>
    <m/>
    <m/>
    <d v="2017-03-21T13:44:34"/>
    <s v="10.150.1.152"/>
  </r>
  <r>
    <s v="Facultad de Ciencias Políticas y Sociología "/>
    <s v="CPS"/>
    <x v="4"/>
    <n v="1217"/>
    <m/>
    <m/>
    <n v="9"/>
    <m/>
    <n v="5"/>
    <n v="5"/>
    <m/>
    <n v="5"/>
    <n v="9"/>
    <n v="20"/>
    <m/>
    <m/>
    <m/>
    <n v="5"/>
    <n v="5"/>
    <n v="5"/>
    <n v="5"/>
    <m/>
    <m/>
    <n v="5"/>
    <n v="5"/>
    <n v="4"/>
    <n v="4"/>
    <n v="5"/>
    <m/>
    <n v="5"/>
    <n v="5"/>
    <n v="5"/>
    <n v="5"/>
    <n v="5"/>
    <n v="5"/>
    <n v="5"/>
    <m/>
    <m/>
    <n v="5"/>
    <n v="5"/>
    <n v="5"/>
    <n v="5"/>
    <n v="5"/>
    <n v="5"/>
    <n v="5"/>
    <m/>
    <s v="Si"/>
    <n v="5"/>
    <s v="No"/>
    <m/>
    <s v="No"/>
    <m/>
    <s v="Si"/>
    <s v="Si"/>
    <s v="No"/>
    <m/>
    <s v="Si"/>
    <m/>
    <m/>
    <m/>
    <m/>
    <n v="5"/>
    <n v="5"/>
    <m/>
    <n v="5"/>
    <n v="5"/>
    <m/>
    <m/>
    <d v="2017-03-21T13:51:38"/>
    <s v="10.150.1.151"/>
  </r>
  <r>
    <s v="Facultad de Ciencias de la Información "/>
    <s v="INF"/>
    <x v="4"/>
    <n v="1218"/>
    <m/>
    <m/>
    <n v="4"/>
    <m/>
    <n v="3"/>
    <n v="4"/>
    <m/>
    <n v="4"/>
    <m/>
    <m/>
    <m/>
    <m/>
    <m/>
    <n v="4"/>
    <n v="4"/>
    <n v="4"/>
    <n v="3"/>
    <m/>
    <m/>
    <n v="4"/>
    <n v="5"/>
    <n v="4"/>
    <n v="1"/>
    <n v="3"/>
    <m/>
    <n v="4"/>
    <n v="4"/>
    <n v="3"/>
    <n v="4"/>
    <n v="4"/>
    <n v="5"/>
    <n v="4"/>
    <m/>
    <m/>
    <n v="5"/>
    <n v="5"/>
    <n v="5"/>
    <n v="5"/>
    <n v="5"/>
    <n v="5"/>
    <n v="4"/>
    <m/>
    <s v="Si"/>
    <n v="4"/>
    <s v="Si"/>
    <m/>
    <s v="No"/>
    <m/>
    <s v="Si"/>
    <s v="Si"/>
    <s v="Si"/>
    <n v="3"/>
    <s v="No"/>
    <m/>
    <m/>
    <m/>
    <m/>
    <n v="4"/>
    <n v="5"/>
    <m/>
    <n v="5"/>
    <n v="4"/>
    <m/>
    <m/>
    <d v="2017-03-21T14:04:00"/>
    <s v="10.150.1.152"/>
  </r>
  <r>
    <s v="Facultad de Ciencias Políticas y Sociología "/>
    <s v="CPS"/>
    <x v="4"/>
    <n v="1219"/>
    <m/>
    <m/>
    <n v="9"/>
    <m/>
    <n v="5"/>
    <n v="5"/>
    <m/>
    <n v="9"/>
    <n v="5"/>
    <n v="11"/>
    <m/>
    <m/>
    <m/>
    <n v="5"/>
    <n v="4"/>
    <n v="4"/>
    <n v="4"/>
    <m/>
    <m/>
    <n v="5"/>
    <n v="5"/>
    <n v="4"/>
    <n v="3"/>
    <n v="3"/>
    <m/>
    <n v="4"/>
    <n v="2"/>
    <n v="4"/>
    <n v="4"/>
    <n v="2"/>
    <n v="2"/>
    <n v="2"/>
    <m/>
    <m/>
    <n v="5"/>
    <n v="5"/>
    <n v="5"/>
    <n v="5"/>
    <n v="5"/>
    <n v="5"/>
    <n v="4"/>
    <m/>
    <s v="Si"/>
    <n v="3"/>
    <s v="Si"/>
    <n v="3"/>
    <s v="Si"/>
    <n v="3"/>
    <s v="No"/>
    <s v="Si"/>
    <s v="Si"/>
    <n v="3"/>
    <s v="Si"/>
    <m/>
    <m/>
    <m/>
    <m/>
    <n v="4"/>
    <n v="4"/>
    <m/>
    <n v="4"/>
    <n v="4"/>
    <m/>
    <m/>
    <d v="2017-03-21T14:05:56"/>
    <s v="10.150.1.151"/>
  </r>
  <r>
    <s v="Facultad de Ciencias Políticas y Sociología "/>
    <s v="CPS"/>
    <x v="4"/>
    <n v="1220"/>
    <m/>
    <m/>
    <n v="9"/>
    <m/>
    <n v="3"/>
    <n v="3"/>
    <m/>
    <n v="9"/>
    <n v="16"/>
    <m/>
    <s v="Biblioteca Nacional - Biblioteca CSIC - Biblioteca UNED - Archivos"/>
    <m/>
    <m/>
    <n v="4"/>
    <n v="4"/>
    <n v="3"/>
    <n v="4"/>
    <m/>
    <m/>
    <n v="4"/>
    <n v="4"/>
    <n v="4"/>
    <n v="4"/>
    <n v="4"/>
    <m/>
    <n v="4"/>
    <n v="4"/>
    <n v="4"/>
    <n v="5"/>
    <n v="4"/>
    <n v="5"/>
    <n v="4"/>
    <m/>
    <m/>
    <n v="5"/>
    <n v="5"/>
    <n v="4"/>
    <n v="5"/>
    <n v="4"/>
    <n v="4"/>
    <n v="4"/>
    <m/>
    <s v="No"/>
    <m/>
    <s v="No"/>
    <m/>
    <s v="No"/>
    <m/>
    <s v="No"/>
    <s v="Si"/>
    <s v="No"/>
    <m/>
    <s v="No"/>
    <m/>
    <m/>
    <m/>
    <m/>
    <n v="5"/>
    <n v="4"/>
    <m/>
    <n v="5"/>
    <n v="3"/>
    <m/>
    <m/>
    <d v="2017-03-21T14:08:54"/>
    <s v="10.150.1.152"/>
  </r>
  <r>
    <s v="Facultad de Ciencias Biológicas "/>
    <s v="BIO"/>
    <x v="3"/>
    <n v="1221"/>
    <m/>
    <m/>
    <n v="2"/>
    <m/>
    <n v="2"/>
    <n v="2"/>
    <m/>
    <n v="2"/>
    <m/>
    <m/>
    <m/>
    <m/>
    <m/>
    <n v="5"/>
    <n v="5"/>
    <n v="4"/>
    <n v="5"/>
    <m/>
    <m/>
    <n v="4"/>
    <n v="3"/>
    <n v="5"/>
    <n v="3"/>
    <n v="1"/>
    <m/>
    <n v="4"/>
    <n v="5"/>
    <n v="5"/>
    <n v="4"/>
    <n v="5"/>
    <n v="5"/>
    <n v="5"/>
    <m/>
    <m/>
    <n v="4"/>
    <n v="5"/>
    <n v="4"/>
    <n v="4"/>
    <n v="4"/>
    <m/>
    <n v="3"/>
    <m/>
    <s v="No"/>
    <m/>
    <m/>
    <m/>
    <m/>
    <m/>
    <m/>
    <m/>
    <m/>
    <m/>
    <s v="Si"/>
    <m/>
    <m/>
    <m/>
    <m/>
    <n v="5"/>
    <n v="5"/>
    <m/>
    <n v="5"/>
    <n v="4"/>
    <m/>
    <m/>
    <d v="2017-03-21T14:42:53"/>
    <s v="10.150.1.151"/>
  </r>
  <r>
    <s v="Facultad de Ciencias Políticas y Sociología "/>
    <s v="CPS"/>
    <x v="4"/>
    <n v="1222"/>
    <m/>
    <m/>
    <n v="9"/>
    <m/>
    <n v="3"/>
    <n v="4"/>
    <m/>
    <n v="9"/>
    <n v="26"/>
    <n v="12"/>
    <m/>
    <m/>
    <m/>
    <n v="5"/>
    <n v="5"/>
    <n v="5"/>
    <n v="5"/>
    <m/>
    <m/>
    <n v="2"/>
    <n v="5"/>
    <n v="3"/>
    <n v="2"/>
    <n v="4"/>
    <m/>
    <n v="4"/>
    <n v="3"/>
    <n v="3"/>
    <n v="5"/>
    <n v="3"/>
    <n v="5"/>
    <n v="3"/>
    <m/>
    <m/>
    <n v="5"/>
    <n v="5"/>
    <n v="5"/>
    <n v="5"/>
    <n v="5"/>
    <n v="5"/>
    <n v="5"/>
    <m/>
    <s v="Si"/>
    <n v="4"/>
    <s v="No"/>
    <m/>
    <s v="No"/>
    <m/>
    <s v="No"/>
    <s v="No"/>
    <s v="No"/>
    <m/>
    <s v="Si"/>
    <m/>
    <m/>
    <m/>
    <m/>
    <n v="5"/>
    <n v="5"/>
    <m/>
    <n v="4"/>
    <n v="5"/>
    <m/>
    <m/>
    <d v="2017-03-21T15:00:18"/>
    <s v="10.150.1.152"/>
  </r>
  <r>
    <s v="Facultad de Ciencias Económicas y Empresariales "/>
    <s v="CEE"/>
    <x v="4"/>
    <n v="1223"/>
    <m/>
    <m/>
    <n v="5"/>
    <m/>
    <n v="3"/>
    <n v="4"/>
    <m/>
    <n v="5"/>
    <n v="24"/>
    <m/>
    <m/>
    <m/>
    <m/>
    <n v="4"/>
    <n v="4"/>
    <n v="5"/>
    <n v="5"/>
    <m/>
    <m/>
    <n v="3"/>
    <n v="3"/>
    <n v="3"/>
    <n v="4"/>
    <n v="3"/>
    <m/>
    <n v="4"/>
    <n v="5"/>
    <n v="5"/>
    <n v="4"/>
    <n v="5"/>
    <n v="4"/>
    <n v="4"/>
    <m/>
    <m/>
    <n v="5"/>
    <n v="3"/>
    <n v="4"/>
    <m/>
    <n v="4"/>
    <n v="4"/>
    <n v="3"/>
    <m/>
    <s v="No"/>
    <m/>
    <s v="No"/>
    <m/>
    <s v="No"/>
    <m/>
    <s v="No"/>
    <s v="No"/>
    <s v="No"/>
    <m/>
    <s v="No"/>
    <m/>
    <m/>
    <m/>
    <m/>
    <n v="4"/>
    <n v="5"/>
    <m/>
    <n v="4"/>
    <n v="4"/>
    <m/>
    <m/>
    <d v="2017-03-21T15:41:09"/>
    <s v="10.150.1.151"/>
  </r>
  <r>
    <s v=""/>
    <s v=""/>
    <x v="1"/>
    <n v="1224"/>
    <m/>
    <m/>
    <m/>
    <m/>
    <n v="2"/>
    <n v="3"/>
    <m/>
    <n v="10"/>
    <n v="2"/>
    <n v="6"/>
    <m/>
    <m/>
    <m/>
    <n v="4"/>
    <n v="4"/>
    <n v="5"/>
    <n v="3"/>
    <m/>
    <m/>
    <n v="2"/>
    <n v="4"/>
    <n v="2"/>
    <n v="2"/>
    <n v="4"/>
    <m/>
    <n v="4"/>
    <n v="5"/>
    <n v="5"/>
    <n v="5"/>
    <n v="3"/>
    <n v="3"/>
    <n v="4"/>
    <m/>
    <m/>
    <n v="4"/>
    <n v="5"/>
    <n v="5"/>
    <n v="5"/>
    <n v="5"/>
    <n v="5"/>
    <n v="4"/>
    <m/>
    <s v="Si"/>
    <n v="4"/>
    <s v="No"/>
    <m/>
    <s v="No"/>
    <m/>
    <s v="No"/>
    <s v="Si"/>
    <s v="Si"/>
    <n v="4"/>
    <s v="No"/>
    <m/>
    <m/>
    <m/>
    <m/>
    <n v="5"/>
    <n v="5"/>
    <m/>
    <n v="4"/>
    <n v="4"/>
    <m/>
    <m/>
    <d v="2017-03-21T15:55:11"/>
    <s v="10.150.1.151"/>
  </r>
  <r>
    <s v="Facultad de Ciencias Biológicas "/>
    <s v="BIO"/>
    <x v="3"/>
    <n v="1225"/>
    <m/>
    <m/>
    <n v="2"/>
    <m/>
    <n v="1"/>
    <n v="4"/>
    <m/>
    <n v="2"/>
    <n v="2"/>
    <n v="2"/>
    <m/>
    <m/>
    <m/>
    <n v="5"/>
    <n v="5"/>
    <n v="5"/>
    <n v="5"/>
    <m/>
    <m/>
    <n v="1"/>
    <n v="5"/>
    <n v="5"/>
    <n v="5"/>
    <n v="5"/>
    <m/>
    <n v="3"/>
    <n v="3"/>
    <n v="3"/>
    <n v="5"/>
    <n v="1"/>
    <n v="3"/>
    <n v="1"/>
    <m/>
    <m/>
    <m/>
    <m/>
    <m/>
    <m/>
    <m/>
    <m/>
    <m/>
    <m/>
    <s v="Si"/>
    <n v="4"/>
    <s v="No"/>
    <m/>
    <s v="Si"/>
    <n v="5"/>
    <s v="No"/>
    <s v="Si"/>
    <s v="No"/>
    <m/>
    <s v="No"/>
    <m/>
    <m/>
    <m/>
    <m/>
    <m/>
    <m/>
    <m/>
    <n v="4"/>
    <n v="4"/>
    <s v="No utilizo las instalaciones físicas de la Biblioteca, solo on line"/>
    <m/>
    <d v="2017-03-21T16:08:01"/>
    <s v="10.150.1.151"/>
  </r>
  <r>
    <s v="Facultad de Ciencias Biológicas "/>
    <s v="BIO"/>
    <x v="3"/>
    <n v="1226"/>
    <m/>
    <m/>
    <n v="2"/>
    <m/>
    <n v="3"/>
    <n v="3"/>
    <m/>
    <n v="2"/>
    <n v="10"/>
    <m/>
    <m/>
    <m/>
    <m/>
    <n v="4"/>
    <n v="4"/>
    <n v="5"/>
    <n v="4"/>
    <m/>
    <m/>
    <n v="4"/>
    <n v="5"/>
    <n v="3"/>
    <n v="3"/>
    <n v="4"/>
    <m/>
    <n v="4"/>
    <n v="5"/>
    <n v="3"/>
    <n v="4"/>
    <n v="4"/>
    <n v="4"/>
    <n v="3"/>
    <m/>
    <m/>
    <n v="5"/>
    <n v="4"/>
    <n v="5"/>
    <n v="5"/>
    <n v="3"/>
    <n v="3"/>
    <n v="4"/>
    <m/>
    <s v="Si"/>
    <n v="4"/>
    <s v="Si"/>
    <n v="4"/>
    <s v="No"/>
    <m/>
    <s v="Si"/>
    <s v="Si"/>
    <s v="No"/>
    <m/>
    <s v="No"/>
    <m/>
    <m/>
    <m/>
    <m/>
    <n v="5"/>
    <n v="5"/>
    <m/>
    <n v="5"/>
    <n v="4"/>
    <m/>
    <m/>
    <d v="2017-03-21T16:16:51"/>
    <s v="10.150.1.151"/>
  </r>
  <r>
    <s v="Facultad de Ciencias Geológicas "/>
    <s v="GEO"/>
    <x v="3"/>
    <n v="1227"/>
    <m/>
    <m/>
    <n v="7"/>
    <m/>
    <n v="3"/>
    <n v="4"/>
    <m/>
    <n v="7"/>
    <m/>
    <m/>
    <m/>
    <m/>
    <m/>
    <n v="5"/>
    <n v="5"/>
    <n v="5"/>
    <n v="4"/>
    <m/>
    <m/>
    <n v="4"/>
    <n v="5"/>
    <n v="4"/>
    <n v="1"/>
    <n v="2"/>
    <m/>
    <n v="4"/>
    <n v="4"/>
    <n v="5"/>
    <n v="5"/>
    <n v="4"/>
    <n v="4"/>
    <n v="4"/>
    <m/>
    <m/>
    <n v="5"/>
    <n v="5"/>
    <n v="5"/>
    <n v="5"/>
    <n v="5"/>
    <n v="4"/>
    <n v="4"/>
    <m/>
    <s v="Si"/>
    <n v="4"/>
    <s v="No"/>
    <m/>
    <s v="No"/>
    <m/>
    <s v="Si"/>
    <s v="Si"/>
    <s v="No"/>
    <m/>
    <s v="No"/>
    <m/>
    <m/>
    <m/>
    <m/>
    <n v="4"/>
    <n v="4"/>
    <m/>
    <n v="5"/>
    <n v="2"/>
    <s v="Ha empeorado ligeramente por la jubilación de personas muy entregadas y conocedoras de las labores de biblioteca, y la nula reposición de plazas."/>
    <m/>
    <d v="2017-03-21T16:27:40"/>
    <s v="10.150.1.151"/>
  </r>
  <r>
    <s v="Facultad de Ciencias Biológicas "/>
    <s v="BIO"/>
    <x v="3"/>
    <n v="1228"/>
    <m/>
    <m/>
    <n v="2"/>
    <m/>
    <n v="3"/>
    <n v="5"/>
    <m/>
    <n v="2"/>
    <m/>
    <m/>
    <m/>
    <m/>
    <m/>
    <n v="5"/>
    <n v="5"/>
    <n v="5"/>
    <n v="5"/>
    <m/>
    <m/>
    <n v="4"/>
    <n v="5"/>
    <n v="5"/>
    <n v="3"/>
    <n v="1"/>
    <m/>
    <n v="4"/>
    <n v="5"/>
    <n v="5"/>
    <n v="5"/>
    <n v="3"/>
    <m/>
    <n v="3"/>
    <m/>
    <m/>
    <n v="5"/>
    <n v="5"/>
    <n v="5"/>
    <n v="5"/>
    <n v="5"/>
    <n v="5"/>
    <n v="5"/>
    <m/>
    <s v="Si"/>
    <n v="4"/>
    <s v="No"/>
    <m/>
    <s v="No"/>
    <m/>
    <s v="Si"/>
    <s v="Si"/>
    <s v="Si"/>
    <n v="5"/>
    <s v="No"/>
    <m/>
    <m/>
    <m/>
    <m/>
    <n v="5"/>
    <n v="5"/>
    <m/>
    <n v="5"/>
    <n v="5"/>
    <s v="Gracias, por todo lo que nos ayudan"/>
    <m/>
    <d v="2017-03-21T16:46:12"/>
    <s v="10.150.1.151"/>
  </r>
  <r>
    <s v="F. Enfermería, Fisioterapia y Podología"/>
    <s v="ENF"/>
    <x v="0"/>
    <n v="1229"/>
    <m/>
    <m/>
    <n v="22"/>
    <m/>
    <n v="2"/>
    <n v="3"/>
    <m/>
    <n v="22"/>
    <n v="18"/>
    <m/>
    <s v="Biblioteca del Hospital 12 de Octubre, donde trabajo&lt;br&gt;Biblioteca municipal de Alcorcón, donde resido"/>
    <m/>
    <m/>
    <n v="5"/>
    <n v="5"/>
    <n v="5"/>
    <n v="3"/>
    <m/>
    <m/>
    <n v="2"/>
    <n v="3"/>
    <n v="2"/>
    <n v="5"/>
    <n v="3"/>
    <m/>
    <n v="3"/>
    <n v="3"/>
    <n v="2"/>
    <n v="1"/>
    <n v="3"/>
    <n v="3"/>
    <n v="2"/>
    <m/>
    <m/>
    <n v="3"/>
    <n v="3"/>
    <n v="3"/>
    <n v="3"/>
    <n v="3"/>
    <n v="3"/>
    <n v="3"/>
    <m/>
    <s v="Si"/>
    <n v="3"/>
    <s v="No"/>
    <m/>
    <s v="No"/>
    <m/>
    <s v="No"/>
    <s v="Si"/>
    <s v="Si"/>
    <n v="5"/>
    <m/>
    <s v="petición de artículos electrónicos que no estén en abierto"/>
    <m/>
    <m/>
    <m/>
    <n v="3"/>
    <n v="3"/>
    <m/>
    <n v="3"/>
    <n v="4"/>
    <s v="No encuentro en la web de la biblioteca dónde pedir artículos electrónicos que no veo en abierto&lt;br&gt;Resulta a veces difícil saber si sigo registrada on line en la biblioteca o si me he salido al cambiar de página"/>
    <m/>
    <d v="2017-03-21T16:59:37"/>
    <s v="10.150.1.152"/>
  </r>
  <r>
    <s v=""/>
    <s v=""/>
    <x v="1"/>
    <n v="1230"/>
    <m/>
    <m/>
    <m/>
    <m/>
    <n v="4"/>
    <n v="5"/>
    <m/>
    <n v="15"/>
    <m/>
    <m/>
    <m/>
    <m/>
    <m/>
    <n v="5"/>
    <n v="5"/>
    <n v="5"/>
    <n v="5"/>
    <m/>
    <m/>
    <n v="4"/>
    <n v="5"/>
    <n v="5"/>
    <n v="4"/>
    <n v="3"/>
    <m/>
    <n v="5"/>
    <n v="5"/>
    <n v="5"/>
    <n v="5"/>
    <n v="5"/>
    <n v="5"/>
    <n v="5"/>
    <m/>
    <m/>
    <n v="5"/>
    <n v="5"/>
    <n v="5"/>
    <n v="5"/>
    <n v="5"/>
    <n v="5"/>
    <n v="5"/>
    <m/>
    <s v="Si"/>
    <n v="4"/>
    <s v="No"/>
    <m/>
    <s v="No"/>
    <m/>
    <s v="No"/>
    <s v="No"/>
    <s v="No"/>
    <m/>
    <s v="No"/>
    <m/>
    <m/>
    <m/>
    <m/>
    <n v="5"/>
    <n v="5"/>
    <m/>
    <n v="5"/>
    <n v="5"/>
    <m/>
    <m/>
    <d v="2017-03-21T17:46:40"/>
    <s v="10.150.1.151"/>
  </r>
  <r>
    <s v="Facultad de Educación "/>
    <s v="EDU"/>
    <x v="2"/>
    <n v="1231"/>
    <m/>
    <m/>
    <n v="12"/>
    <m/>
    <n v="3"/>
    <n v="3"/>
    <m/>
    <n v="12"/>
    <m/>
    <m/>
    <m/>
    <m/>
    <m/>
    <n v="5"/>
    <n v="5"/>
    <n v="5"/>
    <n v="4"/>
    <m/>
    <m/>
    <n v="3"/>
    <n v="4"/>
    <n v="4"/>
    <n v="4"/>
    <n v="4"/>
    <m/>
    <n v="4"/>
    <n v="4"/>
    <n v="4"/>
    <n v="4"/>
    <n v="4"/>
    <n v="4"/>
    <n v="4"/>
    <m/>
    <m/>
    <n v="5"/>
    <n v="5"/>
    <n v="5"/>
    <n v="5"/>
    <n v="5"/>
    <n v="5"/>
    <n v="5"/>
    <m/>
    <s v="No"/>
    <m/>
    <s v="No"/>
    <m/>
    <s v="No"/>
    <m/>
    <s v="No"/>
    <s v="No"/>
    <s v="No"/>
    <m/>
    <s v="No"/>
    <m/>
    <m/>
    <m/>
    <m/>
    <n v="5"/>
    <m/>
    <m/>
    <n v="4"/>
    <n v="4"/>
    <m/>
    <m/>
    <d v="2017-03-21T18:31:08"/>
    <s v="10.150.1.152"/>
  </r>
  <r>
    <s v=""/>
    <s v=""/>
    <x v="1"/>
    <n v="1232"/>
    <m/>
    <m/>
    <m/>
    <m/>
    <n v="3"/>
    <n v="2"/>
    <m/>
    <n v="26"/>
    <n v="20"/>
    <n v="9"/>
    <m/>
    <m/>
    <m/>
    <n v="4"/>
    <n v="4"/>
    <n v="4"/>
    <n v="4"/>
    <m/>
    <m/>
    <n v="4"/>
    <n v="4"/>
    <n v="3"/>
    <n v="2"/>
    <n v="3"/>
    <m/>
    <n v="4"/>
    <n v="3"/>
    <n v="4"/>
    <n v="5"/>
    <n v="4"/>
    <n v="3"/>
    <n v="4"/>
    <m/>
    <m/>
    <n v="4"/>
    <n v="4"/>
    <n v="4"/>
    <n v="4"/>
    <n v="4"/>
    <n v="4"/>
    <n v="4"/>
    <m/>
    <s v="Si"/>
    <n v="4"/>
    <s v="No"/>
    <m/>
    <s v="No"/>
    <m/>
    <s v="No"/>
    <s v="No"/>
    <s v="No"/>
    <m/>
    <s v="No"/>
    <m/>
    <m/>
    <m/>
    <m/>
    <n v="4"/>
    <n v="4"/>
    <m/>
    <n v="4"/>
    <n v="5"/>
    <m/>
    <m/>
    <d v="2017-03-21T18:36:13"/>
    <s v="10.150.1.151"/>
  </r>
  <r>
    <s v="Facultad de Geografía e Historia "/>
    <s v="GHI"/>
    <x v="2"/>
    <n v="1233"/>
    <m/>
    <m/>
    <n v="16"/>
    <m/>
    <n v="5"/>
    <n v="5"/>
    <m/>
    <n v="16"/>
    <n v="11"/>
    <n v="28"/>
    <s v="Biblioteca Nacional"/>
    <m/>
    <m/>
    <n v="4"/>
    <n v="5"/>
    <n v="4"/>
    <n v="2"/>
    <m/>
    <m/>
    <n v="4"/>
    <n v="4"/>
    <n v="4"/>
    <n v="4"/>
    <n v="4"/>
    <m/>
    <n v="4"/>
    <n v="5"/>
    <n v="5"/>
    <n v="5"/>
    <n v="5"/>
    <n v="5"/>
    <n v="4"/>
    <m/>
    <m/>
    <n v="5"/>
    <n v="5"/>
    <n v="5"/>
    <n v="5"/>
    <n v="5"/>
    <n v="5"/>
    <n v="5"/>
    <m/>
    <s v="Si"/>
    <n v="4"/>
    <s v="Si"/>
    <n v="4"/>
    <s v="No"/>
    <m/>
    <s v="No"/>
    <s v="Si"/>
    <s v="Si"/>
    <n v="2"/>
    <s v="Si"/>
    <m/>
    <m/>
    <m/>
    <m/>
    <n v="5"/>
    <n v="5"/>
    <m/>
    <n v="5"/>
    <n v="4"/>
    <m/>
    <m/>
    <d v="2017-03-21T19:28:51"/>
    <s v="10.150.1.151"/>
  </r>
  <r>
    <s v=""/>
    <s v=""/>
    <x v="1"/>
    <n v="1234"/>
    <m/>
    <m/>
    <m/>
    <m/>
    <n v="5"/>
    <n v="4"/>
    <m/>
    <n v="16"/>
    <n v="28"/>
    <n v="12"/>
    <m/>
    <m/>
    <m/>
    <n v="5"/>
    <n v="5"/>
    <n v="5"/>
    <n v="5"/>
    <m/>
    <m/>
    <n v="5"/>
    <n v="4"/>
    <n v="4"/>
    <n v="4"/>
    <n v="5"/>
    <m/>
    <n v="5"/>
    <n v="5"/>
    <n v="5"/>
    <n v="4"/>
    <n v="4"/>
    <n v="5"/>
    <n v="4"/>
    <m/>
    <m/>
    <n v="4"/>
    <n v="4"/>
    <n v="5"/>
    <n v="5"/>
    <n v="4"/>
    <n v="4"/>
    <n v="5"/>
    <m/>
    <s v="Si"/>
    <n v="5"/>
    <s v="Si"/>
    <n v="5"/>
    <s v="Si"/>
    <n v="5"/>
    <s v="No"/>
    <s v="No"/>
    <s v="No"/>
    <m/>
    <s v="Si"/>
    <m/>
    <m/>
    <m/>
    <m/>
    <n v="5"/>
    <n v="5"/>
    <m/>
    <n v="4"/>
    <n v="4"/>
    <m/>
    <m/>
    <d v="2017-03-21T19:37:50"/>
    <s v="10.150.1.152"/>
  </r>
  <r>
    <s v="F. Estudios Estadísticos"/>
    <s v="EST"/>
    <x v="3"/>
    <n v="1235"/>
    <m/>
    <m/>
    <n v="23"/>
    <m/>
    <n v="3"/>
    <n v="3"/>
    <m/>
    <n v="23"/>
    <n v="8"/>
    <m/>
    <m/>
    <m/>
    <m/>
    <n v="5"/>
    <n v="4"/>
    <n v="4"/>
    <n v="3"/>
    <m/>
    <m/>
    <n v="5"/>
    <n v="3"/>
    <n v="4"/>
    <n v="2"/>
    <n v="3"/>
    <m/>
    <n v="4"/>
    <n v="5"/>
    <n v="4"/>
    <n v="5"/>
    <n v="4"/>
    <n v="5"/>
    <n v="4"/>
    <m/>
    <m/>
    <n v="5"/>
    <n v="5"/>
    <n v="4"/>
    <n v="5"/>
    <n v="5"/>
    <n v="5"/>
    <n v="5"/>
    <m/>
    <s v="Si"/>
    <n v="3"/>
    <s v="Si"/>
    <n v="3"/>
    <s v="No"/>
    <m/>
    <s v="No"/>
    <s v="Si"/>
    <s v="No"/>
    <m/>
    <s v="Si"/>
    <m/>
    <m/>
    <m/>
    <m/>
    <n v="5"/>
    <n v="5"/>
    <m/>
    <n v="4"/>
    <n v="4"/>
    <m/>
    <m/>
    <d v="2017-03-21T19:56:25"/>
    <s v="10.150.1.152"/>
  </r>
  <r>
    <s v=""/>
    <s v=""/>
    <x v="1"/>
    <n v="1236"/>
    <m/>
    <m/>
    <m/>
    <m/>
    <m/>
    <m/>
    <m/>
    <m/>
    <m/>
    <m/>
    <m/>
    <m/>
    <m/>
    <n v="4"/>
    <n v="4"/>
    <n v="2"/>
    <n v="2"/>
    <m/>
    <m/>
    <n v="3"/>
    <n v="3"/>
    <n v="3"/>
    <n v="2"/>
    <n v="3"/>
    <m/>
    <n v="4"/>
    <n v="4"/>
    <n v="3"/>
    <n v="3"/>
    <n v="4"/>
    <m/>
    <n v="5"/>
    <m/>
    <m/>
    <n v="4"/>
    <n v="5"/>
    <n v="5"/>
    <n v="5"/>
    <m/>
    <n v="5"/>
    <n v="3"/>
    <m/>
    <s v="Si"/>
    <n v="3"/>
    <s v="Si"/>
    <n v="3"/>
    <m/>
    <m/>
    <m/>
    <m/>
    <m/>
    <m/>
    <s v="No"/>
    <m/>
    <m/>
    <m/>
    <m/>
    <n v="3"/>
    <n v="4"/>
    <m/>
    <n v="4"/>
    <n v="4"/>
    <m/>
    <m/>
    <d v="2017-03-21T20:25:04"/>
    <s v="10.150.1.152"/>
  </r>
  <r>
    <s v="Facultad de Ciencias de la Información "/>
    <s v="INF"/>
    <x v="4"/>
    <n v="1237"/>
    <m/>
    <m/>
    <n v="4"/>
    <m/>
    <n v="3"/>
    <n v="3"/>
    <m/>
    <n v="5"/>
    <n v="4"/>
    <n v="24"/>
    <m/>
    <m/>
    <m/>
    <n v="3"/>
    <n v="5"/>
    <n v="4"/>
    <n v="4"/>
    <m/>
    <m/>
    <n v="2"/>
    <n v="5"/>
    <n v="2"/>
    <n v="1"/>
    <n v="3"/>
    <m/>
    <n v="3"/>
    <n v="4"/>
    <n v="4"/>
    <m/>
    <n v="4"/>
    <n v="4"/>
    <n v="3"/>
    <m/>
    <m/>
    <n v="4"/>
    <n v="5"/>
    <n v="5"/>
    <n v="3"/>
    <n v="5"/>
    <n v="5"/>
    <n v="3"/>
    <m/>
    <s v="Si"/>
    <n v="3"/>
    <s v="Si"/>
    <n v="4"/>
    <s v="Si"/>
    <n v="4"/>
    <s v="No"/>
    <s v="Si"/>
    <s v="Si"/>
    <n v="5"/>
    <s v="Si"/>
    <m/>
    <m/>
    <m/>
    <m/>
    <n v="4"/>
    <n v="5"/>
    <m/>
    <n v="5"/>
    <n v="4"/>
    <m/>
    <m/>
    <d v="2017-03-21T20:28:05"/>
    <s v="10.150.1.152"/>
  </r>
  <r>
    <s v="Facultad de Geografía e Historia "/>
    <s v="GHI"/>
    <x v="2"/>
    <n v="1238"/>
    <m/>
    <m/>
    <n v="16"/>
    <m/>
    <n v="4"/>
    <n v="5"/>
    <m/>
    <n v="16"/>
    <m/>
    <m/>
    <m/>
    <m/>
    <m/>
    <n v="5"/>
    <n v="4"/>
    <n v="4"/>
    <n v="4"/>
    <m/>
    <m/>
    <n v="5"/>
    <n v="5"/>
    <n v="5"/>
    <n v="5"/>
    <n v="4"/>
    <m/>
    <n v="3"/>
    <n v="4"/>
    <n v="4"/>
    <n v="5"/>
    <n v="5"/>
    <n v="4"/>
    <n v="4"/>
    <m/>
    <m/>
    <n v="5"/>
    <n v="5"/>
    <n v="5"/>
    <n v="5"/>
    <n v="5"/>
    <n v="5"/>
    <n v="5"/>
    <m/>
    <s v="Si"/>
    <n v="3"/>
    <s v="Si"/>
    <m/>
    <s v="Si"/>
    <n v="4"/>
    <s v="Si"/>
    <s v="Si"/>
    <s v="No"/>
    <m/>
    <s v="Si"/>
    <m/>
    <m/>
    <m/>
    <m/>
    <n v="5"/>
    <n v="5"/>
    <m/>
    <n v="4"/>
    <n v="4"/>
    <m/>
    <m/>
    <d v="2017-03-21T20:46:01"/>
    <s v="10.150.1.151"/>
  </r>
  <r>
    <s v="F. Enfermería, Fisioterapia y Podología"/>
    <s v="ENF"/>
    <x v="0"/>
    <n v="1239"/>
    <m/>
    <m/>
    <n v="22"/>
    <m/>
    <n v="4"/>
    <n v="4"/>
    <m/>
    <n v="22"/>
    <n v="4"/>
    <n v="9"/>
    <m/>
    <m/>
    <m/>
    <n v="5"/>
    <n v="5"/>
    <n v="5"/>
    <n v="5"/>
    <m/>
    <m/>
    <n v="4"/>
    <n v="4"/>
    <n v="5"/>
    <n v="4"/>
    <n v="4"/>
    <m/>
    <n v="5"/>
    <n v="5"/>
    <n v="5"/>
    <n v="5"/>
    <n v="5"/>
    <n v="5"/>
    <n v="5"/>
    <m/>
    <m/>
    <n v="5"/>
    <n v="5"/>
    <n v="5"/>
    <n v="5"/>
    <n v="5"/>
    <n v="5"/>
    <n v="5"/>
    <m/>
    <s v="Si"/>
    <n v="1"/>
    <s v="Si"/>
    <n v="4"/>
    <s v="Si"/>
    <n v="4"/>
    <s v="Si"/>
    <s v="Si"/>
    <s v="Si"/>
    <m/>
    <s v="Si"/>
    <m/>
    <m/>
    <m/>
    <m/>
    <n v="5"/>
    <n v="5"/>
    <m/>
    <n v="5"/>
    <n v="5"/>
    <s v="La anterior bibliotecaria Fuencisla, recientemente jubilada, merece una mención especial por parte del Rectorado."/>
    <m/>
    <d v="2017-03-21T21:01:26"/>
    <s v="10.150.1.152"/>
  </r>
  <r>
    <s v="Facultad de Derecho "/>
    <s v="DER"/>
    <x v="4"/>
    <n v="1240"/>
    <m/>
    <m/>
    <n v="11"/>
    <m/>
    <n v="3"/>
    <n v="3"/>
    <m/>
    <n v="29"/>
    <n v="11"/>
    <m/>
    <m/>
    <m/>
    <m/>
    <n v="5"/>
    <n v="5"/>
    <n v="5"/>
    <n v="5"/>
    <m/>
    <m/>
    <n v="3"/>
    <n v="3"/>
    <n v="4"/>
    <n v="1"/>
    <n v="3"/>
    <m/>
    <n v="5"/>
    <n v="5"/>
    <n v="5"/>
    <n v="5"/>
    <n v="5"/>
    <n v="5"/>
    <n v="5"/>
    <m/>
    <m/>
    <n v="5"/>
    <n v="5"/>
    <n v="5"/>
    <n v="5"/>
    <n v="5"/>
    <n v="5"/>
    <n v="5"/>
    <m/>
    <s v="Si"/>
    <n v="5"/>
    <s v="No"/>
    <m/>
    <s v="No"/>
    <m/>
    <s v="No"/>
    <m/>
    <s v="No"/>
    <m/>
    <s v="No"/>
    <m/>
    <m/>
    <m/>
    <m/>
    <n v="5"/>
    <n v="5"/>
    <m/>
    <n v="4"/>
    <n v="4"/>
    <m/>
    <m/>
    <d v="2017-03-21T21:47:44"/>
    <s v="10.150.1.152"/>
  </r>
  <r>
    <s v="Facultad de Informática "/>
    <s v="FDI"/>
    <x v="3"/>
    <n v="1241"/>
    <m/>
    <m/>
    <n v="17"/>
    <m/>
    <n v="2"/>
    <n v="3"/>
    <m/>
    <n v="17"/>
    <n v="4"/>
    <m/>
    <m/>
    <m/>
    <m/>
    <n v="5"/>
    <n v="4"/>
    <n v="4"/>
    <n v="3"/>
    <m/>
    <m/>
    <n v="2"/>
    <n v="4"/>
    <n v="3"/>
    <n v="1"/>
    <n v="4"/>
    <m/>
    <n v="4"/>
    <n v="4"/>
    <n v="3"/>
    <n v="4"/>
    <n v="3"/>
    <n v="4"/>
    <n v="3"/>
    <m/>
    <m/>
    <n v="4"/>
    <n v="5"/>
    <n v="5"/>
    <n v="5"/>
    <n v="4"/>
    <n v="4"/>
    <n v="3"/>
    <m/>
    <s v="Si"/>
    <n v="3"/>
    <s v="Si"/>
    <n v="3"/>
    <s v="No"/>
    <m/>
    <s v="No"/>
    <s v="Si"/>
    <s v="No"/>
    <m/>
    <s v="Si"/>
    <s v="Préstamo de videojuegos de PC a través de plataformas como Steam, y de otro software con licencia"/>
    <m/>
    <m/>
    <m/>
    <n v="4"/>
    <n v="5"/>
    <m/>
    <n v="5"/>
    <n v="4"/>
    <m/>
    <m/>
    <d v="2017-03-22T01:38:20"/>
    <s v="10.150.1.152"/>
  </r>
  <r>
    <s v="Facultad de Ciencias Biológicas "/>
    <s v="BIO"/>
    <x v="3"/>
    <n v="1242"/>
    <m/>
    <m/>
    <n v="2"/>
    <m/>
    <n v="4"/>
    <n v="2"/>
    <m/>
    <n v="7"/>
    <n v="10"/>
    <n v="2"/>
    <m/>
    <m/>
    <m/>
    <n v="2"/>
    <m/>
    <n v="4"/>
    <n v="4"/>
    <m/>
    <m/>
    <n v="4"/>
    <n v="2"/>
    <n v="1"/>
    <n v="3"/>
    <n v="4"/>
    <m/>
    <n v="3"/>
    <n v="4"/>
    <n v="2"/>
    <n v="5"/>
    <n v="3"/>
    <n v="4"/>
    <n v="2"/>
    <m/>
    <m/>
    <n v="5"/>
    <n v="4"/>
    <n v="4"/>
    <n v="5"/>
    <n v="5"/>
    <n v="5"/>
    <n v="4"/>
    <m/>
    <m/>
    <m/>
    <m/>
    <m/>
    <m/>
    <m/>
    <m/>
    <m/>
    <m/>
    <m/>
    <m/>
    <m/>
    <m/>
    <m/>
    <m/>
    <n v="5"/>
    <n v="5"/>
    <m/>
    <n v="3"/>
    <n v="4"/>
    <s v="Me sorprende que seamos una de las universidades mas importantes de España y no tengamos una biblioteca abierta todos los dias 24h. Recalco todos lo dias.&lt;br&gt;Un saludo"/>
    <m/>
    <d v="2017-03-22T09:17:52"/>
    <s v="10.150.1.152"/>
  </r>
  <r>
    <s v="Facultad de Filosofía "/>
    <s v="FLS"/>
    <x v="2"/>
    <n v="1243"/>
    <m/>
    <m/>
    <n v="15"/>
    <m/>
    <n v="4"/>
    <n v="4"/>
    <m/>
    <n v="15"/>
    <n v="14"/>
    <n v="29"/>
    <m/>
    <m/>
    <m/>
    <n v="5"/>
    <n v="5"/>
    <n v="5"/>
    <n v="5"/>
    <m/>
    <m/>
    <n v="5"/>
    <n v="3"/>
    <n v="4"/>
    <n v="3"/>
    <n v="3"/>
    <m/>
    <n v="5"/>
    <n v="5"/>
    <n v="5"/>
    <n v="5"/>
    <n v="5"/>
    <n v="5"/>
    <n v="5"/>
    <m/>
    <m/>
    <n v="5"/>
    <n v="5"/>
    <n v="5"/>
    <n v="5"/>
    <n v="5"/>
    <n v="5"/>
    <n v="5"/>
    <m/>
    <s v="Si"/>
    <n v="3"/>
    <s v="Si"/>
    <n v="4"/>
    <s v="No"/>
    <m/>
    <s v="Si"/>
    <s v="Si"/>
    <s v="No"/>
    <m/>
    <s v="No"/>
    <m/>
    <m/>
    <m/>
    <m/>
    <n v="5"/>
    <n v="5"/>
    <m/>
    <n v="5"/>
    <n v="4"/>
    <m/>
    <m/>
    <d v="2017-03-22T09:24:46"/>
    <s v="10.150.1.151"/>
  </r>
  <r>
    <s v="F. Enfermería, Fisioterapia y Podología"/>
    <s v="ENF"/>
    <x v="0"/>
    <n v="1244"/>
    <m/>
    <m/>
    <n v="22"/>
    <m/>
    <n v="5"/>
    <n v="5"/>
    <m/>
    <n v="22"/>
    <m/>
    <m/>
    <m/>
    <m/>
    <m/>
    <n v="5"/>
    <n v="5"/>
    <n v="5"/>
    <n v="5"/>
    <m/>
    <m/>
    <n v="5"/>
    <n v="5"/>
    <n v="5"/>
    <n v="5"/>
    <n v="5"/>
    <m/>
    <n v="5"/>
    <n v="5"/>
    <n v="5"/>
    <n v="5"/>
    <n v="5"/>
    <n v="5"/>
    <n v="5"/>
    <m/>
    <m/>
    <n v="5"/>
    <n v="5"/>
    <n v="5"/>
    <n v="5"/>
    <n v="5"/>
    <n v="5"/>
    <n v="5"/>
    <m/>
    <s v="Si"/>
    <n v="5"/>
    <s v="Si"/>
    <n v="5"/>
    <m/>
    <n v="5"/>
    <s v="No"/>
    <s v="No"/>
    <s v="No"/>
    <m/>
    <s v="Si"/>
    <m/>
    <m/>
    <m/>
    <m/>
    <n v="5"/>
    <n v="5"/>
    <m/>
    <m/>
    <n v="5"/>
    <m/>
    <m/>
    <d v="2017-03-22T09:39:36"/>
    <s v="10.150.1.152"/>
  </r>
  <r>
    <s v="Facultad de Ciencias Geológicas "/>
    <s v="GEO"/>
    <x v="3"/>
    <n v="1245"/>
    <m/>
    <m/>
    <n v="7"/>
    <m/>
    <n v="2"/>
    <n v="3"/>
    <m/>
    <n v="7"/>
    <n v="6"/>
    <m/>
    <m/>
    <m/>
    <m/>
    <n v="5"/>
    <n v="4"/>
    <n v="4"/>
    <n v="5"/>
    <m/>
    <m/>
    <n v="4"/>
    <n v="5"/>
    <n v="5"/>
    <n v="2"/>
    <n v="4"/>
    <m/>
    <n v="5"/>
    <n v="5"/>
    <n v="5"/>
    <n v="5"/>
    <n v="4"/>
    <n v="5"/>
    <n v="5"/>
    <m/>
    <m/>
    <n v="5"/>
    <n v="5"/>
    <n v="5"/>
    <n v="5"/>
    <n v="5"/>
    <n v="5"/>
    <n v="5"/>
    <m/>
    <s v="Si"/>
    <n v="4"/>
    <s v="Si"/>
    <n v="4"/>
    <s v="Si"/>
    <n v="5"/>
    <s v="Si"/>
    <s v="Si"/>
    <s v="No"/>
    <m/>
    <s v="No"/>
    <m/>
    <m/>
    <m/>
    <m/>
    <n v="5"/>
    <n v="5"/>
    <m/>
    <n v="5"/>
    <n v="4"/>
    <m/>
    <m/>
    <d v="2017-03-22T09:47:26"/>
    <s v="10.150.1.152"/>
  </r>
  <r>
    <s v="F. Enfermería, Fisioterapia y Podología"/>
    <s v="ENF"/>
    <x v="0"/>
    <n v="1246"/>
    <m/>
    <m/>
    <n v="22"/>
    <m/>
    <n v="3"/>
    <n v="1"/>
    <m/>
    <n v="22"/>
    <m/>
    <m/>
    <m/>
    <m/>
    <m/>
    <n v="4"/>
    <n v="4"/>
    <n v="4"/>
    <n v="3"/>
    <m/>
    <m/>
    <n v="3"/>
    <n v="2"/>
    <n v="4"/>
    <n v="2"/>
    <n v="4"/>
    <m/>
    <n v="3"/>
    <n v="4"/>
    <n v="4"/>
    <n v="4"/>
    <n v="2"/>
    <n v="3"/>
    <n v="2"/>
    <m/>
    <m/>
    <n v="4"/>
    <n v="4"/>
    <n v="5"/>
    <n v="5"/>
    <n v="4"/>
    <n v="4"/>
    <n v="3"/>
    <m/>
    <s v="Si"/>
    <n v="4"/>
    <s v="Si"/>
    <n v="4"/>
    <s v="No"/>
    <m/>
    <s v="No"/>
    <s v="Si"/>
    <s v="No"/>
    <m/>
    <s v="Si"/>
    <m/>
    <m/>
    <m/>
    <m/>
    <n v="4"/>
    <n v="5"/>
    <m/>
    <n v="4"/>
    <n v="3"/>
    <m/>
    <m/>
    <d v="2017-03-22T09:49:28"/>
    <s v="10.150.1.152"/>
  </r>
  <r>
    <s v="F. Enfermería, Fisioterapia y Podología"/>
    <s v="ENF"/>
    <x v="0"/>
    <n v="1247"/>
    <m/>
    <m/>
    <n v="22"/>
    <m/>
    <n v="3"/>
    <n v="4"/>
    <m/>
    <n v="22"/>
    <n v="18"/>
    <m/>
    <s v="Hospital Clínico de San Carlos"/>
    <m/>
    <m/>
    <n v="4"/>
    <n v="4"/>
    <n v="4"/>
    <n v="4"/>
    <m/>
    <m/>
    <n v="4"/>
    <n v="4"/>
    <n v="1"/>
    <n v="5"/>
    <n v="3"/>
    <m/>
    <n v="4"/>
    <n v="4"/>
    <n v="4"/>
    <n v="5"/>
    <n v="3"/>
    <n v="4"/>
    <n v="3"/>
    <m/>
    <m/>
    <n v="5"/>
    <n v="4"/>
    <n v="4"/>
    <n v="5"/>
    <n v="5"/>
    <n v="5"/>
    <n v="4"/>
    <m/>
    <s v="Si"/>
    <n v="4"/>
    <s v="Si"/>
    <n v="4"/>
    <s v="Si"/>
    <n v="5"/>
    <s v="Si"/>
    <s v="Si"/>
    <s v="Si"/>
    <n v="3"/>
    <s v="Si"/>
    <m/>
    <m/>
    <m/>
    <m/>
    <n v="5"/>
    <n v="5"/>
    <m/>
    <n v="5"/>
    <n v="4"/>
    <m/>
    <m/>
    <d v="2017-03-22T09:50:11"/>
    <s v="10.150.1.151"/>
  </r>
  <r>
    <s v="F. Enfermería, Fisioterapia y Podología"/>
    <s v="ENF"/>
    <x v="0"/>
    <n v="1248"/>
    <m/>
    <m/>
    <n v="22"/>
    <m/>
    <n v="2"/>
    <n v="4"/>
    <m/>
    <n v="22"/>
    <m/>
    <m/>
    <m/>
    <m/>
    <m/>
    <n v="4"/>
    <n v="4"/>
    <n v="4"/>
    <n v="4"/>
    <m/>
    <m/>
    <n v="4"/>
    <n v="4"/>
    <n v="4"/>
    <n v="2"/>
    <n v="4"/>
    <m/>
    <n v="4"/>
    <n v="4"/>
    <n v="4"/>
    <n v="4"/>
    <n v="4"/>
    <n v="4"/>
    <n v="4"/>
    <m/>
    <m/>
    <n v="4"/>
    <n v="4"/>
    <n v="4"/>
    <n v="4"/>
    <n v="4"/>
    <n v="4"/>
    <n v="4"/>
    <m/>
    <s v="Si"/>
    <n v="4"/>
    <s v="Si"/>
    <n v="4"/>
    <s v="Si"/>
    <n v="4"/>
    <s v="Si"/>
    <s v="Si"/>
    <s v="No"/>
    <m/>
    <s v="No"/>
    <m/>
    <m/>
    <m/>
    <m/>
    <n v="4"/>
    <n v="4"/>
    <m/>
    <n v="4"/>
    <n v="3"/>
    <m/>
    <m/>
    <d v="2017-03-22T09:51:48"/>
    <s v="10.150.1.151"/>
  </r>
  <r>
    <s v="F. Enfermería, Fisioterapia y Podología"/>
    <s v="ENF"/>
    <x v="0"/>
    <n v="1249"/>
    <m/>
    <m/>
    <n v="22"/>
    <m/>
    <n v="2"/>
    <n v="3"/>
    <m/>
    <n v="22"/>
    <n v="18"/>
    <n v="13"/>
    <s v="Biblioteca Hospital 12 de Octubre de Madrid"/>
    <m/>
    <m/>
    <n v="1"/>
    <n v="1"/>
    <n v="2"/>
    <n v="2"/>
    <m/>
    <m/>
    <n v="2"/>
    <n v="4"/>
    <n v="4"/>
    <n v="1"/>
    <n v="3"/>
    <m/>
    <n v="1"/>
    <n v="1"/>
    <n v="1"/>
    <n v="1"/>
    <n v="2"/>
    <n v="1"/>
    <n v="1"/>
    <m/>
    <m/>
    <n v="1"/>
    <n v="1"/>
    <n v="1"/>
    <n v="1"/>
    <n v="1"/>
    <n v="1"/>
    <n v="1"/>
    <m/>
    <s v="Si"/>
    <n v="4"/>
    <s v="No"/>
    <m/>
    <s v="No"/>
    <m/>
    <s v="No"/>
    <s v="Si"/>
    <s v="Si"/>
    <n v="5"/>
    <s v="No"/>
    <m/>
    <m/>
    <m/>
    <m/>
    <n v="1"/>
    <n v="1"/>
    <m/>
    <n v="5"/>
    <n v="4"/>
    <m/>
    <m/>
    <d v="2017-03-22T09:56:57"/>
    <s v="10.150.1.152"/>
  </r>
  <r>
    <s v="Facultad de Ciencias de la Información "/>
    <s v="INF"/>
    <x v="4"/>
    <n v="1250"/>
    <m/>
    <m/>
    <n v="4"/>
    <m/>
    <n v="2"/>
    <n v="3"/>
    <m/>
    <n v="29"/>
    <n v="4"/>
    <n v="15"/>
    <m/>
    <m/>
    <m/>
    <n v="5"/>
    <n v="5"/>
    <n v="5"/>
    <n v="4"/>
    <m/>
    <m/>
    <n v="2"/>
    <n v="3"/>
    <n v="5"/>
    <n v="1"/>
    <n v="4"/>
    <m/>
    <n v="5"/>
    <n v="4"/>
    <n v="4"/>
    <n v="5"/>
    <n v="4"/>
    <n v="5"/>
    <n v="4"/>
    <m/>
    <m/>
    <n v="5"/>
    <n v="5"/>
    <n v="5"/>
    <n v="4"/>
    <n v="5"/>
    <n v="5"/>
    <n v="5"/>
    <m/>
    <s v="No"/>
    <m/>
    <s v="No"/>
    <m/>
    <s v="No"/>
    <m/>
    <s v="No"/>
    <s v="Si"/>
    <s v="Si"/>
    <n v="4"/>
    <s v="No"/>
    <m/>
    <m/>
    <m/>
    <m/>
    <n v="5"/>
    <n v="5"/>
    <m/>
    <m/>
    <n v="5"/>
    <m/>
    <m/>
    <d v="2017-03-22T10:06:19"/>
    <s v="10.150.1.152"/>
  </r>
  <r>
    <s v="F. Estudios Estadísticos"/>
    <s v="EST"/>
    <x v="3"/>
    <n v="1251"/>
    <m/>
    <m/>
    <n v="23"/>
    <m/>
    <n v="3"/>
    <n v="3"/>
    <m/>
    <n v="23"/>
    <m/>
    <m/>
    <m/>
    <m/>
    <m/>
    <n v="5"/>
    <n v="5"/>
    <n v="5"/>
    <n v="5"/>
    <m/>
    <m/>
    <n v="4"/>
    <n v="5"/>
    <n v="3"/>
    <n v="2"/>
    <n v="2"/>
    <m/>
    <n v="5"/>
    <n v="5"/>
    <n v="5"/>
    <n v="5"/>
    <n v="5"/>
    <n v="5"/>
    <n v="5"/>
    <m/>
    <m/>
    <n v="5"/>
    <n v="5"/>
    <n v="5"/>
    <n v="5"/>
    <n v="5"/>
    <n v="5"/>
    <n v="4"/>
    <m/>
    <s v="Si"/>
    <n v="4"/>
    <s v="Si"/>
    <n v="5"/>
    <s v="No"/>
    <m/>
    <s v="Si"/>
    <s v="No"/>
    <s v="No"/>
    <m/>
    <s v="No"/>
    <m/>
    <m/>
    <m/>
    <m/>
    <n v="5"/>
    <n v="5"/>
    <m/>
    <n v="5"/>
    <n v="3"/>
    <m/>
    <m/>
    <d v="2017-03-22T10:19:03"/>
    <s v="10.150.1.151"/>
  </r>
  <r>
    <s v=""/>
    <s v=""/>
    <x v="1"/>
    <n v="1252"/>
    <m/>
    <m/>
    <m/>
    <m/>
    <n v="4"/>
    <n v="2"/>
    <m/>
    <n v="24"/>
    <m/>
    <m/>
    <m/>
    <m/>
    <m/>
    <n v="4"/>
    <n v="4"/>
    <n v="4"/>
    <n v="4"/>
    <m/>
    <m/>
    <n v="5"/>
    <n v="5"/>
    <n v="4"/>
    <n v="2"/>
    <n v="3"/>
    <m/>
    <n v="4"/>
    <n v="4"/>
    <n v="4"/>
    <n v="5"/>
    <n v="3"/>
    <n v="4"/>
    <n v="4"/>
    <m/>
    <m/>
    <n v="5"/>
    <n v="4"/>
    <n v="4"/>
    <n v="4"/>
    <n v="5"/>
    <n v="4"/>
    <n v="3"/>
    <m/>
    <s v="No"/>
    <n v="3"/>
    <s v="No"/>
    <n v="3"/>
    <s v="No"/>
    <n v="3"/>
    <s v="No"/>
    <s v="No"/>
    <s v="No"/>
    <m/>
    <s v="No"/>
    <m/>
    <m/>
    <m/>
    <m/>
    <n v="5"/>
    <n v="5"/>
    <m/>
    <n v="4"/>
    <n v="4"/>
    <m/>
    <m/>
    <d v="2017-03-22T10:47:04"/>
    <s v="10.150.1.152"/>
  </r>
  <r>
    <s v="Facultad de Psicología "/>
    <s v="PSI"/>
    <x v="0"/>
    <n v="1253"/>
    <m/>
    <m/>
    <n v="20"/>
    <m/>
    <n v="3"/>
    <n v="4"/>
    <m/>
    <n v="20"/>
    <n v="5"/>
    <n v="9"/>
    <m/>
    <m/>
    <m/>
    <n v="4"/>
    <n v="4"/>
    <n v="4"/>
    <n v="4"/>
    <m/>
    <m/>
    <n v="3"/>
    <n v="5"/>
    <n v="5"/>
    <n v="4"/>
    <n v="3"/>
    <m/>
    <n v="3"/>
    <n v="4"/>
    <n v="5"/>
    <n v="4"/>
    <n v="4"/>
    <n v="5"/>
    <n v="4"/>
    <m/>
    <m/>
    <n v="5"/>
    <n v="5"/>
    <n v="4"/>
    <n v="5"/>
    <n v="4"/>
    <n v="4"/>
    <n v="4"/>
    <m/>
    <s v="Si"/>
    <n v="4"/>
    <s v="Si"/>
    <n v="4"/>
    <s v="Si"/>
    <m/>
    <s v="Si"/>
    <s v="Si"/>
    <s v="No"/>
    <m/>
    <s v="No"/>
    <m/>
    <m/>
    <m/>
    <m/>
    <n v="5"/>
    <n v="5"/>
    <m/>
    <n v="4"/>
    <n v="5"/>
    <m/>
    <m/>
    <d v="2017-03-22T10:51:59"/>
    <s v="10.150.1.152"/>
  </r>
  <r>
    <s v="Facultad de Geografía e Historia "/>
    <s v="GHI"/>
    <x v="2"/>
    <n v="1254"/>
    <m/>
    <m/>
    <n v="16"/>
    <m/>
    <n v="5"/>
    <n v="5"/>
    <m/>
    <n v="16"/>
    <n v="29"/>
    <n v="11"/>
    <m/>
    <m/>
    <m/>
    <n v="4"/>
    <n v="4"/>
    <n v="4"/>
    <n v="4"/>
    <m/>
    <m/>
    <n v="5"/>
    <n v="3"/>
    <n v="4"/>
    <n v="4"/>
    <n v="3"/>
    <m/>
    <n v="4"/>
    <n v="4"/>
    <n v="4"/>
    <n v="4"/>
    <n v="4"/>
    <n v="3"/>
    <n v="4"/>
    <m/>
    <m/>
    <n v="5"/>
    <n v="5"/>
    <n v="5"/>
    <n v="5"/>
    <n v="5"/>
    <n v="5"/>
    <n v="5"/>
    <m/>
    <s v="Si"/>
    <n v="4"/>
    <s v="No"/>
    <n v="4"/>
    <s v="No"/>
    <m/>
    <s v="No"/>
    <s v="Si"/>
    <s v="No"/>
    <m/>
    <s v="No"/>
    <s v="Mayor compra de libros"/>
    <m/>
    <m/>
    <m/>
    <n v="4"/>
    <n v="4"/>
    <m/>
    <n v="4"/>
    <n v="4"/>
    <m/>
    <m/>
    <d v="2017-03-22T10:52:08"/>
    <s v="10.150.1.151"/>
  </r>
  <r>
    <s v="Facultad de Ciencias Políticas y Sociología "/>
    <s v="CPS"/>
    <x v="4"/>
    <n v="1255"/>
    <m/>
    <m/>
    <n v="9"/>
    <m/>
    <n v="3"/>
    <n v="4"/>
    <m/>
    <n v="9"/>
    <n v="5"/>
    <n v="26"/>
    <m/>
    <m/>
    <m/>
    <n v="5"/>
    <m/>
    <n v="4"/>
    <n v="4"/>
    <m/>
    <m/>
    <n v="5"/>
    <n v="5"/>
    <n v="4"/>
    <n v="3"/>
    <n v="4"/>
    <m/>
    <n v="3"/>
    <n v="3"/>
    <n v="4"/>
    <n v="5"/>
    <n v="4"/>
    <n v="4"/>
    <n v="4"/>
    <m/>
    <m/>
    <n v="5"/>
    <n v="5"/>
    <n v="5"/>
    <n v="5"/>
    <n v="4"/>
    <n v="4"/>
    <n v="5"/>
    <m/>
    <s v="Si"/>
    <n v="4"/>
    <s v="Si"/>
    <n v="3"/>
    <s v="Si"/>
    <m/>
    <s v="Si"/>
    <s v="Si"/>
    <s v="Si"/>
    <n v="4"/>
    <s v="No"/>
    <m/>
    <m/>
    <m/>
    <m/>
    <n v="5"/>
    <n v="5"/>
    <m/>
    <n v="4"/>
    <n v="5"/>
    <m/>
    <m/>
    <d v="2017-03-22T11:04:24"/>
    <s v="10.150.1.151"/>
  </r>
  <r>
    <s v="Facultad de Odontología "/>
    <s v="ODO"/>
    <x v="0"/>
    <n v="1256"/>
    <m/>
    <m/>
    <n v="19"/>
    <m/>
    <n v="3"/>
    <n v="2"/>
    <m/>
    <n v="19"/>
    <m/>
    <m/>
    <m/>
    <m/>
    <m/>
    <n v="5"/>
    <n v="5"/>
    <n v="5"/>
    <n v="5"/>
    <m/>
    <m/>
    <n v="4"/>
    <n v="4"/>
    <n v="4"/>
    <n v="5"/>
    <n v="3"/>
    <m/>
    <n v="5"/>
    <n v="4"/>
    <n v="4"/>
    <m/>
    <n v="5"/>
    <n v="5"/>
    <n v="5"/>
    <m/>
    <m/>
    <n v="5"/>
    <n v="5"/>
    <n v="4"/>
    <n v="5"/>
    <n v="5"/>
    <n v="5"/>
    <n v="5"/>
    <m/>
    <s v="Si"/>
    <n v="5"/>
    <s v="Si"/>
    <n v="4"/>
    <s v="No"/>
    <m/>
    <s v="Si"/>
    <s v="Si"/>
    <s v="Si"/>
    <n v="5"/>
    <s v="Si"/>
    <m/>
    <m/>
    <m/>
    <m/>
    <n v="5"/>
    <m/>
    <m/>
    <n v="4"/>
    <n v="5"/>
    <m/>
    <m/>
    <d v="2017-03-22T11:12:29"/>
    <s v="10.150.1.152"/>
  </r>
  <r>
    <s v="Facultad de Geografía e Historia "/>
    <s v="GHI"/>
    <x v="2"/>
    <n v="1257"/>
    <m/>
    <m/>
    <n v="16"/>
    <m/>
    <n v="3"/>
    <n v="5"/>
    <m/>
    <n v="16"/>
    <m/>
    <m/>
    <s v="AECID"/>
    <m/>
    <m/>
    <n v="5"/>
    <n v="5"/>
    <n v="5"/>
    <n v="4"/>
    <m/>
    <m/>
    <n v="4"/>
    <n v="5"/>
    <n v="3"/>
    <n v="3"/>
    <n v="4"/>
    <m/>
    <n v="5"/>
    <n v="5"/>
    <n v="5"/>
    <n v="5"/>
    <n v="5"/>
    <n v="5"/>
    <n v="5"/>
    <m/>
    <m/>
    <n v="5"/>
    <n v="5"/>
    <n v="5"/>
    <n v="5"/>
    <n v="5"/>
    <n v="5"/>
    <n v="4"/>
    <m/>
    <s v="Si"/>
    <n v="3"/>
    <s v="Si"/>
    <n v="5"/>
    <s v="No"/>
    <m/>
    <s v="No"/>
    <s v="Si"/>
    <s v="Si"/>
    <n v="5"/>
    <s v="Si"/>
    <m/>
    <m/>
    <m/>
    <m/>
    <n v="5"/>
    <n v="5"/>
    <m/>
    <n v="5"/>
    <n v="4"/>
    <m/>
    <m/>
    <d v="2017-03-22T11:17:12"/>
    <s v="10.150.1.152"/>
  </r>
  <r>
    <s v="Facultad de Odontología "/>
    <s v="ODO"/>
    <x v="0"/>
    <n v="1258"/>
    <m/>
    <m/>
    <n v="19"/>
    <m/>
    <n v="3"/>
    <n v="3"/>
    <m/>
    <n v="19"/>
    <m/>
    <m/>
    <m/>
    <m/>
    <m/>
    <n v="5"/>
    <n v="5"/>
    <n v="5"/>
    <n v="5"/>
    <m/>
    <m/>
    <n v="4"/>
    <n v="3"/>
    <n v="3"/>
    <n v="2"/>
    <n v="3"/>
    <m/>
    <n v="4"/>
    <n v="5"/>
    <n v="5"/>
    <n v="5"/>
    <n v="5"/>
    <n v="5"/>
    <n v="5"/>
    <m/>
    <m/>
    <n v="5"/>
    <n v="5"/>
    <n v="5"/>
    <n v="5"/>
    <n v="5"/>
    <n v="5"/>
    <n v="5"/>
    <m/>
    <s v="Si"/>
    <n v="4"/>
    <s v="No"/>
    <m/>
    <s v="No"/>
    <m/>
    <s v="No"/>
    <m/>
    <s v="No"/>
    <m/>
    <s v="Si"/>
    <m/>
    <m/>
    <m/>
    <m/>
    <n v="5"/>
    <n v="5"/>
    <m/>
    <n v="5"/>
    <n v="4"/>
    <m/>
    <m/>
    <d v="2017-03-22T11:30:39"/>
    <s v="10.150.1.152"/>
  </r>
  <r>
    <s v=""/>
    <s v=""/>
    <x v="1"/>
    <n v="1259"/>
    <m/>
    <m/>
    <m/>
    <m/>
    <n v="3"/>
    <n v="4"/>
    <m/>
    <n v="9"/>
    <n v="29"/>
    <m/>
    <s v="BIBLIOTECA ISLAMICA AECID"/>
    <m/>
    <m/>
    <n v="5"/>
    <n v="5"/>
    <n v="5"/>
    <n v="5"/>
    <m/>
    <m/>
    <n v="4"/>
    <n v="4"/>
    <n v="5"/>
    <n v="4"/>
    <n v="4"/>
    <m/>
    <n v="4"/>
    <n v="3"/>
    <n v="4"/>
    <n v="4"/>
    <n v="5"/>
    <m/>
    <m/>
    <m/>
    <m/>
    <n v="4"/>
    <n v="4"/>
    <n v="4"/>
    <m/>
    <n v="5"/>
    <m/>
    <m/>
    <m/>
    <s v="Si"/>
    <n v="5"/>
    <s v="No"/>
    <m/>
    <s v="No"/>
    <m/>
    <s v="Si"/>
    <s v="Si"/>
    <s v="No"/>
    <m/>
    <m/>
    <m/>
    <m/>
    <m/>
    <m/>
    <n v="5"/>
    <n v="5"/>
    <m/>
    <n v="5"/>
    <n v="4"/>
    <m/>
    <m/>
    <d v="2017-03-22T13:00:09"/>
    <s v="10.150.1.151"/>
  </r>
  <r>
    <s v="Facultad de Ciencias de la Documentación "/>
    <s v="BYD"/>
    <x v="4"/>
    <n v="1260"/>
    <m/>
    <m/>
    <n v="3"/>
    <m/>
    <n v="3"/>
    <n v="4"/>
    <m/>
    <n v="3"/>
    <m/>
    <m/>
    <m/>
    <m/>
    <m/>
    <n v="5"/>
    <n v="5"/>
    <n v="5"/>
    <n v="5"/>
    <m/>
    <m/>
    <n v="3"/>
    <n v="4"/>
    <n v="2"/>
    <n v="4"/>
    <n v="5"/>
    <m/>
    <n v="1"/>
    <n v="3"/>
    <n v="1"/>
    <n v="2"/>
    <n v="3"/>
    <n v="1"/>
    <n v="3"/>
    <m/>
    <m/>
    <n v="2"/>
    <n v="5"/>
    <n v="4"/>
    <n v="3"/>
    <n v="4"/>
    <n v="4"/>
    <n v="3"/>
    <m/>
    <s v="Si"/>
    <n v="4"/>
    <s v="Si"/>
    <n v="4"/>
    <s v="Si"/>
    <n v="4"/>
    <s v="Si"/>
    <s v="No"/>
    <s v="No"/>
    <m/>
    <s v="No"/>
    <m/>
    <m/>
    <m/>
    <m/>
    <n v="2"/>
    <n v="5"/>
    <m/>
    <n v="3"/>
    <m/>
    <m/>
    <m/>
    <d v="2017-03-22T13:01:56"/>
    <s v="10.150.1.151"/>
  </r>
  <r>
    <s v="F. Enfermería, Fisioterapia y Podología"/>
    <s v="ENF"/>
    <x v="0"/>
    <n v="1261"/>
    <m/>
    <m/>
    <n v="22"/>
    <m/>
    <n v="3"/>
    <n v="4"/>
    <m/>
    <n v="22"/>
    <m/>
    <m/>
    <m/>
    <m/>
    <m/>
    <n v="5"/>
    <n v="4"/>
    <n v="4"/>
    <n v="5"/>
    <m/>
    <m/>
    <n v="2"/>
    <n v="4"/>
    <n v="2"/>
    <n v="2"/>
    <n v="2"/>
    <m/>
    <n v="4"/>
    <n v="4"/>
    <n v="4"/>
    <n v="5"/>
    <n v="4"/>
    <n v="5"/>
    <n v="4"/>
    <m/>
    <m/>
    <n v="5"/>
    <n v="5"/>
    <n v="5"/>
    <n v="5"/>
    <n v="5"/>
    <n v="5"/>
    <n v="5"/>
    <m/>
    <s v="Si"/>
    <n v="4"/>
    <s v="Si"/>
    <n v="4"/>
    <s v="No"/>
    <m/>
    <s v="Si"/>
    <s v="Si"/>
    <s v="No"/>
    <m/>
    <m/>
    <m/>
    <m/>
    <m/>
    <m/>
    <n v="5"/>
    <n v="5"/>
    <m/>
    <n v="4"/>
    <n v="4"/>
    <m/>
    <m/>
    <d v="2017-03-22T13:24:21"/>
    <s v="10.150.1.151"/>
  </r>
  <r>
    <s v="Facultad de Educación "/>
    <s v="EDU"/>
    <x v="2"/>
    <n v="1262"/>
    <m/>
    <m/>
    <n v="12"/>
    <m/>
    <n v="4"/>
    <n v="3"/>
    <m/>
    <n v="12"/>
    <n v="16"/>
    <m/>
    <s v="A la Biblioteca Nacional"/>
    <m/>
    <m/>
    <n v="4"/>
    <n v="3"/>
    <n v="5"/>
    <n v="5"/>
    <m/>
    <m/>
    <n v="4"/>
    <n v="4"/>
    <n v="3"/>
    <n v="4"/>
    <n v="4"/>
    <m/>
    <n v="4"/>
    <n v="4"/>
    <n v="5"/>
    <n v="5"/>
    <n v="5"/>
    <n v="5"/>
    <n v="4"/>
    <m/>
    <m/>
    <n v="5"/>
    <n v="5"/>
    <n v="5"/>
    <n v="5"/>
    <n v="5"/>
    <n v="5"/>
    <n v="5"/>
    <m/>
    <s v="Si"/>
    <n v="4"/>
    <s v="No"/>
    <m/>
    <s v="No"/>
    <m/>
    <s v="No"/>
    <s v="Si"/>
    <s v="No"/>
    <m/>
    <s v="No"/>
    <m/>
    <m/>
    <m/>
    <m/>
    <n v="5"/>
    <n v="5"/>
    <m/>
    <n v="5"/>
    <n v="4"/>
    <m/>
    <m/>
    <d v="2017-03-22T14:08:22"/>
    <s v="10.150.1.151"/>
  </r>
  <r>
    <s v="Facultad de Ciencias Económicas y Empresariales "/>
    <s v="CEE"/>
    <x v="4"/>
    <n v="1263"/>
    <m/>
    <m/>
    <n v="5"/>
    <m/>
    <n v="2"/>
    <n v="4"/>
    <m/>
    <n v="5"/>
    <m/>
    <m/>
    <m/>
    <m/>
    <m/>
    <n v="5"/>
    <m/>
    <m/>
    <m/>
    <m/>
    <m/>
    <n v="3"/>
    <n v="5"/>
    <n v="1"/>
    <n v="2"/>
    <n v="4"/>
    <m/>
    <n v="5"/>
    <n v="4"/>
    <n v="5"/>
    <n v="5"/>
    <n v="3"/>
    <n v="5"/>
    <n v="5"/>
    <m/>
    <m/>
    <n v="4"/>
    <n v="5"/>
    <n v="5"/>
    <n v="5"/>
    <n v="5"/>
    <n v="4"/>
    <n v="4"/>
    <m/>
    <s v="Si"/>
    <n v="3"/>
    <s v="Si"/>
    <n v="5"/>
    <s v="No"/>
    <m/>
    <s v="Si"/>
    <s v="Si"/>
    <m/>
    <n v="4"/>
    <s v="No"/>
    <m/>
    <m/>
    <m/>
    <m/>
    <n v="5"/>
    <n v="4"/>
    <m/>
    <n v="5"/>
    <n v="4"/>
    <s v="Sugiero que en los cursos se siga el método del caso, es decir, utilizar un ejemplo real relacionado con la temática que se esté tratando. Por ejemplo, si se van a explicar los gestores bibliográfico, ofrecer a los PDIs un fichero con un trabajo y su correspondientes referencias y trabajar sobre lo que tendría que hacer el profesor para utilizar ese gestor. Consultar con profesores para recoger sugerencias sobre cómo abordar el curso puede ser de mucha ayuda.&lt;br&gt;La mejor época para los cursos yo creo que es junio/principios de julio porque es donde solemos estar más disponibles.&lt;br&gt;Creo que también se debería mejorar la difusión de información sobre los libros que se adquieren (los que no son manuales), para que profesores y alumnos pudieran saber qué hay disponible. Enviar un listado enorme no creo que aporte mucho, pero estudiar la forma de ir informando gradualmente y de forma atractiva de lo que se compra. Sugiero preguntar al Dpto. de marketing sobre ideas (por ejemplo, algún TFG de alumnos podría estar destinado a elaborar un plan de difusión)"/>
    <m/>
    <d v="2017-03-22T14:16:57"/>
    <s v="10.150.1.151"/>
  </r>
  <r>
    <s v="Facultad de Ciencias Políticas y Sociología "/>
    <s v="CPS"/>
    <x v="4"/>
    <n v="1264"/>
    <m/>
    <m/>
    <n v="9"/>
    <m/>
    <n v="3"/>
    <n v="3"/>
    <m/>
    <n v="9"/>
    <n v="26"/>
    <n v="31"/>
    <s v="Aeci"/>
    <m/>
    <m/>
    <n v="4"/>
    <n v="4"/>
    <n v="2"/>
    <n v="1"/>
    <m/>
    <m/>
    <n v="5"/>
    <n v="5"/>
    <n v="5"/>
    <n v="3"/>
    <n v="3"/>
    <m/>
    <n v="4"/>
    <n v="4"/>
    <n v="4"/>
    <n v="5"/>
    <n v="4"/>
    <n v="5"/>
    <n v="3"/>
    <m/>
    <m/>
    <n v="4"/>
    <n v="4"/>
    <n v="4"/>
    <n v="4"/>
    <n v="4"/>
    <n v="4"/>
    <n v="4"/>
    <m/>
    <s v="No"/>
    <m/>
    <s v="No"/>
    <m/>
    <s v="No"/>
    <m/>
    <s v="No"/>
    <s v="Si"/>
    <s v="No"/>
    <m/>
    <s v="Si"/>
    <m/>
    <m/>
    <m/>
    <m/>
    <n v="4"/>
    <n v="5"/>
    <m/>
    <n v="4"/>
    <n v="4"/>
    <m/>
    <m/>
    <d v="2017-03-22T14:24:02"/>
    <s v="10.150.1.152"/>
  </r>
  <r>
    <s v="Facultad de Ciencias Químicas "/>
    <s v="QUI"/>
    <x v="3"/>
    <n v="1265"/>
    <m/>
    <m/>
    <n v="10"/>
    <m/>
    <n v="2"/>
    <n v="5"/>
    <m/>
    <n v="10"/>
    <m/>
    <m/>
    <m/>
    <m/>
    <m/>
    <n v="4"/>
    <n v="3"/>
    <n v="3"/>
    <n v="2"/>
    <m/>
    <m/>
    <n v="5"/>
    <n v="5"/>
    <n v="2"/>
    <n v="3"/>
    <n v="2"/>
    <m/>
    <n v="4"/>
    <n v="4"/>
    <n v="5"/>
    <n v="5"/>
    <n v="4"/>
    <n v="4"/>
    <n v="5"/>
    <m/>
    <m/>
    <n v="4"/>
    <n v="5"/>
    <n v="5"/>
    <n v="4"/>
    <n v="5"/>
    <n v="5"/>
    <n v="3"/>
    <m/>
    <s v="No"/>
    <m/>
    <s v="No"/>
    <m/>
    <s v="No"/>
    <m/>
    <s v="Si"/>
    <s v="Si"/>
    <s v="Si"/>
    <n v="4"/>
    <s v="Si"/>
    <s v="cursos sobre los recursos bibliográficos en línea así como de las bases de datos."/>
    <m/>
    <m/>
    <m/>
    <n v="4"/>
    <n v="5"/>
    <m/>
    <n v="4"/>
    <n v="4"/>
    <m/>
    <m/>
    <d v="2017-03-22T15:09:04"/>
    <s v="10.150.1.151"/>
  </r>
  <r>
    <s v="Facultad de Psicología "/>
    <s v="PSI"/>
    <x v="0"/>
    <n v="1266"/>
    <m/>
    <m/>
    <n v="20"/>
    <m/>
    <n v="3"/>
    <n v="4"/>
    <m/>
    <n v="20"/>
    <m/>
    <m/>
    <m/>
    <m/>
    <m/>
    <n v="5"/>
    <n v="5"/>
    <n v="5"/>
    <n v="5"/>
    <m/>
    <m/>
    <n v="3"/>
    <n v="5"/>
    <n v="3"/>
    <n v="3"/>
    <n v="4"/>
    <m/>
    <n v="5"/>
    <n v="5"/>
    <n v="5"/>
    <n v="5"/>
    <n v="5"/>
    <n v="5"/>
    <n v="5"/>
    <m/>
    <m/>
    <n v="5"/>
    <n v="5"/>
    <n v="5"/>
    <n v="5"/>
    <n v="4"/>
    <n v="5"/>
    <n v="5"/>
    <m/>
    <s v="Si"/>
    <n v="4"/>
    <s v="Si"/>
    <n v="5"/>
    <s v="No"/>
    <m/>
    <s v="Si"/>
    <s v="Si"/>
    <s v="Si"/>
    <n v="5"/>
    <s v="Si"/>
    <m/>
    <m/>
    <m/>
    <m/>
    <n v="5"/>
    <n v="5"/>
    <m/>
    <n v="5"/>
    <n v="4"/>
    <m/>
    <m/>
    <d v="2017-03-22T17:22:37"/>
    <s v="10.150.1.152"/>
  </r>
  <r>
    <s v=""/>
    <s v=""/>
    <x v="1"/>
    <n v="1267"/>
    <m/>
    <m/>
    <m/>
    <m/>
    <n v="3"/>
    <n v="3"/>
    <m/>
    <n v="12"/>
    <n v="20"/>
    <n v="26"/>
    <m/>
    <m/>
    <m/>
    <n v="5"/>
    <n v="4"/>
    <n v="4"/>
    <n v="4"/>
    <m/>
    <m/>
    <n v="3"/>
    <n v="4"/>
    <n v="4"/>
    <n v="4"/>
    <n v="4"/>
    <m/>
    <n v="4"/>
    <n v="4"/>
    <n v="4"/>
    <n v="4"/>
    <n v="4"/>
    <n v="4"/>
    <n v="4"/>
    <m/>
    <m/>
    <n v="4"/>
    <n v="5"/>
    <n v="5"/>
    <n v="5"/>
    <n v="5"/>
    <n v="5"/>
    <n v="5"/>
    <m/>
    <s v="Si"/>
    <n v="4"/>
    <s v="Si"/>
    <n v="4"/>
    <s v="No"/>
    <m/>
    <s v="No"/>
    <s v="Si"/>
    <m/>
    <m/>
    <s v="Si"/>
    <m/>
    <m/>
    <m/>
    <m/>
    <n v="4"/>
    <n v="4"/>
    <m/>
    <n v="4"/>
    <n v="4"/>
    <m/>
    <m/>
    <d v="2017-03-22T17:49:38"/>
    <s v="10.150.1.152"/>
  </r>
  <r>
    <s v="Facultad de Educación "/>
    <s v="EDU"/>
    <x v="2"/>
    <n v="1268"/>
    <m/>
    <m/>
    <n v="12"/>
    <m/>
    <n v="4"/>
    <n v="5"/>
    <m/>
    <n v="12"/>
    <n v="15"/>
    <n v="11"/>
    <m/>
    <m/>
    <m/>
    <n v="4"/>
    <n v="3"/>
    <n v="4"/>
    <n v="4"/>
    <m/>
    <m/>
    <n v="3"/>
    <n v="4"/>
    <n v="5"/>
    <n v="3"/>
    <n v="4"/>
    <m/>
    <n v="4"/>
    <n v="5"/>
    <n v="5"/>
    <n v="4"/>
    <n v="4"/>
    <n v="4"/>
    <n v="4"/>
    <m/>
    <m/>
    <n v="4"/>
    <n v="5"/>
    <n v="5"/>
    <n v="5"/>
    <n v="5"/>
    <m/>
    <n v="5"/>
    <m/>
    <m/>
    <n v="3"/>
    <s v="Si"/>
    <n v="3"/>
    <s v="No"/>
    <m/>
    <s v="No"/>
    <s v="Si"/>
    <s v="No"/>
    <m/>
    <s v="Si"/>
    <m/>
    <m/>
    <m/>
    <m/>
    <n v="4"/>
    <n v="4"/>
    <m/>
    <n v="5"/>
    <n v="5"/>
    <m/>
    <m/>
    <d v="2017-03-22T17:55:09"/>
    <s v="10.150.1.151"/>
  </r>
  <r>
    <s v="Facultad de Ciencias Biológicas "/>
    <s v="BIO"/>
    <x v="3"/>
    <n v="1269"/>
    <m/>
    <m/>
    <n v="2"/>
    <m/>
    <n v="2"/>
    <n v="3"/>
    <m/>
    <n v="2"/>
    <m/>
    <m/>
    <m/>
    <m/>
    <m/>
    <n v="5"/>
    <n v="5"/>
    <n v="5"/>
    <n v="4"/>
    <m/>
    <m/>
    <m/>
    <n v="5"/>
    <n v="4"/>
    <n v="2"/>
    <n v="3"/>
    <m/>
    <n v="5"/>
    <n v="5"/>
    <n v="5"/>
    <n v="5"/>
    <n v="5"/>
    <n v="5"/>
    <n v="5"/>
    <m/>
    <m/>
    <n v="5"/>
    <n v="5"/>
    <n v="5"/>
    <n v="5"/>
    <n v="5"/>
    <n v="5"/>
    <n v="5"/>
    <m/>
    <s v="Si"/>
    <n v="4"/>
    <s v="Si"/>
    <n v="5"/>
    <s v="Si"/>
    <n v="5"/>
    <s v="Si"/>
    <s v="Si"/>
    <s v="No"/>
    <m/>
    <s v="Si"/>
    <m/>
    <m/>
    <m/>
    <m/>
    <n v="5"/>
    <n v="5"/>
    <m/>
    <n v="5"/>
    <n v="5"/>
    <m/>
    <m/>
    <d v="2017-03-22T18:01:42"/>
    <s v="10.150.1.151"/>
  </r>
  <r>
    <s v="F. Trabajo Social"/>
    <s v="TRS"/>
    <x v="4"/>
    <n v="1270"/>
    <m/>
    <m/>
    <n v="26"/>
    <m/>
    <n v="3"/>
    <n v="2"/>
    <m/>
    <n v="26"/>
    <n v="20"/>
    <n v="29"/>
    <m/>
    <m/>
    <m/>
    <n v="4"/>
    <n v="4"/>
    <n v="4"/>
    <n v="4"/>
    <m/>
    <m/>
    <n v="4"/>
    <n v="4"/>
    <n v="4"/>
    <n v="2"/>
    <n v="2"/>
    <m/>
    <n v="5"/>
    <n v="5"/>
    <n v="5"/>
    <n v="4"/>
    <n v="3"/>
    <n v="4"/>
    <n v="4"/>
    <m/>
    <m/>
    <n v="5"/>
    <n v="5"/>
    <n v="5"/>
    <n v="5"/>
    <n v="5"/>
    <n v="5"/>
    <n v="4"/>
    <m/>
    <m/>
    <n v="4"/>
    <s v="No"/>
    <m/>
    <s v="No"/>
    <m/>
    <s v="No"/>
    <s v="Si"/>
    <s v="No"/>
    <m/>
    <s v="No"/>
    <m/>
    <m/>
    <m/>
    <m/>
    <n v="5"/>
    <n v="5"/>
    <m/>
    <n v="4"/>
    <n v="4"/>
    <m/>
    <m/>
    <d v="2017-03-22T18:28:57"/>
    <s v="10.150.1.151"/>
  </r>
  <r>
    <s v="F. Trabajo Social"/>
    <s v="TRS"/>
    <x v="4"/>
    <n v="1271"/>
    <m/>
    <m/>
    <n v="26"/>
    <m/>
    <n v="5"/>
    <n v="5"/>
    <m/>
    <n v="26"/>
    <n v="18"/>
    <n v="9"/>
    <m/>
    <m/>
    <m/>
    <n v="5"/>
    <n v="4"/>
    <n v="4"/>
    <n v="4"/>
    <m/>
    <m/>
    <n v="5"/>
    <n v="4"/>
    <n v="3"/>
    <n v="3"/>
    <n v="2"/>
    <m/>
    <n v="4"/>
    <n v="4"/>
    <n v="4"/>
    <n v="5"/>
    <n v="5"/>
    <n v="5"/>
    <n v="5"/>
    <m/>
    <m/>
    <n v="5"/>
    <n v="5"/>
    <n v="5"/>
    <n v="5"/>
    <n v="5"/>
    <n v="5"/>
    <n v="4"/>
    <m/>
    <s v="Si"/>
    <n v="4"/>
    <s v="Si"/>
    <n v="3"/>
    <s v="Si"/>
    <n v="4"/>
    <s v="Si"/>
    <s v="Si"/>
    <s v="No"/>
    <m/>
    <s v="Si"/>
    <m/>
    <m/>
    <m/>
    <m/>
    <n v="5"/>
    <n v="5"/>
    <m/>
    <n v="5"/>
    <n v="4"/>
    <m/>
    <m/>
    <d v="2017-03-22T18:31:32"/>
    <s v="10.150.1.151"/>
  </r>
  <r>
    <s v="Facultad de Ciencias Económicas y Empresariales "/>
    <s v="CEE"/>
    <x v="4"/>
    <n v="1272"/>
    <m/>
    <m/>
    <n v="5"/>
    <m/>
    <n v="3"/>
    <n v="4"/>
    <m/>
    <n v="5"/>
    <n v="9"/>
    <n v="24"/>
    <m/>
    <m/>
    <m/>
    <n v="4"/>
    <n v="5"/>
    <n v="5"/>
    <n v="5"/>
    <m/>
    <m/>
    <n v="4"/>
    <n v="5"/>
    <m/>
    <n v="3"/>
    <n v="3"/>
    <m/>
    <n v="4"/>
    <n v="4"/>
    <n v="4"/>
    <n v="5"/>
    <n v="5"/>
    <n v="4"/>
    <n v="4"/>
    <m/>
    <m/>
    <n v="4"/>
    <n v="4"/>
    <m/>
    <n v="5"/>
    <n v="5"/>
    <n v="5"/>
    <n v="3"/>
    <m/>
    <s v="Si"/>
    <n v="4"/>
    <s v="No"/>
    <m/>
    <s v="No"/>
    <m/>
    <s v="No"/>
    <m/>
    <s v="Si"/>
    <m/>
    <s v="Si"/>
    <m/>
    <m/>
    <m/>
    <m/>
    <n v="5"/>
    <m/>
    <m/>
    <n v="5"/>
    <n v="4"/>
    <m/>
    <m/>
    <d v="2017-03-22T18:55:40"/>
    <s v="10.150.1.151"/>
  </r>
  <r>
    <s v="F. Trabajo Social"/>
    <s v="TRS"/>
    <x v="4"/>
    <n v="1273"/>
    <m/>
    <m/>
    <n v="26"/>
    <m/>
    <n v="4"/>
    <n v="3"/>
    <m/>
    <n v="26"/>
    <m/>
    <m/>
    <m/>
    <m/>
    <m/>
    <n v="1"/>
    <n v="3"/>
    <n v="4"/>
    <n v="2"/>
    <m/>
    <m/>
    <n v="5"/>
    <n v="5"/>
    <n v="4"/>
    <n v="3"/>
    <n v="3"/>
    <m/>
    <n v="1"/>
    <n v="1"/>
    <n v="2"/>
    <n v="1"/>
    <n v="2"/>
    <n v="1"/>
    <n v="3"/>
    <m/>
    <m/>
    <n v="1"/>
    <n v="1"/>
    <n v="1"/>
    <n v="1"/>
    <n v="1"/>
    <n v="1"/>
    <n v="1"/>
    <m/>
    <s v="Si"/>
    <n v="3"/>
    <s v="Si"/>
    <n v="3"/>
    <s v="Si"/>
    <n v="2"/>
    <s v="Si"/>
    <s v="Si"/>
    <s v="Si"/>
    <n v="3"/>
    <s v="Si"/>
    <m/>
    <m/>
    <m/>
    <m/>
    <n v="1"/>
    <n v="1"/>
    <m/>
    <n v="5"/>
    <n v="5"/>
    <m/>
    <m/>
    <d v="2017-03-22T19:07:16"/>
    <s v="10.150.1.151"/>
  </r>
  <r>
    <s v=""/>
    <s v=""/>
    <x v="1"/>
    <n v="1274"/>
    <m/>
    <m/>
    <m/>
    <m/>
    <n v="5"/>
    <n v="4"/>
    <m/>
    <n v="9"/>
    <n v="5"/>
    <n v="16"/>
    <s v="Aecid,&lt;br&gt;Casa de Velázquez, Biblioteca Nacional."/>
    <m/>
    <m/>
    <n v="5"/>
    <n v="5"/>
    <n v="5"/>
    <n v="5"/>
    <m/>
    <m/>
    <n v="4"/>
    <n v="4"/>
    <n v="4"/>
    <n v="4"/>
    <n v="2"/>
    <m/>
    <n v="4"/>
    <n v="3"/>
    <n v="3"/>
    <n v="3"/>
    <n v="3"/>
    <n v="5"/>
    <n v="4"/>
    <m/>
    <m/>
    <n v="5"/>
    <n v="5"/>
    <n v="5"/>
    <n v="5"/>
    <n v="5"/>
    <m/>
    <n v="4"/>
    <m/>
    <s v="Si"/>
    <n v="2"/>
    <s v="No"/>
    <m/>
    <s v="No"/>
    <m/>
    <s v="No"/>
    <s v="No"/>
    <s v="Si"/>
    <n v="3"/>
    <s v="Si"/>
    <s v="consulta a los profesores sobre las revistas a las que hay que subscribirse."/>
    <m/>
    <m/>
    <m/>
    <m/>
    <n v="5"/>
    <m/>
    <n v="5"/>
    <n v="4"/>
    <s v="Mejor información de recursos y posibilidades al personal docente-investigador."/>
    <m/>
    <d v="2017-03-22T19:28:26"/>
    <s v="10.150.1.152"/>
  </r>
  <r>
    <s v="Facultad de Filología "/>
    <s v="FLL"/>
    <x v="2"/>
    <n v="1275"/>
    <m/>
    <m/>
    <n v="14"/>
    <m/>
    <n v="3"/>
    <n v="4"/>
    <m/>
    <n v="14"/>
    <n v="29"/>
    <n v="16"/>
    <m/>
    <m/>
    <m/>
    <n v="5"/>
    <n v="5"/>
    <n v="5"/>
    <n v="5"/>
    <m/>
    <m/>
    <n v="4"/>
    <n v="4"/>
    <n v="3"/>
    <n v="4"/>
    <n v="4"/>
    <m/>
    <n v="4"/>
    <n v="4"/>
    <n v="5"/>
    <m/>
    <n v="5"/>
    <n v="5"/>
    <m/>
    <m/>
    <m/>
    <n v="5"/>
    <n v="4"/>
    <n v="5"/>
    <n v="5"/>
    <n v="5"/>
    <n v="4"/>
    <n v="4"/>
    <m/>
    <s v="Si"/>
    <n v="3"/>
    <s v="No"/>
    <m/>
    <m/>
    <m/>
    <m/>
    <m/>
    <s v="No"/>
    <m/>
    <m/>
    <m/>
    <m/>
    <m/>
    <m/>
    <n v="5"/>
    <n v="5"/>
    <m/>
    <n v="5"/>
    <n v="3"/>
    <m/>
    <m/>
    <d v="2017-03-22T19:32:12"/>
    <s v="10.150.1.152"/>
  </r>
  <r>
    <s v="Facultad de Ciencias Geológicas "/>
    <s v="GEO"/>
    <x v="3"/>
    <n v="1276"/>
    <m/>
    <m/>
    <n v="7"/>
    <m/>
    <n v="3"/>
    <n v="5"/>
    <m/>
    <n v="7"/>
    <n v="2"/>
    <n v="12"/>
    <s v="Biblioteca del Museo de Ciencias Naturales, Biblioteca del IGME, Biblioteca del CSIC&lt;br&gt;Biblioteca del IGEO"/>
    <m/>
    <m/>
    <n v="5"/>
    <n v="5"/>
    <n v="4"/>
    <n v="3"/>
    <m/>
    <m/>
    <n v="4"/>
    <n v="5"/>
    <n v="4"/>
    <n v="3"/>
    <n v="3"/>
    <m/>
    <n v="4"/>
    <n v="3"/>
    <n v="4"/>
    <n v="5"/>
    <n v="4"/>
    <n v="4"/>
    <n v="4"/>
    <m/>
    <m/>
    <n v="5"/>
    <n v="5"/>
    <n v="5"/>
    <n v="5"/>
    <n v="5"/>
    <n v="5"/>
    <n v="5"/>
    <m/>
    <s v="Si"/>
    <n v="4"/>
    <s v="Si"/>
    <m/>
    <s v="No"/>
    <m/>
    <s v="No"/>
    <s v="Si"/>
    <s v="No"/>
    <m/>
    <s v="No"/>
    <m/>
    <m/>
    <m/>
    <m/>
    <n v="5"/>
    <n v="5"/>
    <m/>
    <n v="5"/>
    <n v="3"/>
    <m/>
    <m/>
    <d v="2017-03-22T20:06:24"/>
    <s v="10.150.1.151"/>
  </r>
  <r>
    <s v="Facultad de Filología "/>
    <s v="FLL"/>
    <x v="2"/>
    <n v="1277"/>
    <m/>
    <m/>
    <n v="14"/>
    <m/>
    <n v="3"/>
    <n v="4"/>
    <m/>
    <n v="14"/>
    <n v="29"/>
    <n v="4"/>
    <s v="Universidad Autónoma de Madrid, CSIC"/>
    <m/>
    <m/>
    <n v="4"/>
    <n v="4"/>
    <n v="3"/>
    <n v="4"/>
    <m/>
    <m/>
    <n v="3"/>
    <n v="4"/>
    <n v="5"/>
    <n v="3"/>
    <n v="4"/>
    <m/>
    <n v="4"/>
    <n v="4"/>
    <n v="4"/>
    <n v="4"/>
    <n v="4"/>
    <n v="4"/>
    <n v="4"/>
    <m/>
    <m/>
    <n v="4"/>
    <n v="3"/>
    <n v="4"/>
    <n v="4"/>
    <n v="4"/>
    <n v="4"/>
    <n v="3"/>
    <m/>
    <s v="Si"/>
    <n v="2"/>
    <s v="No"/>
    <m/>
    <m/>
    <m/>
    <s v="Si"/>
    <s v="Si"/>
    <s v="No"/>
    <m/>
    <s v="No"/>
    <m/>
    <m/>
    <m/>
    <m/>
    <n v="4"/>
    <n v="4"/>
    <m/>
    <n v="4"/>
    <n v="4"/>
    <m/>
    <m/>
    <d v="2017-03-22T21:03:22"/>
    <s v="10.150.1.152"/>
  </r>
  <r>
    <s v="Facultad de Educación "/>
    <s v="EDU"/>
    <x v="2"/>
    <n v="1278"/>
    <m/>
    <m/>
    <n v="12"/>
    <m/>
    <n v="2"/>
    <n v="3"/>
    <m/>
    <n v="12"/>
    <m/>
    <m/>
    <m/>
    <m/>
    <m/>
    <n v="5"/>
    <n v="5"/>
    <n v="4"/>
    <n v="4"/>
    <m/>
    <m/>
    <n v="3"/>
    <n v="4"/>
    <n v="4"/>
    <n v="2"/>
    <n v="4"/>
    <m/>
    <n v="4"/>
    <n v="5"/>
    <n v="4"/>
    <n v="5"/>
    <n v="4"/>
    <n v="5"/>
    <n v="4"/>
    <m/>
    <m/>
    <n v="5"/>
    <n v="5"/>
    <n v="5"/>
    <n v="5"/>
    <n v="5"/>
    <n v="5"/>
    <n v="5"/>
    <m/>
    <s v="Si"/>
    <n v="4"/>
    <s v="No"/>
    <m/>
    <s v="No"/>
    <m/>
    <s v="Si"/>
    <s v="Si"/>
    <s v="No"/>
    <m/>
    <s v="Si"/>
    <m/>
    <m/>
    <m/>
    <m/>
    <n v="5"/>
    <n v="5"/>
    <m/>
    <n v="5"/>
    <n v="4"/>
    <m/>
    <m/>
    <d v="2017-03-22T21:29:45"/>
    <s v="10.150.1.152"/>
  </r>
  <r>
    <s v="Facultad de Ciencias Biológicas "/>
    <s v="BIO"/>
    <x v="3"/>
    <n v="1279"/>
    <m/>
    <m/>
    <n v="2"/>
    <m/>
    <n v="3"/>
    <n v="4"/>
    <m/>
    <n v="2"/>
    <m/>
    <m/>
    <m/>
    <m/>
    <m/>
    <n v="5"/>
    <n v="5"/>
    <n v="5"/>
    <n v="5"/>
    <m/>
    <m/>
    <n v="3"/>
    <n v="4"/>
    <n v="5"/>
    <n v="3"/>
    <n v="4"/>
    <m/>
    <n v="4"/>
    <n v="5"/>
    <n v="5"/>
    <n v="5"/>
    <n v="5"/>
    <n v="5"/>
    <n v="5"/>
    <m/>
    <m/>
    <n v="5"/>
    <n v="5"/>
    <n v="5"/>
    <n v="5"/>
    <n v="5"/>
    <n v="5"/>
    <n v="5"/>
    <m/>
    <s v="Si"/>
    <n v="4"/>
    <s v="Si"/>
    <n v="4"/>
    <s v="No"/>
    <m/>
    <s v="Si"/>
    <s v="Si"/>
    <s v="No"/>
    <m/>
    <s v="Si"/>
    <m/>
    <m/>
    <m/>
    <m/>
    <n v="5"/>
    <n v="5"/>
    <m/>
    <n v="5"/>
    <n v="5"/>
    <m/>
    <m/>
    <d v="2017-03-22T22:42:14"/>
    <s v="10.150.1.151"/>
  </r>
  <r>
    <s v="Facultad de Ciencias de la Información "/>
    <s v="INF"/>
    <x v="4"/>
    <n v="1280"/>
    <m/>
    <m/>
    <n v="4"/>
    <m/>
    <n v="3"/>
    <n v="2"/>
    <m/>
    <n v="4"/>
    <n v="15"/>
    <m/>
    <m/>
    <m/>
    <m/>
    <n v="4"/>
    <n v="4"/>
    <n v="4"/>
    <n v="4"/>
    <m/>
    <m/>
    <n v="3"/>
    <n v="3"/>
    <n v="5"/>
    <n v="5"/>
    <n v="3"/>
    <m/>
    <n v="5"/>
    <n v="5"/>
    <n v="4"/>
    <n v="5"/>
    <n v="5"/>
    <n v="5"/>
    <n v="4"/>
    <m/>
    <m/>
    <n v="5"/>
    <n v="4"/>
    <n v="4"/>
    <n v="4"/>
    <n v="5"/>
    <n v="5"/>
    <n v="4"/>
    <m/>
    <m/>
    <n v="3"/>
    <s v="Si"/>
    <n v="4"/>
    <m/>
    <n v="3"/>
    <s v="Si"/>
    <s v="Si"/>
    <s v="No"/>
    <m/>
    <s v="Si"/>
    <m/>
    <m/>
    <m/>
    <m/>
    <n v="5"/>
    <n v="5"/>
    <m/>
    <n v="5"/>
    <n v="5"/>
    <m/>
    <m/>
    <d v="2017-03-23T03:31:03"/>
    <s v="10.150.1.152"/>
  </r>
  <r>
    <s v="F. Enfermería, Fisioterapia y Podología"/>
    <s v="ENF"/>
    <x v="0"/>
    <n v="1281"/>
    <m/>
    <m/>
    <n v="22"/>
    <m/>
    <n v="3"/>
    <n v="3"/>
    <m/>
    <n v="22"/>
    <n v="18"/>
    <m/>
    <m/>
    <m/>
    <m/>
    <n v="4"/>
    <n v="4"/>
    <n v="4"/>
    <n v="4"/>
    <m/>
    <m/>
    <n v="2"/>
    <n v="4"/>
    <n v="3"/>
    <n v="3"/>
    <n v="4"/>
    <m/>
    <n v="4"/>
    <n v="4"/>
    <n v="4"/>
    <n v="4"/>
    <n v="4"/>
    <n v="4"/>
    <n v="4"/>
    <m/>
    <m/>
    <n v="4"/>
    <n v="4"/>
    <n v="4"/>
    <n v="4"/>
    <n v="4"/>
    <n v="4"/>
    <n v="3"/>
    <m/>
    <s v="Si"/>
    <n v="4"/>
    <s v="No"/>
    <m/>
    <s v="No"/>
    <m/>
    <s v="Si"/>
    <s v="Si"/>
    <s v="Si"/>
    <n v="4"/>
    <s v="Si"/>
    <m/>
    <m/>
    <m/>
    <m/>
    <n v="4"/>
    <n v="3"/>
    <m/>
    <n v="4"/>
    <n v="4"/>
    <m/>
    <m/>
    <d v="2017-03-23T08:54:45"/>
    <s v="10.150.1.151"/>
  </r>
  <r>
    <s v=""/>
    <s v=""/>
    <x v="1"/>
    <n v="1282"/>
    <m/>
    <m/>
    <m/>
    <m/>
    <n v="3"/>
    <n v="5"/>
    <m/>
    <n v="22"/>
    <m/>
    <m/>
    <m/>
    <m/>
    <m/>
    <n v="5"/>
    <n v="5"/>
    <n v="5"/>
    <n v="5"/>
    <m/>
    <m/>
    <n v="4"/>
    <n v="5"/>
    <n v="3"/>
    <n v="2"/>
    <n v="2"/>
    <m/>
    <n v="4"/>
    <n v="5"/>
    <n v="4"/>
    <n v="5"/>
    <n v="4"/>
    <n v="5"/>
    <n v="5"/>
    <m/>
    <m/>
    <n v="5"/>
    <n v="5"/>
    <n v="5"/>
    <n v="5"/>
    <n v="5"/>
    <n v="5"/>
    <n v="5"/>
    <m/>
    <s v="No"/>
    <m/>
    <s v="No"/>
    <m/>
    <s v="No"/>
    <m/>
    <s v="Si"/>
    <s v="Si"/>
    <s v="No"/>
    <m/>
    <s v="Si"/>
    <m/>
    <m/>
    <m/>
    <m/>
    <n v="5"/>
    <n v="5"/>
    <m/>
    <n v="5"/>
    <n v="5"/>
    <m/>
    <m/>
    <d v="2017-03-23T09:14:53"/>
    <s v="10.150.1.152"/>
  </r>
  <r>
    <s v="Facultad de Psicología "/>
    <s v="PSI"/>
    <x v="0"/>
    <n v="1283"/>
    <m/>
    <m/>
    <n v="20"/>
    <m/>
    <n v="4"/>
    <n v="4"/>
    <m/>
    <n v="20"/>
    <n v="26"/>
    <m/>
    <s v="Universidad Autonoma de Madrid"/>
    <m/>
    <m/>
    <n v="5"/>
    <n v="5"/>
    <n v="5"/>
    <n v="4"/>
    <m/>
    <m/>
    <n v="3"/>
    <n v="5"/>
    <n v="3"/>
    <n v="3"/>
    <n v="3"/>
    <m/>
    <n v="4"/>
    <n v="4"/>
    <n v="3"/>
    <n v="4"/>
    <n v="5"/>
    <n v="3"/>
    <n v="4"/>
    <m/>
    <m/>
    <n v="4"/>
    <n v="5"/>
    <n v="5"/>
    <n v="5"/>
    <n v="5"/>
    <n v="5"/>
    <n v="4"/>
    <m/>
    <s v="No"/>
    <m/>
    <s v="No"/>
    <m/>
    <s v="No"/>
    <m/>
    <s v="Si"/>
    <s v="Si"/>
    <s v="No"/>
    <m/>
    <s v="Si"/>
    <s v="Sería interesante un préstamos interbibliotecario que no obligue al profesorado a desplazarse dentro de la UCM, para facioitar el acceso a cualquier fondo de las diferentes facultades."/>
    <m/>
    <m/>
    <m/>
    <n v="5"/>
    <n v="5"/>
    <m/>
    <n v="4"/>
    <n v="4"/>
    <s v="Sería interesante un préstamos interbibliotecario que no obligue al profesorado a desplazarse dentro de la UCM, para facioitar el acceso a cualquier fondo de las diferentes facultades.&lt;br&gt;&lt;br&gt;Sería interesante un link directo para solicitar articulos de revistas a los que la UCM no tiene acceso"/>
    <m/>
    <d v="2017-03-23T10:18:15"/>
    <s v="10.150.1.151"/>
  </r>
  <r>
    <s v="Facultad de Ciencias de la Documentación "/>
    <s v="BYD"/>
    <x v="4"/>
    <n v="1284"/>
    <m/>
    <m/>
    <n v="3"/>
    <m/>
    <n v="2"/>
    <n v="4"/>
    <m/>
    <n v="3"/>
    <m/>
    <m/>
    <s v="Biblioteca Nacional de España"/>
    <m/>
    <m/>
    <n v="4"/>
    <n v="4"/>
    <n v="4"/>
    <n v="4"/>
    <m/>
    <m/>
    <n v="2"/>
    <n v="5"/>
    <n v="3"/>
    <n v="3"/>
    <n v="3"/>
    <m/>
    <n v="3"/>
    <n v="4"/>
    <n v="3"/>
    <n v="4"/>
    <n v="4"/>
    <n v="4"/>
    <n v="4"/>
    <m/>
    <m/>
    <n v="4"/>
    <n v="4"/>
    <n v="4"/>
    <n v="4"/>
    <n v="4"/>
    <n v="4"/>
    <n v="4"/>
    <m/>
    <s v="Si"/>
    <n v="4"/>
    <s v="Si"/>
    <n v="4"/>
    <s v="Si"/>
    <n v="4"/>
    <s v="Si"/>
    <s v="Si"/>
    <s v="Si"/>
    <n v="4"/>
    <s v="Si"/>
    <m/>
    <m/>
    <m/>
    <m/>
    <n v="5"/>
    <n v="5"/>
    <m/>
    <n v="4"/>
    <n v="4"/>
    <s v="Adquisición de mayor número de revistas electrónicas con acceso a texto completo en el área de Ciencias Sociales, por su utilidad en Documentación"/>
    <m/>
    <d v="2017-03-23T10:28:41"/>
    <s v="10.150.1.151"/>
  </r>
  <r>
    <s v="Facultad de Medicina "/>
    <s v="MED"/>
    <x v="0"/>
    <n v="1285"/>
    <m/>
    <m/>
    <n v="18"/>
    <m/>
    <n v="2"/>
    <n v="4"/>
    <m/>
    <n v="18"/>
    <m/>
    <m/>
    <m/>
    <m/>
    <m/>
    <m/>
    <m/>
    <m/>
    <m/>
    <m/>
    <m/>
    <n v="1"/>
    <n v="5"/>
    <n v="4"/>
    <n v="1"/>
    <n v="4"/>
    <m/>
    <n v="5"/>
    <m/>
    <n v="4"/>
    <n v="5"/>
    <n v="4"/>
    <m/>
    <n v="3"/>
    <m/>
    <m/>
    <m/>
    <m/>
    <m/>
    <m/>
    <m/>
    <m/>
    <n v="5"/>
    <m/>
    <s v="Si"/>
    <n v="4"/>
    <s v="No"/>
    <m/>
    <s v="No"/>
    <m/>
    <s v="Si"/>
    <s v="No"/>
    <s v="No"/>
    <m/>
    <s v="No"/>
    <m/>
    <m/>
    <m/>
    <m/>
    <n v="5"/>
    <n v="5"/>
    <m/>
    <n v="5"/>
    <n v="4"/>
    <m/>
    <m/>
    <d v="2017-03-23T11:08:41"/>
    <s v="10.150.1.152"/>
  </r>
  <r>
    <s v="F. Enfermería, Fisioterapia y Podología"/>
    <s v="ENF"/>
    <x v="0"/>
    <n v="1286"/>
    <m/>
    <m/>
    <n v="22"/>
    <m/>
    <n v="3"/>
    <n v="4"/>
    <m/>
    <n v="22"/>
    <m/>
    <m/>
    <m/>
    <m/>
    <m/>
    <n v="5"/>
    <n v="4"/>
    <n v="5"/>
    <n v="4"/>
    <m/>
    <m/>
    <n v="4"/>
    <n v="4"/>
    <n v="1"/>
    <n v="2"/>
    <n v="3"/>
    <m/>
    <n v="4"/>
    <n v="4"/>
    <n v="4"/>
    <n v="5"/>
    <n v="4"/>
    <n v="5"/>
    <n v="4"/>
    <m/>
    <m/>
    <n v="5"/>
    <n v="5"/>
    <n v="5"/>
    <n v="5"/>
    <n v="5"/>
    <n v="5"/>
    <n v="4"/>
    <m/>
    <s v="Si"/>
    <n v="3"/>
    <s v="No"/>
    <m/>
    <s v="No"/>
    <m/>
    <s v="No"/>
    <s v="Si"/>
    <s v="Si"/>
    <n v="4"/>
    <s v="Si"/>
    <m/>
    <m/>
    <m/>
    <m/>
    <n v="5"/>
    <n v="5"/>
    <m/>
    <n v="4"/>
    <n v="4"/>
    <m/>
    <m/>
    <d v="2017-03-23T14:19:01"/>
    <s v="10.150.1.152"/>
  </r>
  <r>
    <s v="F. Enfermería, Fisioterapia y Podología"/>
    <s v="ENF"/>
    <x v="0"/>
    <n v="1287"/>
    <m/>
    <m/>
    <n v="22"/>
    <m/>
    <n v="3"/>
    <n v="5"/>
    <m/>
    <n v="18"/>
    <n v="22"/>
    <m/>
    <m/>
    <m/>
    <m/>
    <n v="3"/>
    <n v="3"/>
    <n v="4"/>
    <n v="4"/>
    <m/>
    <m/>
    <n v="5"/>
    <n v="5"/>
    <n v="4"/>
    <n v="2"/>
    <n v="2"/>
    <m/>
    <n v="4"/>
    <n v="4"/>
    <n v="4"/>
    <n v="5"/>
    <n v="3"/>
    <n v="4"/>
    <n v="3"/>
    <m/>
    <m/>
    <n v="5"/>
    <n v="5"/>
    <n v="5"/>
    <n v="4"/>
    <n v="4"/>
    <n v="5"/>
    <n v="3"/>
    <m/>
    <s v="Si"/>
    <n v="4"/>
    <s v="Si"/>
    <n v="3"/>
    <s v="No"/>
    <m/>
    <s v="No"/>
    <s v="Si"/>
    <s v="No"/>
    <m/>
    <s v="No"/>
    <s v="Personal cualificado para preguntar en vivo y en directo la problemática que pueda surgirnos al realizar una búsqueda específica investigadora y que nos pueda ayudar en ello."/>
    <m/>
    <m/>
    <m/>
    <n v="5"/>
    <n v="5"/>
    <m/>
    <n v="4"/>
    <n v="4"/>
    <m/>
    <m/>
    <d v="2017-03-23T15:23:45"/>
    <s v="10.150.1.152"/>
  </r>
  <r>
    <s v="Facultad de Educación "/>
    <s v="EDU"/>
    <x v="2"/>
    <n v="1288"/>
    <m/>
    <m/>
    <n v="12"/>
    <m/>
    <n v="3"/>
    <n v="4"/>
    <m/>
    <n v="12"/>
    <m/>
    <m/>
    <m/>
    <m/>
    <m/>
    <n v="5"/>
    <n v="5"/>
    <n v="4"/>
    <n v="4"/>
    <m/>
    <m/>
    <n v="5"/>
    <n v="5"/>
    <n v="5"/>
    <n v="3"/>
    <n v="5"/>
    <m/>
    <n v="2"/>
    <n v="5"/>
    <n v="5"/>
    <n v="4"/>
    <n v="3"/>
    <n v="3"/>
    <n v="3"/>
    <m/>
    <m/>
    <n v="4"/>
    <n v="3"/>
    <n v="3"/>
    <n v="4"/>
    <n v="5"/>
    <n v="5"/>
    <n v="3"/>
    <m/>
    <s v="Si"/>
    <n v="4"/>
    <s v="No"/>
    <m/>
    <s v="No"/>
    <m/>
    <s v="No"/>
    <s v="Si"/>
    <s v="Si"/>
    <n v="4"/>
    <s v="No"/>
    <s v="Ampliar y actualizar la docimoteca y los recursos relacionados con psicología"/>
    <m/>
    <m/>
    <m/>
    <n v="4"/>
    <m/>
    <m/>
    <n v="4"/>
    <n v="3"/>
    <m/>
    <m/>
    <d v="2017-03-23T16:23:27"/>
    <s v="10.150.1.152"/>
  </r>
  <r>
    <s v="Facultad de Farmacia "/>
    <s v="FAR"/>
    <x v="0"/>
    <n v="1289"/>
    <m/>
    <m/>
    <n v="13"/>
    <m/>
    <n v="3"/>
    <n v="3"/>
    <m/>
    <n v="13"/>
    <n v="18"/>
    <n v="4"/>
    <s v="biblioteca nacional de españa"/>
    <m/>
    <m/>
    <n v="5"/>
    <n v="5"/>
    <n v="5"/>
    <n v="5"/>
    <m/>
    <m/>
    <n v="4"/>
    <n v="3"/>
    <n v="3"/>
    <n v="4"/>
    <n v="3"/>
    <m/>
    <n v="3"/>
    <n v="5"/>
    <n v="5"/>
    <n v="5"/>
    <n v="5"/>
    <n v="4"/>
    <n v="5"/>
    <m/>
    <m/>
    <n v="5"/>
    <n v="5"/>
    <n v="5"/>
    <n v="5"/>
    <n v="5"/>
    <n v="5"/>
    <n v="5"/>
    <m/>
    <s v="Si"/>
    <n v="5"/>
    <s v="No"/>
    <m/>
    <s v="No"/>
    <m/>
    <s v="No"/>
    <s v="Si"/>
    <s v="No"/>
    <m/>
    <s v="Si"/>
    <m/>
    <m/>
    <m/>
    <m/>
    <n v="5"/>
    <n v="5"/>
    <m/>
    <n v="5"/>
    <n v="5"/>
    <m/>
    <m/>
    <d v="2017-03-23T18:54:15"/>
    <s v="10.150.1.151"/>
  </r>
  <r>
    <s v="Facultad de Geografía e Historia "/>
    <s v="GHI"/>
    <x v="2"/>
    <n v="1290"/>
    <m/>
    <m/>
    <n v="16"/>
    <m/>
    <n v="4"/>
    <n v="5"/>
    <m/>
    <m/>
    <m/>
    <m/>
    <m/>
    <m/>
    <m/>
    <n v="5"/>
    <n v="5"/>
    <n v="5"/>
    <n v="4"/>
    <m/>
    <m/>
    <n v="4"/>
    <n v="5"/>
    <n v="4"/>
    <n v="4"/>
    <n v="3"/>
    <m/>
    <n v="4"/>
    <n v="4"/>
    <n v="5"/>
    <n v="5"/>
    <n v="5"/>
    <n v="5"/>
    <n v="5"/>
    <m/>
    <m/>
    <n v="5"/>
    <n v="4"/>
    <n v="5"/>
    <n v="5"/>
    <n v="5"/>
    <n v="5"/>
    <n v="4"/>
    <m/>
    <s v="Si"/>
    <n v="4"/>
    <s v="No"/>
    <m/>
    <s v="No"/>
    <m/>
    <s v="Si"/>
    <s v="Si"/>
    <s v="No"/>
    <m/>
    <s v="No"/>
    <m/>
    <m/>
    <m/>
    <m/>
    <n v="5"/>
    <n v="5"/>
    <m/>
    <n v="5"/>
    <n v="4"/>
    <m/>
    <m/>
    <d v="2017-03-23T19:10:15"/>
    <s v="10.150.1.152"/>
  </r>
  <r>
    <s v=""/>
    <s v=""/>
    <x v="1"/>
    <n v="1291"/>
    <m/>
    <m/>
    <m/>
    <m/>
    <n v="3"/>
    <n v="4"/>
    <m/>
    <n v="5"/>
    <n v="9"/>
    <n v="15"/>
    <m/>
    <m/>
    <m/>
    <n v="4"/>
    <n v="5"/>
    <n v="5"/>
    <n v="4"/>
    <m/>
    <m/>
    <n v="4"/>
    <n v="5"/>
    <n v="4"/>
    <n v="1"/>
    <n v="4"/>
    <m/>
    <n v="4"/>
    <n v="5"/>
    <n v="3"/>
    <n v="4"/>
    <n v="4"/>
    <n v="4"/>
    <n v="4"/>
    <m/>
    <m/>
    <n v="5"/>
    <n v="3"/>
    <n v="4"/>
    <n v="5"/>
    <n v="5"/>
    <n v="5"/>
    <n v="4"/>
    <m/>
    <s v="Si"/>
    <n v="3"/>
    <s v="No"/>
    <m/>
    <s v="No"/>
    <m/>
    <s v="No"/>
    <s v="Si"/>
    <s v="No"/>
    <m/>
    <s v="No"/>
    <m/>
    <m/>
    <m/>
    <m/>
    <n v="4"/>
    <n v="5"/>
    <m/>
    <n v="5"/>
    <n v="4"/>
    <m/>
    <m/>
    <d v="2017-03-23T19:53:59"/>
    <s v="10.150.1.151"/>
  </r>
  <r>
    <s v=""/>
    <s v=""/>
    <x v="1"/>
    <n v="1292"/>
    <m/>
    <m/>
    <m/>
    <m/>
    <n v="2"/>
    <n v="4"/>
    <m/>
    <n v="5"/>
    <m/>
    <m/>
    <m/>
    <m/>
    <m/>
    <n v="2"/>
    <n v="2"/>
    <n v="3"/>
    <n v="3"/>
    <m/>
    <m/>
    <n v="4"/>
    <n v="4"/>
    <n v="5"/>
    <n v="2"/>
    <n v="2"/>
    <m/>
    <n v="5"/>
    <n v="4"/>
    <n v="4"/>
    <n v="5"/>
    <n v="3"/>
    <n v="4"/>
    <n v="4"/>
    <m/>
    <m/>
    <n v="4"/>
    <n v="2"/>
    <n v="4"/>
    <n v="4"/>
    <n v="4"/>
    <n v="5"/>
    <n v="4"/>
    <m/>
    <s v="Si"/>
    <n v="4"/>
    <s v="Si"/>
    <n v="4"/>
    <s v="No"/>
    <m/>
    <s v="No"/>
    <s v="Si"/>
    <s v="Si"/>
    <n v="3"/>
    <s v="No"/>
    <m/>
    <m/>
    <m/>
    <m/>
    <n v="4"/>
    <n v="4"/>
    <m/>
    <n v="4"/>
    <n v="5"/>
    <m/>
    <m/>
    <d v="2017-03-23T20:11:01"/>
    <s v="10.150.1.151"/>
  </r>
  <r>
    <s v="Facultad de Farmacia "/>
    <s v="FAR"/>
    <x v="0"/>
    <n v="1293"/>
    <m/>
    <m/>
    <n v="13"/>
    <m/>
    <n v="2"/>
    <n v="5"/>
    <m/>
    <n v="13"/>
    <n v="18"/>
    <n v="21"/>
    <m/>
    <m/>
    <m/>
    <n v="5"/>
    <n v="4"/>
    <n v="4"/>
    <n v="4"/>
    <m/>
    <m/>
    <n v="3"/>
    <n v="5"/>
    <n v="3"/>
    <n v="2"/>
    <n v="2"/>
    <m/>
    <n v="4"/>
    <n v="5"/>
    <n v="4"/>
    <n v="5"/>
    <n v="4"/>
    <n v="4"/>
    <n v="4"/>
    <m/>
    <m/>
    <n v="5"/>
    <n v="5"/>
    <n v="5"/>
    <n v="5"/>
    <n v="5"/>
    <n v="5"/>
    <n v="5"/>
    <m/>
    <s v="Si"/>
    <n v="4"/>
    <s v="Si"/>
    <n v="4"/>
    <s v="No"/>
    <m/>
    <s v="Si"/>
    <s v="Si"/>
    <s v="Si"/>
    <n v="3"/>
    <s v="No"/>
    <m/>
    <m/>
    <m/>
    <m/>
    <n v="5"/>
    <n v="5"/>
    <m/>
    <n v="5"/>
    <n v="5"/>
    <m/>
    <m/>
    <d v="2017-03-23T21:22:59"/>
    <s v="10.150.1.152"/>
  </r>
  <r>
    <s v="Facultad de Veterinaria "/>
    <s v="VET"/>
    <x v="0"/>
    <n v="1294"/>
    <m/>
    <m/>
    <n v="21"/>
    <m/>
    <n v="3"/>
    <n v="4"/>
    <m/>
    <n v="21"/>
    <m/>
    <m/>
    <m/>
    <m/>
    <m/>
    <n v="5"/>
    <n v="5"/>
    <n v="5"/>
    <n v="5"/>
    <m/>
    <m/>
    <n v="4"/>
    <n v="5"/>
    <n v="3"/>
    <n v="3"/>
    <n v="4"/>
    <m/>
    <n v="4"/>
    <n v="5"/>
    <n v="5"/>
    <n v="5"/>
    <n v="5"/>
    <n v="3"/>
    <n v="3"/>
    <m/>
    <m/>
    <n v="5"/>
    <n v="3"/>
    <n v="3"/>
    <n v="4"/>
    <n v="4"/>
    <n v="5"/>
    <n v="4"/>
    <m/>
    <s v="No"/>
    <m/>
    <s v="No"/>
    <m/>
    <s v="No"/>
    <m/>
    <s v="No"/>
    <s v="Si"/>
    <s v="No"/>
    <m/>
    <s v="No"/>
    <m/>
    <m/>
    <m/>
    <m/>
    <n v="5"/>
    <n v="5"/>
    <m/>
    <n v="5"/>
    <n v="5"/>
    <m/>
    <m/>
    <d v="2017-03-23T21:29:23"/>
    <s v="10.150.1.151"/>
  </r>
  <r>
    <s v="Facultad de Veterinaria "/>
    <s v="VET"/>
    <x v="0"/>
    <n v="1295"/>
    <m/>
    <m/>
    <n v="21"/>
    <m/>
    <n v="3"/>
    <n v="4"/>
    <m/>
    <n v="21"/>
    <n v="18"/>
    <m/>
    <m/>
    <m/>
    <m/>
    <n v="5"/>
    <n v="5"/>
    <n v="5"/>
    <n v="5"/>
    <m/>
    <m/>
    <n v="5"/>
    <n v="4"/>
    <n v="4"/>
    <n v="4"/>
    <n v="5"/>
    <m/>
    <n v="4"/>
    <n v="3"/>
    <n v="4"/>
    <n v="5"/>
    <n v="4"/>
    <n v="5"/>
    <n v="5"/>
    <m/>
    <m/>
    <n v="5"/>
    <n v="4"/>
    <n v="5"/>
    <n v="5"/>
    <n v="5"/>
    <n v="5"/>
    <n v="5"/>
    <m/>
    <s v="Si"/>
    <n v="4"/>
    <s v="Si"/>
    <n v="4"/>
    <s v="No"/>
    <m/>
    <s v="Si"/>
    <s v="Si"/>
    <s v="Si"/>
    <n v="4"/>
    <s v="Si"/>
    <m/>
    <m/>
    <m/>
    <m/>
    <n v="5"/>
    <n v="5"/>
    <m/>
    <n v="5"/>
    <n v="4"/>
    <m/>
    <m/>
    <d v="2017-03-23T22:28:09"/>
    <s v="10.150.1.152"/>
  </r>
  <r>
    <s v=""/>
    <s v=""/>
    <x v="1"/>
    <n v="1296"/>
    <m/>
    <m/>
    <m/>
    <m/>
    <n v="5"/>
    <n v="5"/>
    <m/>
    <n v="1"/>
    <n v="4"/>
    <m/>
    <m/>
    <m/>
    <m/>
    <n v="1"/>
    <n v="1"/>
    <n v="1"/>
    <n v="1"/>
    <m/>
    <m/>
    <n v="5"/>
    <n v="3"/>
    <n v="5"/>
    <n v="3"/>
    <n v="5"/>
    <m/>
    <n v="1"/>
    <n v="1"/>
    <n v="2"/>
    <m/>
    <n v="1"/>
    <n v="1"/>
    <n v="1"/>
    <m/>
    <m/>
    <n v="1"/>
    <n v="1"/>
    <n v="1"/>
    <n v="1"/>
    <n v="1"/>
    <n v="1"/>
    <m/>
    <m/>
    <s v="Si"/>
    <n v="1"/>
    <s v="No"/>
    <m/>
    <s v="No"/>
    <m/>
    <s v="No"/>
    <s v="Si"/>
    <s v="No"/>
    <m/>
    <s v="No"/>
    <m/>
    <m/>
    <m/>
    <m/>
    <n v="1"/>
    <n v="1"/>
    <m/>
    <n v="5"/>
    <n v="5"/>
    <m/>
    <m/>
    <d v="2017-03-23T23:29:46"/>
    <s v="10.150.1.152"/>
  </r>
  <r>
    <s v="Facultad de Geografía e Historia "/>
    <s v="GHI"/>
    <x v="2"/>
    <n v="1297"/>
    <m/>
    <m/>
    <n v="16"/>
    <m/>
    <n v="5"/>
    <n v="4"/>
    <m/>
    <n v="16"/>
    <n v="29"/>
    <n v="28"/>
    <m/>
    <m/>
    <m/>
    <n v="5"/>
    <n v="5"/>
    <n v="5"/>
    <n v="4"/>
    <m/>
    <m/>
    <n v="4"/>
    <n v="4"/>
    <n v="5"/>
    <n v="3"/>
    <n v="4"/>
    <m/>
    <n v="5"/>
    <n v="5"/>
    <n v="5"/>
    <n v="5"/>
    <n v="5"/>
    <n v="5"/>
    <n v="5"/>
    <m/>
    <m/>
    <n v="5"/>
    <n v="5"/>
    <n v="5"/>
    <n v="5"/>
    <n v="5"/>
    <n v="4"/>
    <n v="5"/>
    <m/>
    <s v="Si"/>
    <n v="4"/>
    <s v="Si"/>
    <n v="4"/>
    <s v="Si"/>
    <n v="4"/>
    <s v="Si"/>
    <s v="Si"/>
    <s v="Si"/>
    <n v="5"/>
    <s v="Si"/>
    <m/>
    <m/>
    <m/>
    <m/>
    <n v="5"/>
    <n v="5"/>
    <m/>
    <n v="5"/>
    <n v="5"/>
    <m/>
    <m/>
    <d v="2017-03-24T00:01:53"/>
    <s v="10.150.1.152"/>
  </r>
  <r>
    <s v=""/>
    <s v=""/>
    <x v="1"/>
    <n v="1298"/>
    <m/>
    <m/>
    <m/>
    <m/>
    <n v="3"/>
    <n v="5"/>
    <m/>
    <n v="9"/>
    <n v="5"/>
    <m/>
    <m/>
    <m/>
    <m/>
    <n v="4"/>
    <n v="4"/>
    <n v="3"/>
    <n v="3"/>
    <m/>
    <m/>
    <n v="3"/>
    <n v="5"/>
    <n v="4"/>
    <n v="4"/>
    <n v="3"/>
    <m/>
    <n v="4"/>
    <n v="4"/>
    <n v="4"/>
    <n v="5"/>
    <n v="4"/>
    <n v="5"/>
    <n v="5"/>
    <m/>
    <m/>
    <n v="5"/>
    <n v="5"/>
    <n v="4"/>
    <n v="5"/>
    <m/>
    <n v="5"/>
    <n v="5"/>
    <m/>
    <s v="Si"/>
    <n v="4"/>
    <s v="Si"/>
    <n v="4"/>
    <s v="Si"/>
    <n v="5"/>
    <s v="Si"/>
    <s v="Si"/>
    <s v="No"/>
    <m/>
    <s v="No"/>
    <m/>
    <m/>
    <m/>
    <m/>
    <n v="5"/>
    <n v="5"/>
    <m/>
    <n v="4"/>
    <n v="5"/>
    <m/>
    <m/>
    <d v="2017-03-24T09:43:50"/>
    <s v="10.150.1.151"/>
  </r>
  <r>
    <s v="Facultad de Ciencias Políticas y Sociología "/>
    <s v="CPS"/>
    <x v="4"/>
    <n v="1299"/>
    <m/>
    <m/>
    <n v="9"/>
    <m/>
    <n v="2"/>
    <n v="4"/>
    <m/>
    <n v="9"/>
    <m/>
    <m/>
    <m/>
    <m/>
    <m/>
    <n v="5"/>
    <n v="4"/>
    <n v="4"/>
    <n v="4"/>
    <m/>
    <m/>
    <n v="2"/>
    <n v="5"/>
    <n v="5"/>
    <n v="2"/>
    <n v="4"/>
    <m/>
    <n v="5"/>
    <n v="5"/>
    <n v="4"/>
    <n v="5"/>
    <n v="4"/>
    <n v="5"/>
    <n v="4"/>
    <m/>
    <m/>
    <n v="5"/>
    <n v="4"/>
    <n v="4"/>
    <n v="4"/>
    <n v="5"/>
    <n v="5"/>
    <n v="5"/>
    <m/>
    <s v="Si"/>
    <n v="3"/>
    <s v="No"/>
    <n v="3"/>
    <s v="No"/>
    <m/>
    <s v="No"/>
    <s v="Si"/>
    <s v="Si"/>
    <n v="4"/>
    <s v="Si"/>
    <m/>
    <m/>
    <m/>
    <m/>
    <n v="5"/>
    <n v="5"/>
    <m/>
    <n v="5"/>
    <n v="5"/>
    <m/>
    <m/>
    <d v="2017-03-24T12:17:22"/>
    <s v="10.150.1.151"/>
  </r>
  <r>
    <s v="Facultad de Bellas Artes "/>
    <s v="BBA"/>
    <x v="2"/>
    <n v="1300"/>
    <m/>
    <m/>
    <n v="1"/>
    <m/>
    <n v="4"/>
    <n v="4"/>
    <m/>
    <n v="1"/>
    <n v="16"/>
    <n v="14"/>
    <m/>
    <m/>
    <m/>
    <n v="4"/>
    <n v="5"/>
    <n v="5"/>
    <n v="4"/>
    <m/>
    <m/>
    <n v="5"/>
    <n v="2"/>
    <n v="4"/>
    <n v="2"/>
    <n v="4"/>
    <m/>
    <n v="5"/>
    <n v="5"/>
    <n v="5"/>
    <n v="5"/>
    <n v="4"/>
    <n v="5"/>
    <n v="5"/>
    <m/>
    <m/>
    <n v="5"/>
    <n v="5"/>
    <n v="5"/>
    <n v="5"/>
    <n v="5"/>
    <n v="5"/>
    <n v="4"/>
    <m/>
    <s v="Si"/>
    <n v="5"/>
    <s v="Si"/>
    <n v="5"/>
    <s v="No"/>
    <m/>
    <s v="Si"/>
    <s v="Si"/>
    <s v="Si"/>
    <n v="5"/>
    <s v="Si"/>
    <m/>
    <m/>
    <m/>
    <m/>
    <n v="5"/>
    <n v="5"/>
    <m/>
    <n v="5"/>
    <n v="5"/>
    <m/>
    <m/>
    <d v="2017-03-24T13:52:04"/>
    <s v="10.150.1.152"/>
  </r>
  <r>
    <s v=""/>
    <s v=""/>
    <x v="1"/>
    <n v="1301"/>
    <m/>
    <s v="B"/>
    <s v="Presencial"/>
    <s v="Información general"/>
    <m/>
    <s v="2. Entre 5 y 15 minutos"/>
    <m/>
    <n v="1"/>
    <m/>
    <m/>
    <m/>
    <m/>
    <m/>
    <m/>
    <m/>
    <m/>
    <m/>
    <m/>
    <m/>
    <m/>
    <m/>
    <m/>
    <m/>
    <m/>
    <m/>
    <m/>
    <m/>
    <m/>
    <m/>
    <m/>
    <m/>
    <m/>
    <m/>
    <m/>
    <m/>
    <m/>
    <m/>
    <m/>
    <m/>
    <m/>
    <m/>
    <m/>
    <m/>
    <m/>
    <m/>
    <m/>
    <m/>
    <m/>
    <m/>
    <m/>
    <m/>
    <m/>
    <m/>
    <m/>
    <m/>
    <m/>
    <m/>
    <m/>
    <m/>
    <m/>
    <m/>
    <m/>
    <m/>
    <m/>
    <d v="2017-03-24T13:53:34"/>
    <s v="10.150.1.152"/>
  </r>
  <r>
    <s v="Facultad de Derecho "/>
    <s v="DER"/>
    <x v="4"/>
    <n v="1302"/>
    <m/>
    <m/>
    <n v="11"/>
    <m/>
    <n v="3"/>
    <n v="5"/>
    <m/>
    <n v="11"/>
    <m/>
    <m/>
    <m/>
    <m/>
    <m/>
    <n v="5"/>
    <n v="5"/>
    <n v="5"/>
    <n v="4"/>
    <m/>
    <m/>
    <n v="4"/>
    <n v="4"/>
    <n v="2"/>
    <n v="3"/>
    <n v="2"/>
    <m/>
    <n v="5"/>
    <n v="5"/>
    <n v="5"/>
    <n v="5"/>
    <n v="5"/>
    <n v="5"/>
    <n v="5"/>
    <m/>
    <m/>
    <n v="5"/>
    <n v="5"/>
    <n v="5"/>
    <n v="5"/>
    <n v="5"/>
    <n v="5"/>
    <n v="5"/>
    <m/>
    <s v="Si"/>
    <n v="5"/>
    <s v="Si"/>
    <n v="5"/>
    <s v="No"/>
    <m/>
    <s v="Si"/>
    <s v="Si"/>
    <s v="Si"/>
    <n v="5"/>
    <s v="Si"/>
    <m/>
    <m/>
    <m/>
    <m/>
    <n v="5"/>
    <n v="5"/>
    <m/>
    <m/>
    <n v="5"/>
    <m/>
    <m/>
    <d v="2017-03-24T16:36:18"/>
    <s v="10.150.1.151"/>
  </r>
  <r>
    <s v="F. Trabajo Social"/>
    <s v="TRS"/>
    <x v="4"/>
    <n v="1303"/>
    <m/>
    <m/>
    <n v="26"/>
    <m/>
    <n v="3"/>
    <n v="3"/>
    <m/>
    <n v="26"/>
    <n v="5"/>
    <n v="9"/>
    <m/>
    <m/>
    <m/>
    <n v="4"/>
    <n v="4"/>
    <n v="4"/>
    <n v="4"/>
    <m/>
    <m/>
    <n v="3"/>
    <n v="4"/>
    <n v="3"/>
    <n v="4"/>
    <n v="4"/>
    <m/>
    <n v="5"/>
    <n v="5"/>
    <n v="5"/>
    <n v="5"/>
    <n v="5"/>
    <n v="5"/>
    <n v="5"/>
    <m/>
    <m/>
    <n v="5"/>
    <n v="5"/>
    <n v="5"/>
    <n v="5"/>
    <n v="5"/>
    <n v="5"/>
    <m/>
    <m/>
    <s v="Si"/>
    <n v="5"/>
    <s v="Si"/>
    <n v="5"/>
    <s v="Si"/>
    <n v="5"/>
    <s v="No"/>
    <s v="Si"/>
    <s v="Si"/>
    <n v="5"/>
    <s v="No"/>
    <m/>
    <m/>
    <m/>
    <m/>
    <n v="5"/>
    <n v="5"/>
    <m/>
    <n v="5"/>
    <n v="5"/>
    <s v="¡Gracias por vuestro trabajo!"/>
    <m/>
    <d v="2017-03-24T18:55:35"/>
    <s v="10.150.1.152"/>
  </r>
  <r>
    <s v="F. Enfermería, Fisioterapia y Podología"/>
    <s v="ENF"/>
    <x v="0"/>
    <n v="1304"/>
    <m/>
    <m/>
    <n v="22"/>
    <m/>
    <n v="3"/>
    <n v="4"/>
    <m/>
    <n v="16"/>
    <n v="15"/>
    <n v="18"/>
    <s v="Biblioteca CSIC"/>
    <m/>
    <m/>
    <n v="4"/>
    <n v="4"/>
    <n v="4"/>
    <n v="4"/>
    <m/>
    <m/>
    <n v="5"/>
    <n v="4"/>
    <n v="5"/>
    <n v="4"/>
    <n v="4"/>
    <m/>
    <n v="5"/>
    <n v="4"/>
    <n v="5"/>
    <n v="5"/>
    <n v="4"/>
    <n v="4"/>
    <n v="4"/>
    <m/>
    <m/>
    <n v="5"/>
    <n v="4"/>
    <n v="4"/>
    <n v="4"/>
    <n v="5"/>
    <n v="3"/>
    <n v="4"/>
    <m/>
    <s v="Si"/>
    <n v="4"/>
    <s v="Si"/>
    <n v="4"/>
    <s v="No"/>
    <m/>
    <s v="No"/>
    <s v="Si"/>
    <s v="Si"/>
    <n v="4"/>
    <s v="No"/>
    <m/>
    <m/>
    <m/>
    <m/>
    <n v="4"/>
    <n v="5"/>
    <m/>
    <n v="4"/>
    <n v="3"/>
    <m/>
    <m/>
    <d v="2017-03-24T18:55:36"/>
    <s v="10.150.1.151"/>
  </r>
  <r>
    <s v="F. Comercio y Turismo"/>
    <s v="EMP"/>
    <x v="4"/>
    <n v="1305"/>
    <m/>
    <m/>
    <n v="24"/>
    <m/>
    <n v="2"/>
    <n v="4"/>
    <m/>
    <n v="24"/>
    <n v="5"/>
    <n v="4"/>
    <m/>
    <m/>
    <m/>
    <n v="5"/>
    <n v="4"/>
    <n v="4"/>
    <n v="4"/>
    <m/>
    <m/>
    <n v="3"/>
    <n v="5"/>
    <n v="5"/>
    <n v="2"/>
    <n v="4"/>
    <m/>
    <n v="3"/>
    <n v="3"/>
    <n v="3"/>
    <n v="5"/>
    <n v="3"/>
    <n v="4"/>
    <n v="3"/>
    <m/>
    <m/>
    <n v="5"/>
    <n v="5"/>
    <n v="5"/>
    <n v="5"/>
    <n v="5"/>
    <m/>
    <m/>
    <m/>
    <s v="Si"/>
    <n v="4"/>
    <s v="Si"/>
    <n v="5"/>
    <s v="No"/>
    <m/>
    <s v="Si"/>
    <s v="Si"/>
    <s v="Si"/>
    <n v="4"/>
    <s v="No"/>
    <s v="Revistas académicas más actualizadas, sin períodos de carencia"/>
    <m/>
    <m/>
    <m/>
    <n v="5"/>
    <n v="5"/>
    <m/>
    <n v="5"/>
    <n v="4"/>
    <s v="Supongo que lo que voy a decir, dependerá de las diferentes Bibliotecas, pero los alumnos de los primeros cursos no tienen apenas idea de los recursos online disponibles, ni de su uso. Creo que habría que darle cursos en 1º o 2º, para que no lleguen al TFG sin saberlo."/>
    <m/>
    <d v="2017-03-24T20:42:50"/>
    <s v="10.150.1.151"/>
  </r>
  <r>
    <s v="Facultad de Educación "/>
    <s v="EDU"/>
    <x v="2"/>
    <n v="1306"/>
    <m/>
    <m/>
    <n v="12"/>
    <m/>
    <n v="3"/>
    <n v="1"/>
    <m/>
    <n v="12"/>
    <m/>
    <m/>
    <m/>
    <m/>
    <m/>
    <n v="1"/>
    <n v="1"/>
    <n v="1"/>
    <m/>
    <m/>
    <m/>
    <n v="4"/>
    <n v="3"/>
    <n v="4"/>
    <n v="3"/>
    <n v="1"/>
    <m/>
    <n v="3"/>
    <n v="1"/>
    <n v="3"/>
    <n v="1"/>
    <n v="3"/>
    <n v="1"/>
    <n v="2"/>
    <m/>
    <m/>
    <n v="1"/>
    <n v="1"/>
    <n v="1"/>
    <n v="1"/>
    <n v="2"/>
    <n v="2"/>
    <n v="1"/>
    <m/>
    <s v="No"/>
    <m/>
    <s v="No"/>
    <m/>
    <s v="No"/>
    <m/>
    <s v="No"/>
    <s v="No"/>
    <s v="No"/>
    <m/>
    <s v="No"/>
    <m/>
    <m/>
    <m/>
    <m/>
    <n v="1"/>
    <n v="1"/>
    <m/>
    <n v="5"/>
    <n v="3"/>
    <s v="Es por mi falta de tiempo."/>
    <m/>
    <d v="2017-03-24T21:11:15"/>
    <s v="10.150.1.151"/>
  </r>
  <r>
    <s v="F. Enfermería, Fisioterapia y Podología"/>
    <s v="ENF"/>
    <x v="0"/>
    <n v="1307"/>
    <m/>
    <m/>
    <n v="22"/>
    <m/>
    <n v="3"/>
    <n v="3"/>
    <m/>
    <n v="22"/>
    <m/>
    <m/>
    <m/>
    <m/>
    <m/>
    <n v="4"/>
    <n v="4"/>
    <n v="4"/>
    <n v="3"/>
    <m/>
    <m/>
    <n v="3"/>
    <n v="4"/>
    <n v="2"/>
    <n v="3"/>
    <n v="2"/>
    <m/>
    <n v="3"/>
    <n v="3"/>
    <n v="4"/>
    <n v="5"/>
    <n v="3"/>
    <n v="3"/>
    <n v="5"/>
    <m/>
    <m/>
    <n v="5"/>
    <n v="3"/>
    <n v="3"/>
    <n v="4"/>
    <n v="4"/>
    <n v="4"/>
    <n v="3"/>
    <m/>
    <s v="Si"/>
    <n v="4"/>
    <s v="No"/>
    <m/>
    <s v="No"/>
    <m/>
    <s v="No"/>
    <s v="Si"/>
    <s v="No"/>
    <m/>
    <s v="No"/>
    <m/>
    <m/>
    <m/>
    <m/>
    <n v="5"/>
    <n v="5"/>
    <m/>
    <n v="5"/>
    <n v="4"/>
    <m/>
    <m/>
    <d v="2017-03-24T22:29:25"/>
    <s v="10.150.1.152"/>
  </r>
  <r>
    <s v="Facultad de Educación "/>
    <s v="EDU"/>
    <x v="2"/>
    <n v="1308"/>
    <m/>
    <m/>
    <n v="12"/>
    <m/>
    <n v="2"/>
    <n v="2"/>
    <m/>
    <n v="12"/>
    <n v="16"/>
    <n v="1"/>
    <s v="Centro de Formación del Profesorado María Inmaculada (Escuelas del Ave María) de Granada&lt;br&gt;Biblioteca del IES Altaír de Getafe"/>
    <m/>
    <m/>
    <n v="5"/>
    <n v="5"/>
    <n v="5"/>
    <n v="5"/>
    <m/>
    <m/>
    <n v="3"/>
    <n v="3"/>
    <n v="5"/>
    <n v="2"/>
    <n v="4"/>
    <m/>
    <n v="5"/>
    <n v="5"/>
    <n v="5"/>
    <n v="5"/>
    <n v="5"/>
    <n v="5"/>
    <n v="5"/>
    <m/>
    <m/>
    <n v="5"/>
    <n v="5"/>
    <n v="5"/>
    <n v="5"/>
    <n v="5"/>
    <n v="5"/>
    <n v="5"/>
    <m/>
    <s v="Si"/>
    <n v="5"/>
    <s v="No"/>
    <n v="3"/>
    <s v="No"/>
    <m/>
    <s v="No"/>
    <s v="Si"/>
    <s v="No"/>
    <m/>
    <s v="No"/>
    <m/>
    <m/>
    <m/>
    <m/>
    <n v="5"/>
    <n v="5"/>
    <m/>
    <n v="5"/>
    <n v="3"/>
    <m/>
    <m/>
    <d v="2017-03-25T12:50:14"/>
    <s v="10.150.1.152"/>
  </r>
  <r>
    <s v="Facultad de Ciencias de la Información "/>
    <s v="INF"/>
    <x v="4"/>
    <n v="1309"/>
    <m/>
    <m/>
    <n v="4"/>
    <m/>
    <n v="4"/>
    <n v="4"/>
    <m/>
    <n v="4"/>
    <n v="29"/>
    <m/>
    <m/>
    <m/>
    <m/>
    <n v="5"/>
    <n v="5"/>
    <n v="5"/>
    <n v="5"/>
    <m/>
    <m/>
    <n v="4"/>
    <n v="4"/>
    <n v="5"/>
    <n v="4"/>
    <n v="5"/>
    <m/>
    <n v="4"/>
    <n v="4"/>
    <n v="3"/>
    <n v="5"/>
    <n v="5"/>
    <n v="5"/>
    <n v="5"/>
    <m/>
    <m/>
    <n v="5"/>
    <n v="5"/>
    <n v="5"/>
    <n v="5"/>
    <n v="5"/>
    <n v="5"/>
    <n v="5"/>
    <m/>
    <s v="Si"/>
    <n v="4"/>
    <s v="No"/>
    <m/>
    <s v="No"/>
    <m/>
    <s v="No"/>
    <s v="Si"/>
    <s v="Si"/>
    <n v="4"/>
    <s v="No"/>
    <m/>
    <m/>
    <m/>
    <m/>
    <n v="5"/>
    <n v="5"/>
    <m/>
    <n v="5"/>
    <n v="5"/>
    <m/>
    <m/>
    <d v="2017-03-25T12:54:55"/>
    <s v="10.150.1.151"/>
  </r>
  <r>
    <s v="F. Enfermería, Fisioterapia y Podología"/>
    <s v="ENF"/>
    <x v="0"/>
    <n v="1310"/>
    <m/>
    <m/>
    <n v="22"/>
    <m/>
    <n v="3"/>
    <n v="3"/>
    <m/>
    <n v="22"/>
    <n v="18"/>
    <m/>
    <m/>
    <m/>
    <m/>
    <n v="5"/>
    <n v="5"/>
    <n v="5"/>
    <n v="5"/>
    <m/>
    <m/>
    <n v="2"/>
    <n v="5"/>
    <n v="2"/>
    <n v="2"/>
    <n v="3"/>
    <m/>
    <n v="4"/>
    <n v="4"/>
    <n v="4"/>
    <n v="5"/>
    <n v="4"/>
    <n v="4"/>
    <n v="4"/>
    <m/>
    <m/>
    <n v="5"/>
    <n v="5"/>
    <n v="5"/>
    <n v="5"/>
    <n v="5"/>
    <n v="5"/>
    <n v="5"/>
    <m/>
    <s v="No"/>
    <m/>
    <s v="No"/>
    <m/>
    <s v="No"/>
    <m/>
    <s v="Si"/>
    <s v="Si"/>
    <s v="No"/>
    <m/>
    <s v="Si"/>
    <s v="Ha sido util para los estudiantes"/>
    <m/>
    <m/>
    <m/>
    <n v="5"/>
    <n v="5"/>
    <m/>
    <n v="5"/>
    <n v="3"/>
    <m/>
    <m/>
    <d v="2017-03-25T18:43:11"/>
    <s v="10.150.1.151"/>
  </r>
  <r>
    <s v="Facultad de Ciencias Biológicas "/>
    <s v="BIO"/>
    <x v="3"/>
    <n v="1311"/>
    <m/>
    <m/>
    <n v="2"/>
    <m/>
    <n v="3"/>
    <n v="3"/>
    <m/>
    <n v="2"/>
    <n v="7"/>
    <n v="13"/>
    <s v="CSIC"/>
    <m/>
    <m/>
    <n v="5"/>
    <n v="5"/>
    <n v="5"/>
    <n v="5"/>
    <m/>
    <m/>
    <n v="4"/>
    <n v="5"/>
    <n v="5"/>
    <n v="2"/>
    <n v="5"/>
    <m/>
    <n v="5"/>
    <n v="5"/>
    <n v="5"/>
    <n v="5"/>
    <n v="5"/>
    <n v="5"/>
    <n v="5"/>
    <m/>
    <m/>
    <n v="5"/>
    <n v="5"/>
    <n v="5"/>
    <n v="5"/>
    <n v="5"/>
    <n v="5"/>
    <n v="5"/>
    <m/>
    <s v="Si"/>
    <n v="4"/>
    <s v="Si"/>
    <n v="4"/>
    <s v="Si"/>
    <n v="3"/>
    <s v="Si"/>
    <s v="Si"/>
    <s v="No"/>
    <m/>
    <s v="No"/>
    <m/>
    <m/>
    <m/>
    <m/>
    <n v="5"/>
    <n v="5"/>
    <m/>
    <n v="5"/>
    <n v="5"/>
    <s v="El mejor de los servicios generales de que diospone la UCM para los profesores e investigadores"/>
    <m/>
    <d v="2017-03-25T20:02:50"/>
    <s v="10.150.1.151"/>
  </r>
  <r>
    <s v="Facultad de Geografía e Historia "/>
    <s v="GHI"/>
    <x v="2"/>
    <n v="1312"/>
    <m/>
    <m/>
    <n v="16"/>
    <m/>
    <n v="4"/>
    <n v="4"/>
    <m/>
    <n v="16"/>
    <n v="14"/>
    <m/>
    <m/>
    <m/>
    <m/>
    <n v="4"/>
    <n v="4"/>
    <n v="4"/>
    <n v="4"/>
    <m/>
    <m/>
    <n v="4"/>
    <n v="4"/>
    <n v="5"/>
    <n v="5"/>
    <n v="5"/>
    <m/>
    <n v="4"/>
    <n v="5"/>
    <n v="4"/>
    <n v="5"/>
    <n v="4"/>
    <n v="4"/>
    <n v="4"/>
    <m/>
    <m/>
    <n v="4"/>
    <n v="4"/>
    <n v="5"/>
    <n v="5"/>
    <n v="5"/>
    <n v="5"/>
    <n v="4"/>
    <m/>
    <s v="Si"/>
    <n v="5"/>
    <s v="No"/>
    <m/>
    <s v="No"/>
    <m/>
    <s v="No"/>
    <s v="No"/>
    <s v="No"/>
    <m/>
    <s v="No"/>
    <m/>
    <m/>
    <m/>
    <m/>
    <n v="5"/>
    <n v="5"/>
    <m/>
    <n v="4"/>
    <n v="5"/>
    <m/>
    <m/>
    <d v="2017-03-26T16:38:19"/>
    <s v="10.150.1.152"/>
  </r>
  <r>
    <s v=""/>
    <s v=""/>
    <x v="1"/>
    <n v="1313"/>
    <m/>
    <m/>
    <m/>
    <m/>
    <m/>
    <m/>
    <m/>
    <n v="26"/>
    <n v="9"/>
    <n v="20"/>
    <m/>
    <m/>
    <m/>
    <n v="5"/>
    <n v="5"/>
    <n v="5"/>
    <n v="5"/>
    <m/>
    <m/>
    <n v="5"/>
    <n v="5"/>
    <n v="4"/>
    <n v="4"/>
    <n v="5"/>
    <m/>
    <n v="5"/>
    <n v="5"/>
    <n v="5"/>
    <n v="5"/>
    <n v="5"/>
    <n v="5"/>
    <n v="5"/>
    <m/>
    <m/>
    <n v="5"/>
    <n v="5"/>
    <n v="5"/>
    <n v="5"/>
    <n v="5"/>
    <n v="5"/>
    <n v="5"/>
    <m/>
    <s v="Si"/>
    <n v="5"/>
    <s v="Si"/>
    <n v="5"/>
    <s v="Si"/>
    <n v="5"/>
    <s v="Si"/>
    <s v="Si"/>
    <s v="Si"/>
    <n v="5"/>
    <s v="No"/>
    <m/>
    <m/>
    <m/>
    <m/>
    <n v="5"/>
    <n v="5"/>
    <m/>
    <n v="5"/>
    <n v="5"/>
    <m/>
    <m/>
    <d v="2017-03-26T16:38:39"/>
    <s v="10.150.1.151"/>
  </r>
  <r>
    <s v="Facultad de Geografía e Historia "/>
    <s v="GHI"/>
    <x v="2"/>
    <n v="1314"/>
    <m/>
    <m/>
    <n v="16"/>
    <m/>
    <n v="4"/>
    <n v="5"/>
    <m/>
    <n v="16"/>
    <n v="14"/>
    <m/>
    <m/>
    <m/>
    <m/>
    <n v="5"/>
    <n v="5"/>
    <n v="4"/>
    <n v="4"/>
    <m/>
    <m/>
    <n v="4"/>
    <n v="4"/>
    <n v="4"/>
    <n v="3"/>
    <n v="4"/>
    <m/>
    <n v="4"/>
    <n v="5"/>
    <n v="5"/>
    <n v="5"/>
    <n v="5"/>
    <n v="5"/>
    <n v="5"/>
    <m/>
    <m/>
    <n v="5"/>
    <n v="5"/>
    <n v="5"/>
    <n v="5"/>
    <n v="5"/>
    <n v="5"/>
    <n v="5"/>
    <m/>
    <s v="Si"/>
    <n v="4"/>
    <s v="Si"/>
    <n v="3"/>
    <s v="Si"/>
    <n v="3"/>
    <s v="No"/>
    <s v="No"/>
    <s v="No"/>
    <m/>
    <m/>
    <m/>
    <m/>
    <m/>
    <m/>
    <n v="4"/>
    <n v="4"/>
    <m/>
    <n v="5"/>
    <n v="4"/>
    <m/>
    <m/>
    <d v="2017-03-27T07:55:15"/>
    <s v="10.150.1.151"/>
  </r>
  <r>
    <s v=""/>
    <s v=""/>
    <x v="1"/>
    <n v="1315"/>
    <m/>
    <m/>
    <m/>
    <m/>
    <n v="3"/>
    <n v="3"/>
    <m/>
    <n v="12"/>
    <m/>
    <m/>
    <m/>
    <m/>
    <m/>
    <n v="3"/>
    <n v="1"/>
    <n v="2"/>
    <n v="2"/>
    <m/>
    <m/>
    <n v="3"/>
    <n v="4"/>
    <n v="4"/>
    <n v="3"/>
    <n v="3"/>
    <m/>
    <n v="3"/>
    <n v="3"/>
    <n v="4"/>
    <n v="5"/>
    <n v="4"/>
    <n v="4"/>
    <n v="4"/>
    <m/>
    <m/>
    <n v="5"/>
    <n v="5"/>
    <n v="5"/>
    <n v="5"/>
    <n v="4"/>
    <n v="4"/>
    <n v="4"/>
    <m/>
    <s v="No"/>
    <m/>
    <s v="No"/>
    <m/>
    <s v="No"/>
    <m/>
    <s v="No"/>
    <s v="Si"/>
    <s v="No"/>
    <m/>
    <s v="No"/>
    <m/>
    <m/>
    <m/>
    <m/>
    <n v="5"/>
    <n v="5"/>
    <m/>
    <n v="4"/>
    <n v="4"/>
    <m/>
    <m/>
    <d v="2017-03-27T09:46:05"/>
    <s v="10.150.1.152"/>
  </r>
  <r>
    <s v="F. Enfermería, Fisioterapia y Podología"/>
    <s v="ENF"/>
    <x v="0"/>
    <n v="1316"/>
    <m/>
    <m/>
    <n v="22"/>
    <m/>
    <n v="2"/>
    <n v="3"/>
    <m/>
    <n v="22"/>
    <n v="18"/>
    <m/>
    <m/>
    <m/>
    <m/>
    <n v="5"/>
    <n v="5"/>
    <n v="4"/>
    <n v="4"/>
    <m/>
    <m/>
    <n v="5"/>
    <n v="4"/>
    <n v="5"/>
    <n v="4"/>
    <n v="4"/>
    <m/>
    <n v="5"/>
    <n v="4"/>
    <n v="3"/>
    <n v="5"/>
    <n v="3"/>
    <n v="4"/>
    <n v="3"/>
    <m/>
    <m/>
    <n v="5"/>
    <n v="3"/>
    <n v="5"/>
    <n v="5"/>
    <n v="5"/>
    <n v="4"/>
    <n v="4"/>
    <m/>
    <s v="Si"/>
    <n v="3"/>
    <s v="No"/>
    <m/>
    <s v="No"/>
    <m/>
    <s v="Si"/>
    <s v="Si"/>
    <s v="No"/>
    <m/>
    <s v="Si"/>
    <m/>
    <m/>
    <m/>
    <m/>
    <n v="5"/>
    <n v="5"/>
    <m/>
    <n v="4"/>
    <n v="4"/>
    <m/>
    <m/>
    <d v="2017-03-27T10:40:23"/>
    <s v="10.150.1.152"/>
  </r>
  <r>
    <s v="Facultad de Filología "/>
    <s v="FLL"/>
    <x v="2"/>
    <n v="1317"/>
    <m/>
    <m/>
    <n v="14"/>
    <m/>
    <n v="5"/>
    <n v="3"/>
    <m/>
    <n v="14"/>
    <n v="29"/>
    <n v="16"/>
    <m/>
    <m/>
    <m/>
    <n v="4"/>
    <n v="4"/>
    <n v="5"/>
    <n v="3"/>
    <m/>
    <m/>
    <n v="5"/>
    <n v="4"/>
    <n v="5"/>
    <n v="3"/>
    <n v="3"/>
    <m/>
    <n v="4"/>
    <n v="3"/>
    <n v="3"/>
    <n v="5"/>
    <n v="5"/>
    <n v="4"/>
    <n v="5"/>
    <m/>
    <m/>
    <n v="5"/>
    <n v="5"/>
    <n v="5"/>
    <n v="5"/>
    <n v="5"/>
    <n v="5"/>
    <m/>
    <m/>
    <s v="Si"/>
    <n v="4"/>
    <s v="Si"/>
    <n v="4"/>
    <s v="No"/>
    <m/>
    <s v="Si"/>
    <s v="Si"/>
    <s v="Si"/>
    <n v="4"/>
    <s v="No"/>
    <m/>
    <m/>
    <m/>
    <m/>
    <n v="4"/>
    <n v="5"/>
    <m/>
    <n v="4"/>
    <n v="4"/>
    <m/>
    <m/>
    <d v="2017-03-27T13:14:42"/>
    <s v="10.150.1.152"/>
  </r>
  <r>
    <s v="Facultad de Informática "/>
    <s v="FDI"/>
    <x v="3"/>
    <n v="1318"/>
    <m/>
    <m/>
    <n v="17"/>
    <m/>
    <n v="3"/>
    <n v="4"/>
    <m/>
    <n v="17"/>
    <m/>
    <m/>
    <m/>
    <m/>
    <m/>
    <n v="5"/>
    <n v="5"/>
    <n v="5"/>
    <n v="4"/>
    <m/>
    <m/>
    <n v="3"/>
    <n v="5"/>
    <n v="2"/>
    <n v="1"/>
    <n v="5"/>
    <m/>
    <n v="4"/>
    <n v="4"/>
    <n v="4"/>
    <n v="5"/>
    <n v="3"/>
    <n v="5"/>
    <n v="3"/>
    <m/>
    <m/>
    <n v="5"/>
    <n v="5"/>
    <n v="5"/>
    <n v="5"/>
    <n v="5"/>
    <n v="5"/>
    <n v="4"/>
    <m/>
    <s v="Si"/>
    <n v="5"/>
    <s v="No"/>
    <m/>
    <s v="No"/>
    <m/>
    <s v="Si"/>
    <s v="No"/>
    <s v="Si"/>
    <n v="3"/>
    <s v="Si"/>
    <m/>
    <m/>
    <m/>
    <m/>
    <n v="5"/>
    <n v="5"/>
    <m/>
    <n v="5"/>
    <n v="4"/>
    <m/>
    <m/>
    <d v="2017-03-27T18:09:20"/>
    <s v="10.150.1.152"/>
  </r>
  <r>
    <s v="Facultad de Ciencias Políticas y Sociología "/>
    <s v="CPS"/>
    <x v="4"/>
    <n v="1319"/>
    <m/>
    <m/>
    <n v="9"/>
    <m/>
    <n v="3"/>
    <n v="4"/>
    <m/>
    <n v="9"/>
    <n v="26"/>
    <n v="16"/>
    <m/>
    <m/>
    <m/>
    <n v="5"/>
    <n v="5"/>
    <n v="4"/>
    <n v="4"/>
    <m/>
    <m/>
    <n v="4"/>
    <n v="5"/>
    <n v="4"/>
    <n v="4"/>
    <n v="3"/>
    <m/>
    <n v="4"/>
    <n v="4"/>
    <n v="4"/>
    <n v="5"/>
    <n v="4"/>
    <n v="5"/>
    <n v="4"/>
    <m/>
    <m/>
    <n v="4"/>
    <n v="5"/>
    <n v="5"/>
    <n v="5"/>
    <n v="5"/>
    <n v="5"/>
    <n v="5"/>
    <m/>
    <m/>
    <n v="4"/>
    <s v="No"/>
    <m/>
    <s v="Si"/>
    <n v="4"/>
    <s v="No"/>
    <s v="Si"/>
    <s v="Si"/>
    <n v="4"/>
    <s v="No"/>
    <m/>
    <m/>
    <m/>
    <m/>
    <n v="5"/>
    <n v="5"/>
    <m/>
    <n v="5"/>
    <n v="5"/>
    <s v="Sigan mejorando cada vez estoy más contenta. "/>
    <m/>
    <d v="2017-03-27T19:15:41"/>
    <s v="10.150.1.152"/>
  </r>
  <r>
    <s v="Facultad de Bellas Artes "/>
    <s v="BBA"/>
    <x v="2"/>
    <n v="1320"/>
    <m/>
    <m/>
    <n v="1"/>
    <m/>
    <n v="4"/>
    <n v="3"/>
    <m/>
    <n v="1"/>
    <m/>
    <m/>
    <s v="Bibioteca UPM ETSAM y CSDMM"/>
    <m/>
    <m/>
    <n v="5"/>
    <n v="5"/>
    <n v="2"/>
    <n v="2"/>
    <m/>
    <m/>
    <n v="4"/>
    <n v="4"/>
    <n v="4"/>
    <n v="1"/>
    <n v="1"/>
    <m/>
    <n v="4"/>
    <m/>
    <n v="5"/>
    <n v="5"/>
    <n v="5"/>
    <m/>
    <n v="5"/>
    <m/>
    <m/>
    <n v="5"/>
    <n v="5"/>
    <n v="5"/>
    <n v="5"/>
    <n v="4"/>
    <n v="5"/>
    <n v="5"/>
    <m/>
    <s v="Si"/>
    <n v="5"/>
    <s v="Si"/>
    <n v="5"/>
    <s v="No"/>
    <m/>
    <s v="No"/>
    <s v="Si"/>
    <s v="Si"/>
    <n v="5"/>
    <s v="Si"/>
    <m/>
    <m/>
    <m/>
    <m/>
    <n v="5"/>
    <n v="5"/>
    <m/>
    <n v="5"/>
    <n v="4"/>
    <s v="más puestos para ordenadores personales con toma de electricidad, una iluminación puntual adecuada a la lectura, los fluorescentes son terribles para la vista; muchas gracias"/>
    <m/>
    <d v="2017-03-27T20:16:45"/>
    <s v="10.150.1.152"/>
  </r>
  <r>
    <s v="F. Óptica y Optometría"/>
    <s v="OPT"/>
    <x v="0"/>
    <n v="1321"/>
    <m/>
    <m/>
    <n v="25"/>
    <m/>
    <n v="2"/>
    <n v="2"/>
    <m/>
    <n v="25"/>
    <n v="8"/>
    <m/>
    <m/>
    <m/>
    <m/>
    <n v="5"/>
    <n v="5"/>
    <n v="5"/>
    <n v="5"/>
    <m/>
    <m/>
    <n v="4"/>
    <n v="2"/>
    <n v="3"/>
    <n v="2"/>
    <n v="2"/>
    <m/>
    <n v="5"/>
    <n v="4"/>
    <n v="4"/>
    <n v="5"/>
    <n v="4"/>
    <n v="5"/>
    <n v="4"/>
    <m/>
    <m/>
    <n v="5"/>
    <n v="5"/>
    <n v="5"/>
    <n v="5"/>
    <n v="5"/>
    <n v="5"/>
    <n v="3"/>
    <m/>
    <s v="Si"/>
    <n v="4"/>
    <s v="Si"/>
    <n v="4"/>
    <s v="Si"/>
    <n v="5"/>
    <s v="Si"/>
    <s v="Si"/>
    <s v="No"/>
    <m/>
    <s v="No"/>
    <m/>
    <m/>
    <m/>
    <m/>
    <n v="5"/>
    <n v="5"/>
    <m/>
    <n v="5"/>
    <n v="3"/>
    <m/>
    <m/>
    <d v="2017-03-28T08:57:32"/>
    <s v="10.150.1.152"/>
  </r>
  <r>
    <s v=""/>
    <s v=""/>
    <x v="1"/>
    <n v="1322"/>
    <m/>
    <m/>
    <m/>
    <m/>
    <n v="4"/>
    <n v="4"/>
    <m/>
    <n v="23"/>
    <n v="8"/>
    <m/>
    <m/>
    <m/>
    <m/>
    <n v="5"/>
    <n v="4"/>
    <m/>
    <n v="3"/>
    <m/>
    <m/>
    <n v="5"/>
    <n v="4"/>
    <n v="5"/>
    <n v="4"/>
    <n v="4"/>
    <m/>
    <n v="5"/>
    <n v="5"/>
    <n v="4"/>
    <n v="4"/>
    <n v="4"/>
    <n v="5"/>
    <n v="5"/>
    <m/>
    <m/>
    <n v="5"/>
    <n v="4"/>
    <n v="5"/>
    <n v="5"/>
    <n v="4"/>
    <n v="5"/>
    <n v="5"/>
    <m/>
    <m/>
    <n v="3"/>
    <s v="Si"/>
    <n v="5"/>
    <s v="Si"/>
    <n v="4"/>
    <s v="Si"/>
    <s v="Si"/>
    <m/>
    <m/>
    <s v="Si"/>
    <m/>
    <m/>
    <m/>
    <m/>
    <n v="5"/>
    <n v="5"/>
    <m/>
    <n v="5"/>
    <n v="4"/>
    <m/>
    <m/>
    <d v="2017-03-28T10:29:06"/>
    <s v="10.150.1.152"/>
  </r>
  <r>
    <s v="Facultad de Veterinaria "/>
    <s v="VET"/>
    <x v="0"/>
    <n v="1323"/>
    <m/>
    <m/>
    <n v="21"/>
    <m/>
    <n v="2"/>
    <n v="4"/>
    <m/>
    <n v="21"/>
    <n v="16"/>
    <n v="3"/>
    <m/>
    <m/>
    <m/>
    <n v="5"/>
    <n v="4"/>
    <n v="5"/>
    <n v="5"/>
    <m/>
    <m/>
    <n v="3"/>
    <n v="5"/>
    <n v="3"/>
    <n v="3"/>
    <n v="2"/>
    <m/>
    <n v="4"/>
    <n v="5"/>
    <n v="5"/>
    <n v="5"/>
    <n v="5"/>
    <n v="5"/>
    <n v="5"/>
    <m/>
    <m/>
    <n v="5"/>
    <n v="5"/>
    <n v="5"/>
    <n v="5"/>
    <n v="5"/>
    <n v="5"/>
    <n v="5"/>
    <m/>
    <s v="Si"/>
    <n v="4"/>
    <s v="Si"/>
    <n v="4"/>
    <s v="Si"/>
    <n v="4"/>
    <s v="Si"/>
    <s v="Si"/>
    <s v="Si"/>
    <n v="4"/>
    <s v="No"/>
    <m/>
    <m/>
    <m/>
    <m/>
    <n v="5"/>
    <n v="5"/>
    <m/>
    <n v="4"/>
    <n v="5"/>
    <m/>
    <m/>
    <d v="2017-03-28T10:37:12"/>
    <s v="10.150.1.152"/>
  </r>
  <r>
    <s v="Facultad de Veterinaria "/>
    <s v="VET"/>
    <x v="0"/>
    <n v="1324"/>
    <m/>
    <m/>
    <n v="21"/>
    <m/>
    <n v="3"/>
    <n v="4"/>
    <m/>
    <n v="21"/>
    <m/>
    <m/>
    <m/>
    <m/>
    <m/>
    <n v="1"/>
    <n v="1"/>
    <n v="1"/>
    <n v="1"/>
    <m/>
    <m/>
    <n v="3"/>
    <n v="5"/>
    <n v="5"/>
    <n v="1"/>
    <n v="5"/>
    <m/>
    <n v="5"/>
    <n v="5"/>
    <n v="5"/>
    <n v="5"/>
    <n v="5"/>
    <n v="5"/>
    <n v="5"/>
    <m/>
    <m/>
    <n v="5"/>
    <n v="5"/>
    <n v="5"/>
    <n v="5"/>
    <n v="5"/>
    <n v="5"/>
    <n v="5"/>
    <m/>
    <s v="Si"/>
    <n v="5"/>
    <s v="No"/>
    <m/>
    <s v="No"/>
    <m/>
    <s v="Si"/>
    <s v="Si"/>
    <s v="No"/>
    <m/>
    <s v="No"/>
    <m/>
    <m/>
    <m/>
    <m/>
    <n v="5"/>
    <m/>
    <m/>
    <n v="5"/>
    <n v="5"/>
    <m/>
    <m/>
    <d v="2017-03-28T11:33:35"/>
    <s v="10.150.1.151"/>
  </r>
  <r>
    <s v="Facultad de Ciencias Económicas y Empresariales "/>
    <s v="CEE"/>
    <x v="4"/>
    <n v="1325"/>
    <m/>
    <m/>
    <n v="5"/>
    <m/>
    <n v="3"/>
    <n v="5"/>
    <m/>
    <n v="5"/>
    <n v="20"/>
    <n v="9"/>
    <m/>
    <m/>
    <m/>
    <n v="5"/>
    <n v="5"/>
    <n v="4"/>
    <n v="5"/>
    <m/>
    <m/>
    <n v="3"/>
    <n v="5"/>
    <n v="3"/>
    <n v="2"/>
    <n v="4"/>
    <m/>
    <n v="5"/>
    <n v="5"/>
    <n v="5"/>
    <n v="5"/>
    <n v="5"/>
    <n v="5"/>
    <n v="5"/>
    <m/>
    <m/>
    <n v="5"/>
    <n v="5"/>
    <n v="5"/>
    <n v="5"/>
    <n v="5"/>
    <n v="5"/>
    <n v="4"/>
    <m/>
    <s v="Si"/>
    <n v="5"/>
    <s v="Si"/>
    <n v="4"/>
    <s v="Si"/>
    <n v="4"/>
    <s v="Si"/>
    <s v="Si"/>
    <s v="Si"/>
    <n v="4"/>
    <s v="No"/>
    <m/>
    <m/>
    <m/>
    <m/>
    <n v="5"/>
    <n v="5"/>
    <m/>
    <n v="5"/>
    <n v="3"/>
    <m/>
    <m/>
    <d v="2017-03-28T11:36:10"/>
    <s v="10.150.1.151"/>
  </r>
  <r>
    <s v=""/>
    <s v=""/>
    <x v="1"/>
    <n v="1326"/>
    <m/>
    <m/>
    <m/>
    <m/>
    <n v="3"/>
    <n v="5"/>
    <m/>
    <n v="9"/>
    <m/>
    <m/>
    <m/>
    <m/>
    <m/>
    <n v="5"/>
    <n v="5"/>
    <n v="5"/>
    <n v="3"/>
    <m/>
    <m/>
    <n v="4"/>
    <n v="5"/>
    <n v="4"/>
    <n v="1"/>
    <n v="4"/>
    <m/>
    <n v="5"/>
    <n v="5"/>
    <n v="5"/>
    <n v="5"/>
    <n v="4"/>
    <n v="5"/>
    <n v="5"/>
    <m/>
    <m/>
    <n v="5"/>
    <n v="5"/>
    <n v="5"/>
    <n v="5"/>
    <n v="5"/>
    <n v="5"/>
    <n v="4"/>
    <m/>
    <s v="No"/>
    <m/>
    <m/>
    <m/>
    <s v="No"/>
    <m/>
    <s v="No"/>
    <s v="Si"/>
    <s v="No"/>
    <m/>
    <s v="No"/>
    <m/>
    <m/>
    <m/>
    <m/>
    <n v="5"/>
    <n v="5"/>
    <m/>
    <n v="5"/>
    <n v="4"/>
    <m/>
    <m/>
    <d v="2017-03-28T11:47:12"/>
    <s v="10.150.1.151"/>
  </r>
  <r>
    <s v="Facultad de Veterinaria "/>
    <s v="VET"/>
    <x v="0"/>
    <n v="1327"/>
    <m/>
    <m/>
    <n v="21"/>
    <m/>
    <n v="2"/>
    <n v="4"/>
    <m/>
    <n v="21"/>
    <m/>
    <m/>
    <m/>
    <m/>
    <m/>
    <n v="5"/>
    <n v="4"/>
    <n v="4"/>
    <n v="4"/>
    <m/>
    <m/>
    <n v="5"/>
    <n v="5"/>
    <n v="4"/>
    <n v="4"/>
    <n v="5"/>
    <m/>
    <n v="4"/>
    <n v="5"/>
    <n v="5"/>
    <n v="5"/>
    <n v="5"/>
    <n v="5"/>
    <n v="4"/>
    <m/>
    <m/>
    <n v="5"/>
    <n v="5"/>
    <n v="5"/>
    <n v="5"/>
    <n v="5"/>
    <n v="5"/>
    <n v="4"/>
    <m/>
    <s v="No"/>
    <m/>
    <s v="Si"/>
    <n v="5"/>
    <s v="Si"/>
    <n v="5"/>
    <s v="Si"/>
    <s v="Si"/>
    <s v="Si"/>
    <n v="5"/>
    <s v="Si"/>
    <m/>
    <m/>
    <m/>
    <m/>
    <n v="5"/>
    <n v="5"/>
    <m/>
    <n v="5"/>
    <n v="5"/>
    <s v="Considero a la Biblioteca de la Facultad de Veterinaria como uno de los mejores servicios de la Facultad y a su personal con muy buena formación y disposición."/>
    <m/>
    <d v="2017-03-28T12:31:48"/>
    <s v="10.150.1.151"/>
  </r>
  <r>
    <s v="F. Trabajo Social"/>
    <s v="TRS"/>
    <x v="4"/>
    <n v="1328"/>
    <m/>
    <m/>
    <n v="26"/>
    <m/>
    <n v="3"/>
    <n v="2"/>
    <m/>
    <n v="26"/>
    <m/>
    <m/>
    <m/>
    <m/>
    <m/>
    <n v="5"/>
    <n v="5"/>
    <n v="4"/>
    <n v="3"/>
    <m/>
    <m/>
    <n v="5"/>
    <n v="3"/>
    <n v="4"/>
    <n v="2"/>
    <n v="4"/>
    <m/>
    <n v="4"/>
    <n v="3"/>
    <n v="4"/>
    <n v="5"/>
    <n v="3"/>
    <n v="5"/>
    <n v="4"/>
    <m/>
    <m/>
    <n v="5"/>
    <n v="5"/>
    <n v="5"/>
    <m/>
    <n v="5"/>
    <n v="5"/>
    <n v="5"/>
    <m/>
    <s v="Si"/>
    <n v="4"/>
    <s v="No"/>
    <m/>
    <s v="No"/>
    <m/>
    <s v="No"/>
    <s v="Si"/>
    <s v="Si"/>
    <n v="5"/>
    <s v="Si"/>
    <m/>
    <m/>
    <m/>
    <m/>
    <n v="5"/>
    <n v="5"/>
    <m/>
    <n v="5"/>
    <n v="5"/>
    <m/>
    <m/>
    <d v="2017-03-28T17:13:14"/>
    <s v="10.150.1.152"/>
  </r>
  <r>
    <s v="Facultad de Ciencias Geológicas "/>
    <s v="GEO"/>
    <x v="3"/>
    <n v="1329"/>
    <m/>
    <m/>
    <n v="7"/>
    <m/>
    <n v="2"/>
    <n v="5"/>
    <m/>
    <n v="7"/>
    <m/>
    <m/>
    <m/>
    <m/>
    <m/>
    <n v="4"/>
    <n v="5"/>
    <n v="4"/>
    <n v="4"/>
    <m/>
    <m/>
    <n v="2"/>
    <n v="5"/>
    <n v="3"/>
    <n v="2"/>
    <n v="5"/>
    <m/>
    <n v="4"/>
    <n v="3"/>
    <n v="4"/>
    <n v="4"/>
    <n v="3"/>
    <n v="5"/>
    <m/>
    <m/>
    <m/>
    <n v="4"/>
    <n v="5"/>
    <n v="4"/>
    <n v="5"/>
    <n v="4"/>
    <n v="4"/>
    <n v="1"/>
    <m/>
    <s v="Si"/>
    <n v="3"/>
    <s v="No"/>
    <m/>
    <s v="No"/>
    <m/>
    <s v="Si"/>
    <s v="Si"/>
    <s v="No"/>
    <m/>
    <s v="No"/>
    <m/>
    <m/>
    <m/>
    <m/>
    <n v="4"/>
    <n v="4"/>
    <m/>
    <n v="4"/>
    <n v="3"/>
    <m/>
    <m/>
    <d v="2017-03-29T11:08:32"/>
    <s v="10.150.1.151"/>
  </r>
  <r>
    <s v="Facultad de Derecho "/>
    <s v="DER"/>
    <x v="4"/>
    <n v="1330"/>
    <m/>
    <m/>
    <n v="11"/>
    <m/>
    <n v="1"/>
    <n v="2"/>
    <m/>
    <m/>
    <m/>
    <m/>
    <m/>
    <m/>
    <m/>
    <m/>
    <m/>
    <m/>
    <m/>
    <m/>
    <m/>
    <n v="5"/>
    <n v="3"/>
    <n v="5"/>
    <n v="4"/>
    <n v="5"/>
    <m/>
    <n v="2"/>
    <n v="1"/>
    <n v="1"/>
    <n v="1"/>
    <n v="2"/>
    <n v="1"/>
    <n v="1"/>
    <m/>
    <m/>
    <m/>
    <m/>
    <m/>
    <m/>
    <m/>
    <n v="1"/>
    <n v="3"/>
    <m/>
    <s v="Si"/>
    <n v="5"/>
    <s v="No"/>
    <m/>
    <s v="No"/>
    <m/>
    <s v="No"/>
    <s v="Si"/>
    <s v="Si"/>
    <n v="4"/>
    <s v="No"/>
    <s v="Poder obtener libros en préstamo por la red. Muchas veces no aparece la cartulina verde y no se pueden reervar,"/>
    <m/>
    <m/>
    <m/>
    <n v="2"/>
    <n v="5"/>
    <m/>
    <n v="2"/>
    <n v="3"/>
    <m/>
    <m/>
    <d v="2017-03-29T17:59:07"/>
    <s v="10.150.1.151"/>
  </r>
  <r>
    <s v="Facultad de Ciencias de la Información "/>
    <s v="INF"/>
    <x v="4"/>
    <n v="1331"/>
    <m/>
    <m/>
    <n v="4"/>
    <m/>
    <n v="3"/>
    <n v="4"/>
    <m/>
    <n v="4"/>
    <m/>
    <m/>
    <m/>
    <m/>
    <m/>
    <n v="4"/>
    <n v="5"/>
    <n v="4"/>
    <n v="3"/>
    <m/>
    <m/>
    <n v="4"/>
    <n v="5"/>
    <n v="4"/>
    <n v="3"/>
    <n v="5"/>
    <m/>
    <n v="4"/>
    <n v="4"/>
    <n v="3"/>
    <n v="4"/>
    <n v="2"/>
    <n v="4"/>
    <n v="4"/>
    <m/>
    <m/>
    <n v="5"/>
    <n v="5"/>
    <n v="4"/>
    <n v="4"/>
    <n v="5"/>
    <n v="4"/>
    <n v="4"/>
    <m/>
    <s v="Si"/>
    <n v="4"/>
    <s v="No"/>
    <m/>
    <s v="No"/>
    <m/>
    <s v="No"/>
    <s v="Si"/>
    <s v="Si"/>
    <n v="5"/>
    <s v="Si"/>
    <m/>
    <m/>
    <m/>
    <m/>
    <n v="5"/>
    <n v="4"/>
    <m/>
    <n v="4"/>
    <n v="3"/>
    <m/>
    <m/>
    <d v="2017-03-29T23:17:23"/>
    <s v="10.150.1.152"/>
  </r>
  <r>
    <s v="Facultad de Educación "/>
    <s v="EDU"/>
    <x v="2"/>
    <n v="1332"/>
    <m/>
    <m/>
    <n v="12"/>
    <m/>
    <n v="3"/>
    <n v="3"/>
    <m/>
    <n v="12"/>
    <n v="29"/>
    <n v="15"/>
    <s v="Instituto Francés de Madrid"/>
    <m/>
    <m/>
    <n v="4"/>
    <n v="5"/>
    <n v="5"/>
    <n v="4"/>
    <m/>
    <m/>
    <n v="4"/>
    <n v="4"/>
    <n v="3"/>
    <n v="3"/>
    <n v="4"/>
    <m/>
    <n v="4"/>
    <n v="3"/>
    <n v="4"/>
    <n v="5"/>
    <n v="3"/>
    <n v="5"/>
    <n v="4"/>
    <m/>
    <m/>
    <n v="5"/>
    <n v="5"/>
    <n v="5"/>
    <n v="5"/>
    <n v="5"/>
    <n v="5"/>
    <n v="5"/>
    <m/>
    <s v="Si"/>
    <n v="4"/>
    <s v="No"/>
    <m/>
    <s v="No"/>
    <m/>
    <s v="No"/>
    <s v="No"/>
    <s v="No"/>
    <m/>
    <s v="Si"/>
    <m/>
    <m/>
    <m/>
    <m/>
    <n v="5"/>
    <n v="5"/>
    <m/>
    <n v="5"/>
    <n v="3"/>
    <m/>
    <m/>
    <d v="2017-03-30T09:11:49"/>
    <s v="10.150.1.151"/>
  </r>
  <r>
    <s v="F. Óptica y Optometría"/>
    <s v="OPT"/>
    <x v="0"/>
    <n v="1333"/>
    <m/>
    <m/>
    <n v="25"/>
    <m/>
    <n v="5"/>
    <n v="4"/>
    <m/>
    <n v="25"/>
    <m/>
    <m/>
    <m/>
    <m/>
    <m/>
    <n v="5"/>
    <n v="4"/>
    <n v="4"/>
    <n v="5"/>
    <m/>
    <m/>
    <n v="4"/>
    <n v="4"/>
    <n v="4"/>
    <n v="1"/>
    <n v="2"/>
    <m/>
    <n v="4"/>
    <n v="4"/>
    <n v="4"/>
    <n v="5"/>
    <n v="4"/>
    <n v="5"/>
    <n v="5"/>
    <m/>
    <m/>
    <n v="5"/>
    <n v="5"/>
    <n v="5"/>
    <n v="5"/>
    <n v="5"/>
    <n v="5"/>
    <n v="4"/>
    <m/>
    <s v="Si"/>
    <n v="4"/>
    <s v="Si"/>
    <n v="4"/>
    <s v="No"/>
    <m/>
    <s v="Si"/>
    <s v="Si"/>
    <s v="No"/>
    <m/>
    <s v="No"/>
    <m/>
    <m/>
    <m/>
    <m/>
    <n v="5"/>
    <n v="5"/>
    <m/>
    <n v="5"/>
    <n v="5"/>
    <m/>
    <m/>
    <d v="2017-03-30T10:33:02"/>
    <s v="10.150.1.151"/>
  </r>
  <r>
    <s v="Facultad de Farmacia "/>
    <s v="FAR"/>
    <x v="0"/>
    <n v="1334"/>
    <m/>
    <m/>
    <n v="13"/>
    <m/>
    <n v="2"/>
    <n v="2"/>
    <m/>
    <n v="13"/>
    <n v="18"/>
    <m/>
    <m/>
    <m/>
    <m/>
    <n v="5"/>
    <n v="5"/>
    <n v="5"/>
    <n v="5"/>
    <m/>
    <m/>
    <n v="2"/>
    <n v="5"/>
    <n v="3"/>
    <n v="1"/>
    <n v="3"/>
    <m/>
    <n v="5"/>
    <n v="5"/>
    <n v="5"/>
    <n v="5"/>
    <n v="5"/>
    <n v="5"/>
    <n v="5"/>
    <m/>
    <m/>
    <n v="4"/>
    <n v="5"/>
    <n v="5"/>
    <n v="5"/>
    <n v="5"/>
    <n v="5"/>
    <n v="5"/>
    <m/>
    <s v="Si"/>
    <n v="5"/>
    <s v="No"/>
    <m/>
    <s v="No"/>
    <m/>
    <s v="No"/>
    <s v="No"/>
    <s v="No"/>
    <m/>
    <s v="No"/>
    <m/>
    <m/>
    <m/>
    <m/>
    <n v="5"/>
    <n v="5"/>
    <m/>
    <n v="5"/>
    <n v="4"/>
    <m/>
    <m/>
    <d v="2017-03-30T11:11:47"/>
    <s v="10.150.1.151"/>
  </r>
  <r>
    <s v="Facultad de Psicología "/>
    <s v="PSI"/>
    <x v="0"/>
    <n v="1336"/>
    <m/>
    <m/>
    <n v="20"/>
    <m/>
    <n v="3"/>
    <n v="5"/>
    <m/>
    <n v="20"/>
    <n v="12"/>
    <m/>
    <m/>
    <m/>
    <m/>
    <n v="5"/>
    <n v="5"/>
    <n v="5"/>
    <n v="5"/>
    <m/>
    <m/>
    <n v="4"/>
    <n v="5"/>
    <n v="4"/>
    <n v="3"/>
    <n v="3"/>
    <m/>
    <n v="4"/>
    <n v="5"/>
    <n v="5"/>
    <n v="5"/>
    <n v="5"/>
    <n v="4"/>
    <n v="4"/>
    <m/>
    <m/>
    <n v="4"/>
    <n v="5"/>
    <n v="5"/>
    <n v="4"/>
    <n v="4"/>
    <n v="4"/>
    <n v="4"/>
    <m/>
    <s v="Si"/>
    <n v="4"/>
    <s v="Si"/>
    <n v="5"/>
    <s v="Si"/>
    <n v="5"/>
    <s v="Si"/>
    <s v="Si"/>
    <s v="No"/>
    <m/>
    <s v="Si"/>
    <m/>
    <m/>
    <m/>
    <m/>
    <n v="4"/>
    <n v="4"/>
    <m/>
    <n v="5"/>
    <n v="4"/>
    <m/>
    <m/>
    <d v="2017-03-30T13:23:58"/>
    <s v="10.150.1.152"/>
  </r>
  <r>
    <s v="Facultad de Psicología "/>
    <s v="PSI"/>
    <x v="0"/>
    <n v="1337"/>
    <m/>
    <m/>
    <n v="20"/>
    <m/>
    <n v="5"/>
    <n v="5"/>
    <m/>
    <n v="20"/>
    <n v="26"/>
    <m/>
    <m/>
    <m/>
    <m/>
    <n v="5"/>
    <n v="5"/>
    <n v="5"/>
    <n v="4"/>
    <m/>
    <m/>
    <n v="2"/>
    <n v="5"/>
    <n v="5"/>
    <n v="5"/>
    <n v="5"/>
    <m/>
    <n v="4"/>
    <n v="4"/>
    <n v="3"/>
    <n v="5"/>
    <n v="3"/>
    <n v="5"/>
    <n v="4"/>
    <m/>
    <m/>
    <n v="5"/>
    <n v="5"/>
    <n v="5"/>
    <n v="5"/>
    <n v="5"/>
    <n v="5"/>
    <n v="5"/>
    <m/>
    <s v="Si"/>
    <n v="1"/>
    <s v="Si"/>
    <n v="1"/>
    <s v="No"/>
    <m/>
    <s v="Si"/>
    <s v="Si"/>
    <s v="Si"/>
    <n v="3"/>
    <s v="Si"/>
    <s v="Apoyo al profesor para que sus trabajos de investigación se conozcan, se difundan, se valoren y se aprecien entre la propia comunidad complutense. Un profesor/a no puede dedicarse a rellenar los campos de &quot;e-print&quot; cuando sus publicaciones están perfectamente registrados en Google Scholar, Research ID, etc. "/>
    <m/>
    <m/>
    <m/>
    <n v="5"/>
    <n v="5"/>
    <m/>
    <n v="4"/>
    <n v="4"/>
    <m/>
    <m/>
    <d v="2017-03-30T13:29:10"/>
    <s v="10.150.1.151"/>
  </r>
  <r>
    <s v="Facultad de Psicología "/>
    <s v="PSI"/>
    <x v="0"/>
    <n v="1338"/>
    <m/>
    <m/>
    <n v="20"/>
    <m/>
    <n v="3"/>
    <n v="2"/>
    <m/>
    <n v="20"/>
    <n v="29"/>
    <n v="9"/>
    <m/>
    <m/>
    <m/>
    <n v="5"/>
    <n v="5"/>
    <n v="5"/>
    <n v="5"/>
    <m/>
    <m/>
    <n v="5"/>
    <n v="5"/>
    <n v="4"/>
    <n v="3"/>
    <n v="4"/>
    <m/>
    <n v="5"/>
    <m/>
    <n v="5"/>
    <n v="5"/>
    <n v="5"/>
    <n v="5"/>
    <n v="5"/>
    <m/>
    <m/>
    <n v="5"/>
    <n v="5"/>
    <n v="5"/>
    <n v="5"/>
    <n v="5"/>
    <n v="5"/>
    <n v="5"/>
    <m/>
    <s v="Si"/>
    <n v="5"/>
    <s v="Si"/>
    <n v="5"/>
    <s v="Si"/>
    <n v="5"/>
    <s v="Si"/>
    <s v="Si"/>
    <s v="Si"/>
    <n v="5"/>
    <s v="Si"/>
    <m/>
    <m/>
    <m/>
    <m/>
    <n v="5"/>
    <n v="5"/>
    <m/>
    <n v="5"/>
    <n v="5"/>
    <m/>
    <m/>
    <d v="2017-03-30T14:00:55"/>
    <s v="10.150.1.152"/>
  </r>
  <r>
    <s v=""/>
    <s v=""/>
    <x v="1"/>
    <n v="1354"/>
    <m/>
    <m/>
    <m/>
    <m/>
    <n v="3"/>
    <m/>
    <m/>
    <n v="20"/>
    <m/>
    <m/>
    <m/>
    <m/>
    <m/>
    <n v="4"/>
    <n v="4"/>
    <n v="3"/>
    <n v="3"/>
    <m/>
    <m/>
    <n v="3"/>
    <n v="4"/>
    <n v="1"/>
    <n v="3"/>
    <n v="5"/>
    <m/>
    <n v="5"/>
    <n v="5"/>
    <n v="3"/>
    <n v="4"/>
    <n v="3"/>
    <n v="3"/>
    <n v="3"/>
    <m/>
    <m/>
    <n v="4"/>
    <n v="4"/>
    <n v="3"/>
    <n v="4"/>
    <n v="4"/>
    <n v="4"/>
    <n v="3"/>
    <m/>
    <m/>
    <n v="4"/>
    <s v="No"/>
    <m/>
    <s v="No"/>
    <m/>
    <s v="No"/>
    <s v="Si"/>
    <s v="Si"/>
    <n v="4"/>
    <m/>
    <m/>
    <m/>
    <m/>
    <m/>
    <n v="4"/>
    <n v="4"/>
    <m/>
    <n v="4"/>
    <n v="3"/>
    <m/>
    <m/>
    <d v="2017-03-30T15:53:27"/>
    <s v="10.150.1.152"/>
  </r>
  <r>
    <s v="Facultad de Psicología "/>
    <s v="PSI"/>
    <x v="0"/>
    <n v="1361"/>
    <m/>
    <m/>
    <n v="20"/>
    <m/>
    <n v="3"/>
    <n v="5"/>
    <m/>
    <n v="20"/>
    <n v="26"/>
    <m/>
    <m/>
    <m/>
    <m/>
    <n v="4"/>
    <n v="5"/>
    <n v="4"/>
    <n v="4"/>
    <m/>
    <m/>
    <n v="4"/>
    <n v="5"/>
    <n v="4"/>
    <n v="3"/>
    <n v="5"/>
    <m/>
    <n v="3"/>
    <n v="3"/>
    <n v="4"/>
    <n v="5"/>
    <n v="4"/>
    <n v="4"/>
    <n v="4"/>
    <m/>
    <m/>
    <n v="5"/>
    <n v="5"/>
    <n v="5"/>
    <n v="5"/>
    <n v="5"/>
    <n v="5"/>
    <n v="4"/>
    <m/>
    <s v="Si"/>
    <n v="4"/>
    <s v="Si"/>
    <n v="4"/>
    <s v="No"/>
    <m/>
    <s v="Si"/>
    <s v="Si"/>
    <s v="Si"/>
    <n v="4"/>
    <s v="Si"/>
    <s v="Mejorar el acceso online tanto a revistas como a libros... "/>
    <m/>
    <m/>
    <m/>
    <n v="4"/>
    <n v="5"/>
    <m/>
    <n v="4"/>
    <n v="3"/>
    <m/>
    <m/>
    <d v="2017-03-30T17:40:40"/>
    <s v="10.150.1.152"/>
  </r>
  <r>
    <s v=""/>
    <s v=""/>
    <x v="1"/>
    <n v="1363"/>
    <m/>
    <m/>
    <m/>
    <m/>
    <n v="4"/>
    <n v="4"/>
    <m/>
    <n v="20"/>
    <m/>
    <m/>
    <m/>
    <m/>
    <m/>
    <n v="5"/>
    <n v="5"/>
    <n v="4"/>
    <n v="5"/>
    <m/>
    <m/>
    <n v="5"/>
    <n v="2"/>
    <n v="1"/>
    <n v="1"/>
    <n v="4"/>
    <m/>
    <n v="5"/>
    <n v="4"/>
    <n v="4"/>
    <n v="5"/>
    <n v="4"/>
    <n v="5"/>
    <n v="5"/>
    <m/>
    <m/>
    <n v="5"/>
    <n v="3"/>
    <n v="5"/>
    <n v="5"/>
    <n v="5"/>
    <n v="5"/>
    <n v="5"/>
    <m/>
    <s v="No"/>
    <m/>
    <s v="No"/>
    <m/>
    <s v="Si"/>
    <n v="4"/>
    <s v="No"/>
    <s v="Si"/>
    <s v="Si"/>
    <n v="4"/>
    <s v="Si"/>
    <m/>
    <m/>
    <m/>
    <m/>
    <n v="5"/>
    <n v="5"/>
    <m/>
    <n v="5"/>
    <m/>
    <m/>
    <m/>
    <d v="2017-03-30T18:03:59"/>
    <s v="10.150.1.15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 dinámica1" cacheId="2" dataOnRows="1" applyNumberFormats="0" applyBorderFormats="0" applyFontFormats="0" applyPatternFormats="0" applyAlignmentFormats="0" applyWidthHeightFormats="1" dataCaption="Datos" updatedVersion="3" showMemberPropertyTips="0" preserveFormatting="0" itemPrintTitles="1" createdVersion="1" indent="0" compact="0" compactData="0" gridDropZones="1">
  <location ref="A4:H12" firstHeaderRow="1" firstDataRow="2" firstDataCol="1"/>
  <pivotFields count="65">
    <pivotField compact="0" outline="0" subtotalTop="0" showAll="0" includeNewItemsInFilter="1" defaultSubtotal="0"/>
    <pivotField compact="0" outline="0" subtotalTop="0" showAll="0" includeNewItemsInFilter="1" defaultSubtotal="0"/>
    <pivotField axis="axisRow" compact="0" outline="0" subtotalTop="0" showAll="0" includeNewItemsInFilter="1" defaultSubtotal="0">
      <items count="6">
        <item x="5"/>
        <item x="1"/>
        <item x="2"/>
        <item x="3"/>
        <item x="4"/>
        <item x="0"/>
      </items>
    </pivotField>
    <pivotField dataField="1" compact="0" outline="0" subtotalTop="0" showAll="0" includeNewItemsInFilter="1"/>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axis="axisCol" compact="0" outline="0" subtotalTop="0" showAll="0" includeNewItemsInFilter="1" defaultSubtotal="0">
      <items count="6">
        <item x="5"/>
        <item x="4"/>
        <item x="2"/>
        <item x="0"/>
        <item x="1"/>
        <item x="3"/>
      </items>
    </pivotField>
    <pivotField compact="0" outline="0" subtotalTop="0" showAll="0" includeNewItemsInFilter="1" defaultSubtotal="0"/>
    <pivotField compact="0" outline="0" subtotalTop="0" showAll="0" includeNewItemsInFilter="1" defaultSubtotal="0"/>
    <pivotField compact="0" outline="0" subtotalTop="0" showAll="0" includeNewItemsInFilter="1" defaultSubtotal="0"/>
    <pivotField compact="0" numFmtId="167" outline="0" subtotalTop="0" showAll="0" includeNewItemsInFilter="1" defaultSubtotal="0"/>
  </pivotFields>
  <rowFields count="1">
    <field x="2"/>
  </rowFields>
  <rowItems count="7">
    <i>
      <x/>
    </i>
    <i>
      <x v="1"/>
    </i>
    <i>
      <x v="2"/>
    </i>
    <i>
      <x v="3"/>
    </i>
    <i>
      <x v="4"/>
    </i>
    <i>
      <x v="5"/>
    </i>
    <i t="grand">
      <x/>
    </i>
  </rowItems>
  <colFields count="1">
    <field x="60"/>
  </colFields>
  <colItems count="7">
    <i>
      <x/>
    </i>
    <i>
      <x v="1"/>
    </i>
    <i>
      <x v="2"/>
    </i>
    <i>
      <x v="3"/>
    </i>
    <i>
      <x v="4"/>
    </i>
    <i>
      <x v="5"/>
    </i>
    <i t="grand">
      <x/>
    </i>
  </colItems>
  <dataFields count="1">
    <dataField name="Cuenta de id" fld="3" subtotal="count"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Tabla dinámica1" cacheId="3" dataOnRows="1" applyNumberFormats="0" applyBorderFormats="0" applyFontFormats="0" applyPatternFormats="0" applyAlignmentFormats="0" applyWidthHeightFormats="1" dataCaption="Valores" updatedVersion="6" minRefreshableVersion="3" showCalcMbrs="0" preserveFormatting="0" itemPrintTitles="1" createdVersion="3" indent="0" outline="1" outlineData="1" multipleFieldFilters="0">
  <location ref="A3:G10" firstHeaderRow="1" firstDataRow="2" firstDataCol="1"/>
  <pivotFields count="70">
    <pivotField showAll="0"/>
    <pivotField showAll="0"/>
    <pivotField axis="axisCol" showAll="0" sortType="descending">
      <items count="7">
        <item x="2"/>
        <item x="4"/>
        <item x="3"/>
        <item x="0"/>
        <item x="1"/>
        <item h="1" m="1" x="5"/>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6">
    <i>
      <x/>
    </i>
    <i i="1">
      <x v="1"/>
    </i>
    <i i="2">
      <x v="2"/>
    </i>
    <i i="3">
      <x v="3"/>
    </i>
    <i i="4">
      <x v="4"/>
    </i>
    <i i="5">
      <x v="5"/>
    </i>
  </rowItems>
  <colFields count="1">
    <field x="2"/>
  </colFields>
  <colItems count="6">
    <i>
      <x/>
    </i>
    <i>
      <x v="1"/>
    </i>
    <i>
      <x v="2"/>
    </i>
    <i>
      <x v="3"/>
    </i>
    <i>
      <x v="4"/>
    </i>
    <i t="grand">
      <x/>
    </i>
  </colItems>
  <dataFields count="6">
    <dataField name="Suma de De los libros impresos y revistas impresas que hay en la biblioteca De la UCM o los que obtengo por préstamo interbibliotecario" fld="23" baseField="0" baseItem="0"/>
    <dataField name="Suma de De las revistas en línea o libros electrónicos suscritos por la biblioteca" fld="24" baseField="0" baseItem="0"/>
    <dataField name="Suma de De mi propia biblioteca personal" fld="25" baseField="0" baseItem="0"/>
    <dataField name="Suma de De los documentos que encuentro en otros archivos o bibliotecas" fld="26" baseField="0" baseItem="0"/>
    <dataField name="Suma de De los recursos libres y gratuitos que encuentro en internet" fld="27" baseField="0" baseItem="0"/>
    <dataField name="Cuenta de id" fld="3" subtotal="count"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4.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92"/>
  <sheetViews>
    <sheetView showGridLines="0" view="pageBreakPreview" zoomScale="70" zoomScaleNormal="75" zoomScaleSheetLayoutView="70" workbookViewId="0">
      <selection activeCell="G8" sqref="G8"/>
    </sheetView>
  </sheetViews>
  <sheetFormatPr baseColWidth="10" defaultRowHeight="12.75" customHeight="1" x14ac:dyDescent="0.25"/>
  <cols>
    <col min="1" max="1" width="8.7109375" style="71" customWidth="1"/>
    <col min="2" max="2" width="46.85546875" style="10" customWidth="1"/>
    <col min="3" max="3" width="6.42578125" style="14" customWidth="1"/>
    <col min="4" max="9" width="6.42578125" customWidth="1"/>
    <col min="10" max="10" width="7.140625" style="17" customWidth="1"/>
    <col min="11" max="15" width="6.42578125" style="17" customWidth="1"/>
    <col min="16" max="16" width="11.5703125" style="203" bestFit="1" customWidth="1"/>
    <col min="17" max="17" width="12.7109375" style="132" bestFit="1" customWidth="1"/>
    <col min="18" max="18" width="11.5703125" style="133" bestFit="1" customWidth="1"/>
    <col min="19" max="24" width="6.5703125" style="133" customWidth="1"/>
    <col min="25" max="25" width="11.5703125" style="133" bestFit="1" customWidth="1"/>
    <col min="26" max="26" width="11.42578125" style="133"/>
  </cols>
  <sheetData>
    <row r="1" spans="1:26" ht="51.75" customHeight="1" x14ac:dyDescent="0.3">
      <c r="A1" s="70"/>
      <c r="B1" s="1"/>
    </row>
    <row r="2" spans="1:26" ht="20.25" customHeight="1" x14ac:dyDescent="0.25">
      <c r="B2" s="301" t="s">
        <v>48</v>
      </c>
      <c r="C2" s="301"/>
      <c r="D2" s="301"/>
      <c r="E2" s="301"/>
      <c r="F2" s="301"/>
      <c r="G2" s="301"/>
      <c r="H2" s="301"/>
      <c r="I2" s="301"/>
      <c r="J2" s="301"/>
      <c r="K2" s="301"/>
      <c r="L2" s="301"/>
      <c r="M2" s="301"/>
      <c r="N2" s="301"/>
      <c r="O2" s="301"/>
      <c r="P2" s="301"/>
    </row>
    <row r="3" spans="1:26" ht="23.25" customHeight="1" x14ac:dyDescent="0.25">
      <c r="B3" s="301"/>
      <c r="C3" s="301"/>
      <c r="D3" s="301"/>
      <c r="E3" s="301"/>
      <c r="F3" s="301"/>
      <c r="G3" s="301"/>
      <c r="H3" s="301"/>
      <c r="I3" s="301"/>
      <c r="J3" s="301"/>
      <c r="K3" s="301"/>
      <c r="L3" s="301"/>
      <c r="M3" s="301"/>
      <c r="N3" s="301"/>
      <c r="O3" s="301"/>
      <c r="P3" s="301"/>
    </row>
    <row r="4" spans="1:26" ht="12.75" customHeight="1" x14ac:dyDescent="0.25">
      <c r="A4" s="72"/>
      <c r="B4" s="3"/>
      <c r="C4" s="60"/>
      <c r="D4" s="2"/>
      <c r="E4" s="2"/>
      <c r="F4" s="2"/>
      <c r="G4" s="2"/>
    </row>
    <row r="5" spans="1:26" ht="18.75" customHeight="1" x14ac:dyDescent="0.25">
      <c r="B5" s="302" t="s">
        <v>49</v>
      </c>
      <c r="C5" s="302"/>
      <c r="D5" s="302"/>
      <c r="E5" s="302"/>
      <c r="F5" s="302"/>
      <c r="G5" s="302"/>
      <c r="H5" s="302"/>
      <c r="I5" s="302"/>
      <c r="J5" s="302"/>
      <c r="K5" s="302"/>
      <c r="L5" s="302"/>
      <c r="M5" s="302"/>
      <c r="N5" s="302"/>
      <c r="O5" s="302"/>
      <c r="P5" s="302"/>
    </row>
    <row r="6" spans="1:26" ht="18.75" customHeight="1" x14ac:dyDescent="0.25">
      <c r="B6" s="302" t="s">
        <v>141</v>
      </c>
      <c r="C6" s="302"/>
      <c r="D6" s="302"/>
      <c r="E6" s="302"/>
      <c r="F6" s="302"/>
      <c r="G6" s="302"/>
      <c r="H6" s="302"/>
      <c r="I6" s="302"/>
      <c r="J6" s="302"/>
      <c r="K6" s="302"/>
      <c r="L6" s="302"/>
      <c r="M6" s="302"/>
      <c r="N6" s="302"/>
      <c r="O6" s="302"/>
      <c r="P6" s="302"/>
    </row>
    <row r="7" spans="1:26" ht="18.75" customHeight="1" x14ac:dyDescent="0.25">
      <c r="B7" s="4"/>
      <c r="C7" s="4"/>
      <c r="D7" s="4"/>
      <c r="E7" s="4"/>
      <c r="F7" s="5"/>
      <c r="G7" s="4"/>
      <c r="H7" s="4"/>
      <c r="I7" s="4"/>
      <c r="J7" s="85"/>
      <c r="K7" s="85"/>
      <c r="L7" s="85"/>
      <c r="M7" s="85"/>
      <c r="N7" s="85"/>
      <c r="O7" s="85"/>
      <c r="P7" s="204"/>
    </row>
    <row r="8" spans="1:26" ht="18.75" customHeight="1" x14ac:dyDescent="0.3">
      <c r="B8" s="6"/>
      <c r="C8" s="61"/>
      <c r="D8" s="7"/>
      <c r="E8" s="7"/>
      <c r="F8" s="145" t="s">
        <v>378</v>
      </c>
      <c r="G8" s="7"/>
      <c r="H8" s="9"/>
      <c r="I8" s="9"/>
      <c r="J8" s="59"/>
    </row>
    <row r="9" spans="1:26" ht="18.75" customHeight="1" x14ac:dyDescent="0.3">
      <c r="B9" s="6"/>
      <c r="C9" s="61"/>
      <c r="D9" s="7"/>
      <c r="E9" s="7"/>
      <c r="F9" s="8" t="s">
        <v>99</v>
      </c>
      <c r="G9" s="7"/>
      <c r="H9" s="9"/>
      <c r="I9" s="9"/>
      <c r="J9" s="59"/>
    </row>
    <row r="10" spans="1:26" ht="18.75" customHeight="1" x14ac:dyDescent="0.3">
      <c r="B10" s="6"/>
      <c r="C10" s="61"/>
      <c r="D10" s="7"/>
      <c r="E10" s="7"/>
      <c r="F10" s="8" t="s">
        <v>50</v>
      </c>
      <c r="G10" s="7"/>
      <c r="H10" s="9"/>
      <c r="I10" s="9"/>
      <c r="J10" s="59"/>
    </row>
    <row r="11" spans="1:26" ht="18.75" customHeight="1" x14ac:dyDescent="0.3">
      <c r="B11" s="57"/>
      <c r="C11" s="62"/>
      <c r="D11" s="17"/>
      <c r="E11" s="58"/>
      <c r="F11" s="123">
        <f>COUNTIF(TABLA!D:D,"&gt;=1")</f>
        <v>667</v>
      </c>
      <c r="G11" s="58"/>
      <c r="H11" s="59"/>
      <c r="I11" s="59"/>
      <c r="J11" s="59"/>
    </row>
    <row r="12" spans="1:26" s="12" customFormat="1" ht="27" customHeight="1" x14ac:dyDescent="0.35">
      <c r="A12" s="284" t="s">
        <v>51</v>
      </c>
      <c r="B12" s="285" t="s">
        <v>52</v>
      </c>
      <c r="C12" s="63"/>
      <c r="J12" s="86"/>
      <c r="K12" s="86"/>
      <c r="L12" s="86"/>
      <c r="M12" s="86"/>
      <c r="N12" s="86"/>
      <c r="O12" s="86"/>
      <c r="P12" s="205"/>
      <c r="Q12" s="132"/>
      <c r="R12" s="134"/>
      <c r="S12" s="134"/>
      <c r="T12" s="134"/>
      <c r="U12" s="134"/>
      <c r="V12" s="134"/>
      <c r="W12" s="134"/>
      <c r="X12" s="134"/>
      <c r="Y12" s="134"/>
      <c r="Z12" s="134"/>
    </row>
    <row r="13" spans="1:26" ht="10.5" customHeight="1" x14ac:dyDescent="0.25"/>
    <row r="14" spans="1:26" ht="19.5" customHeight="1" x14ac:dyDescent="0.25">
      <c r="A14" s="116" t="s">
        <v>54</v>
      </c>
      <c r="B14" s="127" t="s">
        <v>67</v>
      </c>
    </row>
    <row r="15" spans="1:26" ht="15.75" customHeight="1" x14ac:dyDescent="0.25">
      <c r="A15" s="44"/>
      <c r="C15" s="115"/>
      <c r="D15" s="46"/>
    </row>
    <row r="16" spans="1:26" ht="24.75" customHeight="1" x14ac:dyDescent="0.25">
      <c r="A16" s="180">
        <v>16</v>
      </c>
      <c r="B16" s="181" t="s">
        <v>126</v>
      </c>
      <c r="C16" s="184">
        <f>COUNTIF(TABLA!G:G,A16)</f>
        <v>52</v>
      </c>
      <c r="D16" s="47"/>
      <c r="E16" s="17"/>
      <c r="F16" s="17"/>
      <c r="G16" s="17"/>
      <c r="H16" s="17"/>
      <c r="I16" s="17"/>
      <c r="R16" s="238"/>
      <c r="S16" s="239"/>
      <c r="T16" s="241"/>
      <c r="U16" s="241"/>
    </row>
    <row r="17" spans="1:21" ht="24.75" customHeight="1" x14ac:dyDescent="0.25">
      <c r="A17" s="182">
        <v>14</v>
      </c>
      <c r="B17" s="183" t="s">
        <v>124</v>
      </c>
      <c r="C17" s="185">
        <f>COUNTIF(TABLA!G:G,A17)</f>
        <v>49</v>
      </c>
      <c r="D17" s="47"/>
      <c r="E17" s="17"/>
      <c r="F17" s="17"/>
      <c r="G17" s="17"/>
      <c r="H17" s="17"/>
      <c r="I17" s="17"/>
      <c r="R17" s="136"/>
      <c r="S17" s="135"/>
      <c r="T17" s="240"/>
      <c r="U17" s="240"/>
    </row>
    <row r="18" spans="1:21" ht="24.75" customHeight="1" x14ac:dyDescent="0.25">
      <c r="A18" s="182">
        <v>25</v>
      </c>
      <c r="B18" s="183" t="s">
        <v>308</v>
      </c>
      <c r="C18" s="185">
        <f>COUNTIF(TABLA!G:G,A18)</f>
        <v>40</v>
      </c>
      <c r="D18" s="47"/>
      <c r="E18" s="17"/>
      <c r="F18" s="17"/>
      <c r="G18" s="17"/>
      <c r="H18" s="17"/>
      <c r="I18" s="17"/>
      <c r="R18" s="240"/>
      <c r="S18" s="240"/>
      <c r="T18" s="240"/>
      <c r="U18" s="240"/>
    </row>
    <row r="19" spans="1:21" ht="24.75" customHeight="1" x14ac:dyDescent="0.25">
      <c r="A19" s="182">
        <v>20</v>
      </c>
      <c r="B19" s="183" t="s">
        <v>130</v>
      </c>
      <c r="C19" s="185">
        <f>COUNTIF(TABLA!G:G,A19)</f>
        <v>37</v>
      </c>
      <c r="D19" s="47"/>
      <c r="E19" s="17"/>
      <c r="F19" s="17"/>
      <c r="G19" s="17"/>
      <c r="H19" s="17"/>
      <c r="I19" s="17"/>
      <c r="R19" s="240"/>
      <c r="S19" s="240"/>
      <c r="T19" s="240"/>
      <c r="U19" s="240"/>
    </row>
    <row r="20" spans="1:21" ht="24.75" customHeight="1" x14ac:dyDescent="0.25">
      <c r="A20" s="182">
        <v>4</v>
      </c>
      <c r="B20" s="183" t="s">
        <v>114</v>
      </c>
      <c r="C20" s="185">
        <f>COUNTIF(TABLA!G:G,A20)</f>
        <v>36</v>
      </c>
      <c r="D20" s="47"/>
      <c r="E20" s="17"/>
      <c r="F20" s="17"/>
      <c r="G20" s="17"/>
      <c r="H20" s="17"/>
      <c r="I20" s="17"/>
      <c r="R20" s="135"/>
      <c r="S20" s="136"/>
      <c r="T20" s="136"/>
      <c r="U20" s="135"/>
    </row>
    <row r="21" spans="1:21" ht="24.75" customHeight="1" x14ac:dyDescent="0.25">
      <c r="A21" s="182">
        <v>9</v>
      </c>
      <c r="B21" s="183" t="s">
        <v>119</v>
      </c>
      <c r="C21" s="185">
        <f>COUNTIF(TABLA!G:G,A21)</f>
        <v>34</v>
      </c>
      <c r="D21" s="47"/>
      <c r="E21" s="17"/>
      <c r="F21" s="17"/>
      <c r="G21" s="17"/>
      <c r="H21" s="17"/>
      <c r="I21" s="17"/>
      <c r="R21" s="135"/>
      <c r="S21" s="136"/>
      <c r="T21" s="136"/>
      <c r="U21" s="135"/>
    </row>
    <row r="22" spans="1:21" ht="24.75" customHeight="1" x14ac:dyDescent="0.25">
      <c r="A22" s="182">
        <v>10</v>
      </c>
      <c r="B22" s="183" t="s">
        <v>120</v>
      </c>
      <c r="C22" s="185">
        <f>COUNTIF(TABLA!G:G,A22)</f>
        <v>33</v>
      </c>
      <c r="D22" s="47"/>
      <c r="E22" s="17"/>
      <c r="F22" s="17"/>
      <c r="G22" s="17"/>
      <c r="H22" s="17"/>
      <c r="I22" s="17"/>
      <c r="R22" s="136"/>
      <c r="S22" s="135"/>
      <c r="T22" s="240"/>
      <c r="U22" s="240"/>
    </row>
    <row r="23" spans="1:21" ht="24.75" customHeight="1" x14ac:dyDescent="0.25">
      <c r="A23" s="182">
        <v>12</v>
      </c>
      <c r="B23" s="183" t="s">
        <v>122</v>
      </c>
      <c r="C23" s="185">
        <f>COUNTIF(TABLA!G:G,A23)</f>
        <v>32</v>
      </c>
      <c r="D23" s="47"/>
      <c r="E23" s="17"/>
      <c r="F23" s="17"/>
      <c r="G23" s="17"/>
      <c r="H23" s="17"/>
      <c r="I23" s="17"/>
      <c r="R23" s="136"/>
      <c r="S23" s="135"/>
      <c r="T23" s="240"/>
      <c r="U23" s="240"/>
    </row>
    <row r="24" spans="1:21" ht="24.75" customHeight="1" x14ac:dyDescent="0.25">
      <c r="A24" s="182">
        <v>5</v>
      </c>
      <c r="B24" s="183" t="s">
        <v>115</v>
      </c>
      <c r="C24" s="185">
        <f>COUNTIF(TABLA!G:G,A24)</f>
        <v>26</v>
      </c>
      <c r="D24" s="47"/>
      <c r="E24" s="17"/>
      <c r="F24" s="17"/>
      <c r="G24" s="17"/>
      <c r="H24" s="17"/>
      <c r="I24" s="17"/>
      <c r="R24" s="135"/>
      <c r="S24" s="136"/>
      <c r="T24" s="136"/>
      <c r="U24" s="135"/>
    </row>
    <row r="25" spans="1:21" ht="24.75" customHeight="1" x14ac:dyDescent="0.25">
      <c r="A25" s="182">
        <v>11</v>
      </c>
      <c r="B25" s="183" t="s">
        <v>121</v>
      </c>
      <c r="C25" s="185">
        <f>COUNTIF(TABLA!G:G,A25)</f>
        <v>25</v>
      </c>
      <c r="D25" s="47"/>
      <c r="E25" s="17"/>
      <c r="F25" s="17"/>
      <c r="G25" s="17"/>
      <c r="H25" s="17"/>
      <c r="I25" s="17"/>
      <c r="R25" s="136"/>
      <c r="S25" s="135"/>
      <c r="T25" s="139"/>
      <c r="U25" s="139"/>
    </row>
    <row r="26" spans="1:21" ht="24.75" customHeight="1" x14ac:dyDescent="0.25">
      <c r="A26" s="182">
        <v>13</v>
      </c>
      <c r="B26" s="183" t="s">
        <v>123</v>
      </c>
      <c r="C26" s="185">
        <f>COUNTIF(TABLA!G:G,A26)</f>
        <v>23</v>
      </c>
      <c r="D26" s="47"/>
      <c r="E26" s="17"/>
      <c r="F26" s="17"/>
      <c r="G26" s="17"/>
      <c r="H26" s="17"/>
      <c r="I26" s="17"/>
      <c r="R26" s="136"/>
      <c r="S26" s="135"/>
    </row>
    <row r="27" spans="1:21" ht="24.75" customHeight="1" x14ac:dyDescent="0.25">
      <c r="A27" s="182">
        <v>21</v>
      </c>
      <c r="B27" s="183" t="s">
        <v>131</v>
      </c>
      <c r="C27" s="185">
        <f>COUNTIF(TABLA!G:G,A27)</f>
        <v>22</v>
      </c>
      <c r="D27" s="47"/>
      <c r="E27" s="17"/>
      <c r="F27" s="17"/>
      <c r="G27" s="17"/>
      <c r="H27" s="17"/>
      <c r="I27" s="17"/>
      <c r="R27" s="240"/>
      <c r="S27" s="240"/>
      <c r="T27" s="139"/>
      <c r="U27" s="139"/>
    </row>
    <row r="28" spans="1:21" ht="30" customHeight="1" x14ac:dyDescent="0.25">
      <c r="A28" s="182">
        <v>18</v>
      </c>
      <c r="B28" s="183" t="s">
        <v>128</v>
      </c>
      <c r="C28" s="185">
        <f>COUNTIF(TABLA!G:G,A28)</f>
        <v>23</v>
      </c>
      <c r="D28" s="47"/>
      <c r="E28" s="17"/>
      <c r="F28" s="17"/>
      <c r="G28" s="17"/>
      <c r="H28" s="17"/>
      <c r="I28" s="17"/>
      <c r="R28" s="136"/>
      <c r="S28" s="135"/>
      <c r="T28" s="139"/>
      <c r="U28" s="139"/>
    </row>
    <row r="29" spans="1:21" ht="24.75" customHeight="1" x14ac:dyDescent="0.25">
      <c r="A29" s="182">
        <v>1</v>
      </c>
      <c r="B29" s="183" t="s">
        <v>111</v>
      </c>
      <c r="C29" s="185">
        <f>COUNTIF(TABLA!G:G,A29)</f>
        <v>19</v>
      </c>
      <c r="D29" s="47"/>
      <c r="E29" s="17"/>
      <c r="F29" s="18"/>
      <c r="G29" s="17"/>
      <c r="H29" s="17"/>
      <c r="I29" s="17"/>
      <c r="R29" s="237"/>
      <c r="S29" s="237"/>
      <c r="T29" s="228"/>
      <c r="U29" s="228"/>
    </row>
    <row r="30" spans="1:21" ht="24.75" customHeight="1" x14ac:dyDescent="0.25">
      <c r="A30" s="182">
        <v>2</v>
      </c>
      <c r="B30" s="183" t="s">
        <v>112</v>
      </c>
      <c r="C30" s="185">
        <f>COUNTIF(TABLA!G:G,A30)</f>
        <v>18</v>
      </c>
      <c r="D30" s="47"/>
      <c r="E30" s="17"/>
      <c r="F30" s="18"/>
      <c r="G30" s="17"/>
      <c r="H30" s="17"/>
      <c r="I30" s="17"/>
      <c r="R30" s="135"/>
      <c r="S30" s="136"/>
      <c r="T30" s="224"/>
      <c r="U30" s="223"/>
    </row>
    <row r="31" spans="1:21" ht="24.75" customHeight="1" x14ac:dyDescent="0.25">
      <c r="A31" s="182">
        <v>7</v>
      </c>
      <c r="B31" s="183" t="s">
        <v>117</v>
      </c>
      <c r="C31" s="185">
        <f>COUNTIF(TABLA!G:G,A31)</f>
        <v>18</v>
      </c>
      <c r="D31" s="47"/>
      <c r="E31" s="17"/>
      <c r="F31" s="17"/>
      <c r="G31" s="17"/>
      <c r="H31" s="17"/>
      <c r="I31" s="17"/>
      <c r="R31" s="135"/>
      <c r="S31" s="136"/>
      <c r="T31" s="224"/>
      <c r="U31" s="223"/>
    </row>
    <row r="32" spans="1:21" ht="24.75" customHeight="1" x14ac:dyDescent="0.25">
      <c r="A32" s="182">
        <v>26</v>
      </c>
      <c r="B32" s="183" t="s">
        <v>309</v>
      </c>
      <c r="C32" s="185">
        <f>COUNTIF(TABLA!G:G,A32)</f>
        <v>15</v>
      </c>
      <c r="D32" s="47"/>
      <c r="E32" s="17"/>
      <c r="F32" s="17"/>
      <c r="G32" s="17"/>
      <c r="H32" s="17"/>
      <c r="I32" s="17"/>
      <c r="R32" s="240"/>
      <c r="S32" s="240"/>
    </row>
    <row r="33" spans="1:21" ht="24.75" customHeight="1" x14ac:dyDescent="0.25">
      <c r="A33" s="182">
        <v>15</v>
      </c>
      <c r="B33" s="183" t="s">
        <v>125</v>
      </c>
      <c r="C33" s="185">
        <f>COUNTIF(TABLA!G:G,A33)</f>
        <v>15</v>
      </c>
      <c r="D33" s="47"/>
      <c r="E33" s="17"/>
      <c r="F33" s="17"/>
      <c r="G33" s="17"/>
      <c r="H33" s="17"/>
      <c r="I33" s="17"/>
      <c r="R33" s="136"/>
      <c r="S33" s="135"/>
    </row>
    <row r="34" spans="1:21" ht="24.75" customHeight="1" x14ac:dyDescent="0.25">
      <c r="A34" s="182">
        <v>22</v>
      </c>
      <c r="B34" s="183" t="s">
        <v>306</v>
      </c>
      <c r="C34" s="185">
        <f>COUNTIF(TABLA!G:G,A34)</f>
        <v>14</v>
      </c>
      <c r="D34" s="47"/>
      <c r="E34" s="17"/>
      <c r="F34" s="17"/>
      <c r="G34" s="17"/>
      <c r="H34" s="17"/>
      <c r="I34" s="17"/>
      <c r="R34" s="136"/>
      <c r="S34" s="135"/>
      <c r="T34" s="139"/>
      <c r="U34" s="139"/>
    </row>
    <row r="35" spans="1:21" ht="24.75" customHeight="1" x14ac:dyDescent="0.25">
      <c r="A35" s="182">
        <v>17</v>
      </c>
      <c r="B35" s="183" t="s">
        <v>127</v>
      </c>
      <c r="C35" s="185">
        <f>COUNTIF(TABLA!G:G,A35)</f>
        <v>13</v>
      </c>
      <c r="D35" s="47"/>
      <c r="E35" s="17"/>
      <c r="F35" s="17"/>
      <c r="G35" s="17"/>
      <c r="H35" s="17"/>
      <c r="I35" s="17"/>
      <c r="R35" s="136"/>
      <c r="S35" s="135"/>
    </row>
    <row r="36" spans="1:21" ht="24.75" customHeight="1" x14ac:dyDescent="0.25">
      <c r="A36" s="182">
        <v>8</v>
      </c>
      <c r="B36" s="183" t="s">
        <v>118</v>
      </c>
      <c r="C36" s="185">
        <f>COUNTIF(TABLA!G:G,A36)</f>
        <v>14</v>
      </c>
      <c r="D36" s="47"/>
      <c r="E36" s="17"/>
      <c r="F36" s="17"/>
      <c r="G36" s="17"/>
      <c r="H36" s="17"/>
      <c r="I36" s="17"/>
      <c r="R36" s="135"/>
      <c r="S36" s="136"/>
      <c r="T36" s="224"/>
      <c r="U36" s="223"/>
    </row>
    <row r="37" spans="1:21" ht="24.75" customHeight="1" x14ac:dyDescent="0.25">
      <c r="A37" s="182">
        <v>24</v>
      </c>
      <c r="B37" s="183" t="s">
        <v>305</v>
      </c>
      <c r="C37" s="185">
        <f>COUNTIF(TABLA!G:G,A37)</f>
        <v>12</v>
      </c>
      <c r="D37" s="47"/>
      <c r="E37" s="17"/>
      <c r="F37" s="17"/>
      <c r="G37" s="17"/>
      <c r="H37" s="17"/>
      <c r="I37" s="17"/>
      <c r="R37" s="224"/>
      <c r="S37" s="223"/>
    </row>
    <row r="38" spans="1:21" ht="24.75" customHeight="1" x14ac:dyDescent="0.25">
      <c r="A38" s="182">
        <v>6</v>
      </c>
      <c r="B38" s="183" t="s">
        <v>116</v>
      </c>
      <c r="C38" s="185">
        <f>COUNTIF(TABLA!G:G,A38)</f>
        <v>10</v>
      </c>
      <c r="D38" s="47"/>
      <c r="E38" s="17"/>
      <c r="F38" s="17"/>
      <c r="G38" s="17"/>
      <c r="H38" s="17"/>
      <c r="I38" s="17"/>
      <c r="R38" s="223"/>
      <c r="S38" s="224"/>
      <c r="T38" s="224"/>
      <c r="U38" s="223"/>
    </row>
    <row r="39" spans="1:21" ht="24.75" customHeight="1" x14ac:dyDescent="0.25">
      <c r="A39" s="182">
        <v>19</v>
      </c>
      <c r="B39" s="183" t="s">
        <v>129</v>
      </c>
      <c r="C39" s="185">
        <f>COUNTIF(TABLA!G:G,A39)</f>
        <v>9</v>
      </c>
      <c r="D39" s="47"/>
      <c r="E39" s="17"/>
      <c r="F39" s="17"/>
      <c r="G39" s="17"/>
      <c r="H39" s="17"/>
      <c r="I39" s="17"/>
      <c r="R39" s="139"/>
      <c r="S39" s="139"/>
    </row>
    <row r="40" spans="1:21" ht="24.75" customHeight="1" x14ac:dyDescent="0.25">
      <c r="A40" s="182">
        <v>3</v>
      </c>
      <c r="B40" s="183" t="s">
        <v>113</v>
      </c>
      <c r="C40" s="185">
        <f>COUNTIF(TABLA!G:G,A40)</f>
        <v>8</v>
      </c>
      <c r="D40" s="47"/>
      <c r="E40" s="17"/>
      <c r="F40" s="17"/>
      <c r="G40" s="17"/>
      <c r="H40" s="17"/>
      <c r="I40" s="17"/>
      <c r="R40" s="223"/>
      <c r="S40" s="224"/>
      <c r="T40" s="224"/>
      <c r="U40" s="223"/>
    </row>
    <row r="41" spans="1:21" ht="24.75" customHeight="1" x14ac:dyDescent="0.25">
      <c r="A41" s="182">
        <v>23</v>
      </c>
      <c r="B41" s="183" t="s">
        <v>307</v>
      </c>
      <c r="C41" s="185">
        <f>COUNTIF(TABLA!G:G,A41)</f>
        <v>6</v>
      </c>
      <c r="D41" s="47"/>
      <c r="E41" s="17"/>
      <c r="F41" s="17"/>
      <c r="G41" s="17"/>
      <c r="H41" s="17"/>
      <c r="I41" s="17"/>
      <c r="R41" s="224"/>
      <c r="S41" s="223"/>
    </row>
    <row r="42" spans="1:21" ht="24.75" customHeight="1" x14ac:dyDescent="0.25">
      <c r="A42" s="182">
        <v>28</v>
      </c>
      <c r="B42" s="183" t="s">
        <v>107</v>
      </c>
      <c r="C42" s="185">
        <f>COUNTIF(TABLA!G:G,A42)</f>
        <v>1</v>
      </c>
      <c r="D42" s="47"/>
      <c r="E42" s="17"/>
      <c r="F42" s="17"/>
      <c r="G42" s="17"/>
      <c r="H42" s="17"/>
      <c r="I42" s="17"/>
    </row>
    <row r="43" spans="1:21" ht="12.75" customHeight="1" x14ac:dyDescent="0.25">
      <c r="C43" s="186">
        <f>SUM(C16:C42)</f>
        <v>604</v>
      </c>
      <c r="E43" s="17"/>
      <c r="F43" s="17"/>
      <c r="G43" s="17"/>
      <c r="H43" s="17"/>
      <c r="I43" s="17"/>
    </row>
    <row r="44" spans="1:21" ht="12.75" customHeight="1" x14ac:dyDescent="0.25">
      <c r="A44" s="44"/>
      <c r="E44" s="17"/>
      <c r="F44" s="17"/>
      <c r="G44" s="17"/>
      <c r="H44" s="17"/>
      <c r="I44" s="17"/>
    </row>
    <row r="45" spans="1:21" ht="12.75" customHeight="1" x14ac:dyDescent="0.25">
      <c r="A45" s="44"/>
    </row>
    <row r="46" spans="1:21" ht="19.5" customHeight="1" x14ac:dyDescent="0.25">
      <c r="A46" s="44"/>
      <c r="B46" s="153" t="s">
        <v>108</v>
      </c>
    </row>
    <row r="47" spans="1:21" ht="26.25" customHeight="1" x14ac:dyDescent="0.25">
      <c r="A47" s="44"/>
      <c r="B47" s="153" t="s">
        <v>109</v>
      </c>
    </row>
    <row r="48" spans="1:21" ht="12.75" customHeight="1" x14ac:dyDescent="0.25">
      <c r="A48" s="44"/>
      <c r="C48" s="19" t="s">
        <v>55</v>
      </c>
      <c r="D48" s="19" t="s">
        <v>56</v>
      </c>
    </row>
    <row r="49" spans="1:26" s="3" customFormat="1" ht="34.5" customHeight="1" x14ac:dyDescent="0.2">
      <c r="A49" s="165">
        <v>1</v>
      </c>
      <c r="B49" s="173" t="s">
        <v>186</v>
      </c>
      <c r="C49" s="37">
        <f>COUNTIF(TABLA!I:I,BUC!A49)</f>
        <v>20</v>
      </c>
      <c r="D49" s="175">
        <f>C49/SUM(C$49:C$53)</f>
        <v>3.0165912518853696E-2</v>
      </c>
      <c r="J49" s="166"/>
      <c r="K49" s="166"/>
      <c r="L49" s="166"/>
      <c r="M49" s="166"/>
      <c r="N49" s="166"/>
      <c r="O49" s="166"/>
      <c r="P49" s="206"/>
      <c r="Q49" s="167"/>
      <c r="R49" s="168"/>
      <c r="S49" s="168"/>
      <c r="T49" s="168"/>
      <c r="U49" s="168"/>
      <c r="V49" s="168"/>
      <c r="W49" s="168"/>
      <c r="X49" s="168"/>
      <c r="Y49" s="168"/>
      <c r="Z49" s="168"/>
    </row>
    <row r="50" spans="1:26" s="3" customFormat="1" ht="34.5" customHeight="1" x14ac:dyDescent="0.2">
      <c r="A50" s="169">
        <v>2</v>
      </c>
      <c r="B50" s="174" t="s">
        <v>187</v>
      </c>
      <c r="C50" s="37">
        <f>COUNTIF(TABLA!I:I,BUC!A50)</f>
        <v>150</v>
      </c>
      <c r="D50" s="175">
        <f>C50/SUM(C$49:C$53)</f>
        <v>0.22624434389140272</v>
      </c>
      <c r="J50" s="166"/>
      <c r="K50" s="166"/>
      <c r="L50" s="166"/>
      <c r="M50" s="166"/>
      <c r="N50" s="166"/>
      <c r="O50" s="166"/>
      <c r="P50" s="206"/>
      <c r="Q50" s="167"/>
      <c r="R50" s="168"/>
      <c r="S50" s="168"/>
      <c r="T50" s="168"/>
      <c r="U50" s="168"/>
      <c r="V50" s="168"/>
      <c r="W50" s="168"/>
      <c r="X50" s="168"/>
      <c r="Y50" s="168"/>
      <c r="Z50" s="168"/>
    </row>
    <row r="51" spans="1:26" s="3" customFormat="1" ht="34.5" customHeight="1" x14ac:dyDescent="0.2">
      <c r="A51" s="170">
        <v>3</v>
      </c>
      <c r="B51" s="174" t="s">
        <v>188</v>
      </c>
      <c r="C51" s="37">
        <f>COUNTIF(TABLA!I:I,BUC!A51)</f>
        <v>288</v>
      </c>
      <c r="D51" s="175">
        <f>C51/SUM(C$49:C$53)</f>
        <v>0.43438914027149322</v>
      </c>
      <c r="J51" s="166"/>
      <c r="K51" s="166"/>
      <c r="L51" s="166"/>
      <c r="M51" s="166"/>
      <c r="N51" s="166"/>
      <c r="O51" s="166"/>
      <c r="P51" s="206"/>
      <c r="Q51" s="167"/>
      <c r="R51" s="168"/>
      <c r="S51" s="168"/>
      <c r="T51" s="168"/>
      <c r="U51" s="168"/>
      <c r="V51" s="168"/>
      <c r="W51" s="168"/>
      <c r="X51" s="168"/>
      <c r="Y51" s="168"/>
      <c r="Z51" s="168"/>
    </row>
    <row r="52" spans="1:26" s="3" customFormat="1" ht="34.5" customHeight="1" x14ac:dyDescent="0.2">
      <c r="A52" s="171">
        <v>4</v>
      </c>
      <c r="B52" s="174" t="s">
        <v>189</v>
      </c>
      <c r="C52" s="37">
        <f>COUNTIF(TABLA!I:I,BUC!A52)</f>
        <v>162</v>
      </c>
      <c r="D52" s="175">
        <f>C52/SUM(C$49:C$53)</f>
        <v>0.24434389140271492</v>
      </c>
      <c r="J52" s="166"/>
      <c r="K52" s="166"/>
      <c r="L52" s="166"/>
      <c r="M52" s="166"/>
      <c r="N52" s="166"/>
      <c r="O52" s="166"/>
      <c r="P52" s="206"/>
      <c r="Q52" s="167">
        <f>SUM(C48:C53)</f>
        <v>663</v>
      </c>
      <c r="R52" s="168"/>
      <c r="S52" s="168"/>
      <c r="T52" s="168"/>
      <c r="U52" s="168"/>
      <c r="V52" s="168"/>
      <c r="W52" s="168"/>
      <c r="X52" s="168"/>
      <c r="Y52" s="168"/>
      <c r="Z52" s="168"/>
    </row>
    <row r="53" spans="1:26" s="3" customFormat="1" ht="34.5" customHeight="1" x14ac:dyDescent="0.2">
      <c r="A53" s="172">
        <v>5</v>
      </c>
      <c r="B53" s="174" t="s">
        <v>190</v>
      </c>
      <c r="C53" s="37">
        <f>COUNTIF(TABLA!I:I,BUC!A53)</f>
        <v>43</v>
      </c>
      <c r="D53" s="175">
        <f>C53/SUM(C$49:C$53)</f>
        <v>6.485671191553545E-2</v>
      </c>
      <c r="J53" s="166"/>
      <c r="K53" s="166"/>
      <c r="L53" s="166"/>
      <c r="M53" s="166"/>
      <c r="N53" s="166"/>
      <c r="O53" s="166"/>
      <c r="P53" s="206"/>
      <c r="Q53" s="167"/>
      <c r="R53" s="168"/>
      <c r="S53" s="168"/>
      <c r="T53" s="168"/>
      <c r="U53" s="168"/>
      <c r="V53" s="168"/>
      <c r="W53" s="168"/>
      <c r="X53" s="168"/>
      <c r="Y53" s="168"/>
      <c r="Z53" s="168"/>
    </row>
    <row r="54" spans="1:26" ht="33.75" customHeight="1" x14ac:dyDescent="0.25">
      <c r="D54" s="21"/>
    </row>
    <row r="55" spans="1:26" ht="29.25" customHeight="1" x14ac:dyDescent="0.25"/>
    <row r="56" spans="1:26" ht="21" customHeight="1" x14ac:dyDescent="0.25">
      <c r="A56" s="44"/>
      <c r="B56" s="153" t="s">
        <v>110</v>
      </c>
    </row>
    <row r="57" spans="1:26" ht="18.75" customHeight="1" x14ac:dyDescent="0.25">
      <c r="A57" s="44"/>
      <c r="C57" s="19" t="s">
        <v>55</v>
      </c>
      <c r="D57" s="19" t="s">
        <v>56</v>
      </c>
    </row>
    <row r="58" spans="1:26" ht="34.5" customHeight="1" x14ac:dyDescent="0.25">
      <c r="A58" s="165">
        <v>1</v>
      </c>
      <c r="B58" s="173" t="s">
        <v>186</v>
      </c>
      <c r="C58" s="37">
        <f>COUNTIF(TABLA!J:J,BUC!A58)</f>
        <v>8</v>
      </c>
      <c r="D58" s="175">
        <f>C58/SUM(C$49:C$53)</f>
        <v>1.2066365007541479E-2</v>
      </c>
    </row>
    <row r="59" spans="1:26" ht="34.5" customHeight="1" x14ac:dyDescent="0.25">
      <c r="A59" s="169">
        <v>2</v>
      </c>
      <c r="B59" s="174" t="s">
        <v>187</v>
      </c>
      <c r="C59" s="37">
        <f>COUNTIF(TABLA!J:J,BUC!A59)</f>
        <v>61</v>
      </c>
      <c r="D59" s="175">
        <f>C59/SUM(C$49:C$53)</f>
        <v>9.2006033182503777E-2</v>
      </c>
    </row>
    <row r="60" spans="1:26" ht="34.5" customHeight="1" x14ac:dyDescent="0.25">
      <c r="A60" s="170">
        <v>3</v>
      </c>
      <c r="B60" s="174" t="s">
        <v>188</v>
      </c>
      <c r="C60" s="37">
        <f>COUNTIF(TABLA!J:J,BUC!A60)</f>
        <v>168</v>
      </c>
      <c r="D60" s="175">
        <f>C60/SUM(C$49:C$53)</f>
        <v>0.25339366515837103</v>
      </c>
    </row>
    <row r="61" spans="1:26" ht="34.5" customHeight="1" x14ac:dyDescent="0.25">
      <c r="A61" s="171">
        <v>4</v>
      </c>
      <c r="B61" s="174" t="s">
        <v>189</v>
      </c>
      <c r="C61" s="37">
        <f>COUNTIF(TABLA!J:J,BUC!A61)</f>
        <v>227</v>
      </c>
      <c r="D61" s="175">
        <f>C61/SUM(C$49:C$53)</f>
        <v>0.34238310708898945</v>
      </c>
    </row>
    <row r="62" spans="1:26" ht="34.5" customHeight="1" x14ac:dyDescent="0.25">
      <c r="A62" s="172">
        <v>5</v>
      </c>
      <c r="B62" s="174" t="s">
        <v>190</v>
      </c>
      <c r="C62" s="37">
        <f>COUNTIF(TABLA!J:J,BUC!A62)</f>
        <v>187</v>
      </c>
      <c r="D62" s="175">
        <f>C62/SUM(C$49:C$53)</f>
        <v>0.28205128205128205</v>
      </c>
    </row>
    <row r="63" spans="1:26" ht="57" customHeight="1" x14ac:dyDescent="0.25"/>
    <row r="64" spans="1:26" ht="32.25" customHeight="1" x14ac:dyDescent="0.25">
      <c r="B64" s="303" t="s">
        <v>136</v>
      </c>
      <c r="C64" s="303"/>
      <c r="D64" s="303"/>
      <c r="E64" s="303"/>
      <c r="F64" s="303"/>
      <c r="G64" s="303"/>
      <c r="H64" s="303"/>
      <c r="I64" s="303"/>
      <c r="J64" s="303"/>
      <c r="K64" s="303"/>
      <c r="L64" s="303"/>
      <c r="M64" s="303"/>
      <c r="N64" s="303"/>
      <c r="O64" s="303"/>
    </row>
    <row r="65" spans="1:15" ht="26.25" customHeight="1" x14ac:dyDescent="0.25">
      <c r="B65" s="154"/>
      <c r="D65" s="154" t="s">
        <v>133</v>
      </c>
      <c r="E65" s="154" t="s">
        <v>134</v>
      </c>
      <c r="F65" s="154" t="s">
        <v>135</v>
      </c>
      <c r="G65" s="154"/>
      <c r="H65" s="154"/>
      <c r="I65" s="154"/>
      <c r="J65" s="154"/>
      <c r="K65" s="154"/>
      <c r="L65" s="154"/>
      <c r="M65" s="154"/>
      <c r="N65" s="154"/>
      <c r="O65" s="154"/>
    </row>
    <row r="66" spans="1:15" ht="15.75" customHeight="1" x14ac:dyDescent="0.25">
      <c r="A66" s="176">
        <v>29</v>
      </c>
      <c r="B66" s="10" t="s">
        <v>132</v>
      </c>
      <c r="C66" s="230" t="s">
        <v>343</v>
      </c>
      <c r="D66" s="37">
        <f>COUNTIF(TABLA!L:L,A66)</f>
        <v>44</v>
      </c>
      <c r="E66" s="37">
        <f>COUNTIF(TABLA!M:M,A66)</f>
        <v>59</v>
      </c>
      <c r="F66" s="37">
        <f>COUNTIF(TABLA!N:N,A66)</f>
        <v>31</v>
      </c>
      <c r="G66">
        <f t="shared" ref="G66:G93" si="0">SUM(D66:F66)</f>
        <v>134</v>
      </c>
    </row>
    <row r="67" spans="1:15" ht="15.75" customHeight="1" x14ac:dyDescent="0.25">
      <c r="A67" s="176">
        <v>16</v>
      </c>
      <c r="B67" s="10" t="s">
        <v>126</v>
      </c>
      <c r="C67" s="230" t="s">
        <v>137</v>
      </c>
      <c r="D67" s="37">
        <f>COUNTIF(TABLA!L:L,A67)</f>
        <v>56</v>
      </c>
      <c r="E67" s="37">
        <f>COUNTIF(TABLA!M:M,A67)</f>
        <v>34</v>
      </c>
      <c r="F67" s="37">
        <f>COUNTIF(TABLA!N:N,A67)</f>
        <v>38</v>
      </c>
      <c r="G67">
        <f t="shared" si="0"/>
        <v>128</v>
      </c>
    </row>
    <row r="68" spans="1:15" ht="15.75" customHeight="1" x14ac:dyDescent="0.25">
      <c r="A68" s="176">
        <v>14</v>
      </c>
      <c r="B68" s="10" t="s">
        <v>344</v>
      </c>
      <c r="C68" s="230" t="s">
        <v>346</v>
      </c>
      <c r="D68" s="37">
        <f>COUNTIF(TABLA!L:L,A68)</f>
        <v>37</v>
      </c>
      <c r="E68" s="37">
        <f>COUNTIF(TABLA!M:M,A68)</f>
        <v>44</v>
      </c>
      <c r="F68" s="37">
        <f>COUNTIF(TABLA!N:N,A68)</f>
        <v>21</v>
      </c>
      <c r="G68">
        <f t="shared" si="0"/>
        <v>102</v>
      </c>
    </row>
    <row r="69" spans="1:15" ht="15.75" customHeight="1" x14ac:dyDescent="0.25">
      <c r="A69" s="176">
        <v>9</v>
      </c>
      <c r="B69" s="10" t="s">
        <v>119</v>
      </c>
      <c r="C69" s="230" t="s">
        <v>85</v>
      </c>
      <c r="D69" s="37">
        <f>COUNTIF(TABLA!L:L,A69)</f>
        <v>36</v>
      </c>
      <c r="E69" s="37">
        <f>COUNTIF(TABLA!M:M,A69)</f>
        <v>34</v>
      </c>
      <c r="F69" s="37">
        <f>COUNTIF(TABLA!N:N,A69)</f>
        <v>12</v>
      </c>
      <c r="G69">
        <f t="shared" si="0"/>
        <v>82</v>
      </c>
    </row>
    <row r="70" spans="1:15" ht="15.75" customHeight="1" x14ac:dyDescent="0.25">
      <c r="A70" s="176">
        <v>20</v>
      </c>
      <c r="B70" s="10" t="s">
        <v>130</v>
      </c>
      <c r="C70" s="230" t="s">
        <v>95</v>
      </c>
      <c r="D70" s="37">
        <f>COUNTIF(TABLA!L:L,A70)</f>
        <v>45</v>
      </c>
      <c r="E70" s="37">
        <f>COUNTIF(TABLA!M:M,A70)</f>
        <v>11</v>
      </c>
      <c r="F70" s="37">
        <f>COUNTIF(TABLA!N:N,A70)</f>
        <v>7</v>
      </c>
      <c r="G70">
        <f t="shared" si="0"/>
        <v>63</v>
      </c>
    </row>
    <row r="71" spans="1:15" ht="15.75" customHeight="1" x14ac:dyDescent="0.25">
      <c r="A71" s="176">
        <v>4</v>
      </c>
      <c r="B71" s="10" t="s">
        <v>114</v>
      </c>
      <c r="C71" s="230" t="s">
        <v>80</v>
      </c>
      <c r="D71" s="37">
        <f>COUNTIF(TABLA!L:L,A71)</f>
        <v>38</v>
      </c>
      <c r="E71" s="37">
        <f>COUNTIF(TABLA!M:M,A71)</f>
        <v>14</v>
      </c>
      <c r="F71" s="37">
        <f>COUNTIF(TABLA!N:N,A71)</f>
        <v>13</v>
      </c>
      <c r="G71">
        <f t="shared" si="0"/>
        <v>65</v>
      </c>
    </row>
    <row r="72" spans="1:15" ht="15.75" customHeight="1" x14ac:dyDescent="0.25">
      <c r="A72" s="176">
        <v>5</v>
      </c>
      <c r="B72" s="10" t="s">
        <v>115</v>
      </c>
      <c r="C72" s="230" t="s">
        <v>81</v>
      </c>
      <c r="D72" s="37">
        <f>COUNTIF(TABLA!L:L,A72)</f>
        <v>30</v>
      </c>
      <c r="E72" s="37">
        <f>COUNTIF(TABLA!M:M,A72)</f>
        <v>17</v>
      </c>
      <c r="F72" s="37">
        <f>COUNTIF(TABLA!N:N,A72)</f>
        <v>14</v>
      </c>
      <c r="G72">
        <f t="shared" si="0"/>
        <v>61</v>
      </c>
    </row>
    <row r="73" spans="1:15" ht="15.75" customHeight="1" x14ac:dyDescent="0.25">
      <c r="A73" s="176">
        <v>18</v>
      </c>
      <c r="B73" s="10" t="s">
        <v>128</v>
      </c>
      <c r="C73" s="230" t="s">
        <v>93</v>
      </c>
      <c r="D73" s="37">
        <f>COUNTIF(TABLA!L:L,A73)</f>
        <v>19</v>
      </c>
      <c r="E73" s="37">
        <f>COUNTIF(TABLA!M:M,A73)</f>
        <v>27</v>
      </c>
      <c r="F73" s="37">
        <f>COUNTIF(TABLA!N:N,A73)</f>
        <v>13</v>
      </c>
      <c r="G73">
        <f t="shared" si="0"/>
        <v>59</v>
      </c>
    </row>
    <row r="74" spans="1:15" ht="15.75" customHeight="1" x14ac:dyDescent="0.25">
      <c r="A74" s="176">
        <v>15</v>
      </c>
      <c r="B74" s="10" t="s">
        <v>125</v>
      </c>
      <c r="C74" s="230" t="s">
        <v>91</v>
      </c>
      <c r="D74" s="37">
        <f>COUNTIF(TABLA!L:L,A74)</f>
        <v>16</v>
      </c>
      <c r="E74" s="37">
        <f>COUNTIF(TABLA!M:M,A74)</f>
        <v>21</v>
      </c>
      <c r="F74" s="37">
        <f>COUNTIF(TABLA!N:N,A74)</f>
        <v>14</v>
      </c>
      <c r="G74">
        <f t="shared" si="0"/>
        <v>51</v>
      </c>
    </row>
    <row r="75" spans="1:15" ht="15.75" customHeight="1" x14ac:dyDescent="0.25">
      <c r="A75" s="176">
        <v>10</v>
      </c>
      <c r="B75" s="10" t="s">
        <v>120</v>
      </c>
      <c r="C75" s="230" t="s">
        <v>86</v>
      </c>
      <c r="D75" s="37">
        <f>COUNTIF(TABLA!L:L,A75)</f>
        <v>34</v>
      </c>
      <c r="E75" s="37">
        <f>COUNTIF(TABLA!M:M,A75)</f>
        <v>10</v>
      </c>
      <c r="F75" s="37">
        <f>COUNTIF(TABLA!N:N,A75)</f>
        <v>4</v>
      </c>
      <c r="G75">
        <f t="shared" si="0"/>
        <v>48</v>
      </c>
    </row>
    <row r="76" spans="1:15" ht="15.75" customHeight="1" x14ac:dyDescent="0.25">
      <c r="A76" s="176">
        <v>25</v>
      </c>
      <c r="B76" s="10" t="s">
        <v>308</v>
      </c>
      <c r="C76" s="230" t="s">
        <v>75</v>
      </c>
      <c r="D76" s="37">
        <f>COUNTIF(TABLA!L:L,A76)</f>
        <v>41</v>
      </c>
      <c r="E76" s="37">
        <f>COUNTIF(TABLA!M:M,A76)</f>
        <v>4</v>
      </c>
      <c r="F76" s="37">
        <f>COUNTIF(TABLA!N:N,A76)</f>
        <v>3</v>
      </c>
      <c r="G76">
        <f t="shared" si="0"/>
        <v>48</v>
      </c>
    </row>
    <row r="77" spans="1:15" ht="15.75" customHeight="1" x14ac:dyDescent="0.25">
      <c r="A77" s="176">
        <v>26</v>
      </c>
      <c r="B77" s="10" t="s">
        <v>309</v>
      </c>
      <c r="C77" s="230" t="s">
        <v>76</v>
      </c>
      <c r="D77" s="37">
        <f>COUNTIF(TABLA!L:L,A77)</f>
        <v>19</v>
      </c>
      <c r="E77" s="37">
        <f>COUNTIF(TABLA!M:M,A77)</f>
        <v>17</v>
      </c>
      <c r="F77" s="37">
        <f>COUNTIF(TABLA!N:N,A77)</f>
        <v>10</v>
      </c>
      <c r="G77">
        <f t="shared" si="0"/>
        <v>46</v>
      </c>
    </row>
    <row r="78" spans="1:15" ht="15.75" customHeight="1" x14ac:dyDescent="0.25">
      <c r="A78" s="176">
        <v>12</v>
      </c>
      <c r="B78" s="10" t="s">
        <v>122</v>
      </c>
      <c r="C78" s="230" t="s">
        <v>88</v>
      </c>
      <c r="D78" s="37">
        <f>COUNTIF(TABLA!L:L,A78)</f>
        <v>27</v>
      </c>
      <c r="E78" s="37">
        <f>COUNTIF(TABLA!M:M,A78)</f>
        <v>4</v>
      </c>
      <c r="F78" s="37">
        <f>COUNTIF(TABLA!N:N,A78)</f>
        <v>9</v>
      </c>
      <c r="G78">
        <f t="shared" si="0"/>
        <v>40</v>
      </c>
    </row>
    <row r="79" spans="1:15" ht="15.75" customHeight="1" x14ac:dyDescent="0.25">
      <c r="A79" s="176">
        <v>11</v>
      </c>
      <c r="B79" s="10" t="s">
        <v>345</v>
      </c>
      <c r="C79" s="230" t="s">
        <v>347</v>
      </c>
      <c r="D79" s="37">
        <f>COUNTIF(TABLA!L:L,A79)</f>
        <v>12</v>
      </c>
      <c r="E79" s="37">
        <f>COUNTIF(TABLA!M:M,A79)</f>
        <v>19</v>
      </c>
      <c r="F79" s="37">
        <f>COUNTIF(TABLA!N:N,A79)</f>
        <v>5</v>
      </c>
      <c r="G79">
        <f t="shared" si="0"/>
        <v>36</v>
      </c>
    </row>
    <row r="80" spans="1:15" ht="15.75" customHeight="1" x14ac:dyDescent="0.25">
      <c r="A80" s="176">
        <v>2</v>
      </c>
      <c r="B80" s="10" t="s">
        <v>112</v>
      </c>
      <c r="C80" s="230" t="s">
        <v>78</v>
      </c>
      <c r="D80" s="37">
        <f>COUNTIF(TABLA!L:L,A80)</f>
        <v>17</v>
      </c>
      <c r="E80" s="37">
        <f>COUNTIF(TABLA!M:M,A80)</f>
        <v>12</v>
      </c>
      <c r="F80" s="37">
        <f>COUNTIF(TABLA!N:N,A80)</f>
        <v>5</v>
      </c>
      <c r="G80">
        <f t="shared" si="0"/>
        <v>34</v>
      </c>
    </row>
    <row r="81" spans="1:7" ht="15.75" customHeight="1" x14ac:dyDescent="0.25">
      <c r="A81" s="176">
        <v>8</v>
      </c>
      <c r="B81" s="10" t="s">
        <v>118</v>
      </c>
      <c r="C81" s="230" t="s">
        <v>84</v>
      </c>
      <c r="D81" s="37">
        <f>COUNTIF(TABLA!L:L,A81)</f>
        <v>19</v>
      </c>
      <c r="E81" s="37">
        <f>COUNTIF(TABLA!M:M,A81)</f>
        <v>13</v>
      </c>
      <c r="F81" s="37">
        <f>COUNTIF(TABLA!N:N,A81)</f>
        <v>3</v>
      </c>
      <c r="G81">
        <f t="shared" si="0"/>
        <v>35</v>
      </c>
    </row>
    <row r="82" spans="1:7" ht="15.75" customHeight="1" x14ac:dyDescent="0.25">
      <c r="A82" s="176">
        <v>21</v>
      </c>
      <c r="B82" s="10" t="s">
        <v>131</v>
      </c>
      <c r="C82" s="230" t="s">
        <v>96</v>
      </c>
      <c r="D82" s="37">
        <f>COUNTIF(TABLA!L:L,A82)</f>
        <v>25</v>
      </c>
      <c r="E82" s="37">
        <f>COUNTIF(TABLA!M:M,A82)</f>
        <v>1</v>
      </c>
      <c r="F82" s="37">
        <f>COUNTIF(TABLA!N:N,A82)</f>
        <v>4</v>
      </c>
      <c r="G82">
        <f t="shared" si="0"/>
        <v>30</v>
      </c>
    </row>
    <row r="83" spans="1:7" ht="15.75" customHeight="1" x14ac:dyDescent="0.25">
      <c r="A83" s="176">
        <v>1</v>
      </c>
      <c r="B83" s="10" t="s">
        <v>111</v>
      </c>
      <c r="C83" s="230" t="s">
        <v>77</v>
      </c>
      <c r="D83" s="37">
        <f>COUNTIF(TABLA!L:L,A83)</f>
        <v>17</v>
      </c>
      <c r="E83" s="37">
        <f>COUNTIF(TABLA!M:M,A83)</f>
        <v>8</v>
      </c>
      <c r="F83" s="37">
        <f>COUNTIF(TABLA!N:N,A83)</f>
        <v>5</v>
      </c>
      <c r="G83">
        <f t="shared" si="0"/>
        <v>30</v>
      </c>
    </row>
    <row r="84" spans="1:7" ht="15.75" customHeight="1" x14ac:dyDescent="0.25">
      <c r="A84" s="176">
        <v>7</v>
      </c>
      <c r="B84" s="10" t="s">
        <v>117</v>
      </c>
      <c r="C84" s="230" t="s">
        <v>83</v>
      </c>
      <c r="D84" s="37">
        <f>COUNTIF(TABLA!L:L,A84)</f>
        <v>21</v>
      </c>
      <c r="E84" s="37">
        <f>COUNTIF(TABLA!M:M,A84)</f>
        <v>4</v>
      </c>
      <c r="F84" s="37">
        <f>COUNTIF(TABLA!N:N,A84)</f>
        <v>4</v>
      </c>
      <c r="G84">
        <f t="shared" si="0"/>
        <v>29</v>
      </c>
    </row>
    <row r="85" spans="1:7" ht="15.75" customHeight="1" x14ac:dyDescent="0.25">
      <c r="A85" s="176">
        <v>13</v>
      </c>
      <c r="B85" s="10" t="s">
        <v>123</v>
      </c>
      <c r="C85" s="230" t="s">
        <v>89</v>
      </c>
      <c r="D85" s="37">
        <f>COUNTIF(TABLA!L:L,A85)</f>
        <v>17</v>
      </c>
      <c r="E85" s="37">
        <f>COUNTIF(TABLA!M:M,A85)</f>
        <v>4</v>
      </c>
      <c r="F85" s="37">
        <f>COUNTIF(TABLA!N:N,A85)</f>
        <v>2</v>
      </c>
      <c r="G85">
        <f t="shared" si="0"/>
        <v>23</v>
      </c>
    </row>
    <row r="86" spans="1:7" ht="15.75" customHeight="1" x14ac:dyDescent="0.25">
      <c r="A86" s="176">
        <v>6</v>
      </c>
      <c r="B86" s="10" t="s">
        <v>116</v>
      </c>
      <c r="C86" s="230" t="s">
        <v>82</v>
      </c>
      <c r="D86" s="37">
        <f>COUNTIF(TABLA!L:L,A86)</f>
        <v>9</v>
      </c>
      <c r="E86" s="37">
        <f>COUNTIF(TABLA!M:M,A86)</f>
        <v>4</v>
      </c>
      <c r="F86" s="37">
        <f>COUNTIF(TABLA!N:N,A86)</f>
        <v>7</v>
      </c>
      <c r="G86">
        <f t="shared" si="0"/>
        <v>20</v>
      </c>
    </row>
    <row r="87" spans="1:7" ht="15.75" customHeight="1" x14ac:dyDescent="0.25">
      <c r="A87" s="176">
        <v>24</v>
      </c>
      <c r="B87" s="10" t="s">
        <v>305</v>
      </c>
      <c r="C87" s="230" t="s">
        <v>74</v>
      </c>
      <c r="D87" s="37">
        <f>COUNTIF(TABLA!L:L,A87)</f>
        <v>8</v>
      </c>
      <c r="E87" s="37">
        <f>COUNTIF(TABLA!M:M,A87)</f>
        <v>8</v>
      </c>
      <c r="F87" s="37">
        <f>COUNTIF(TABLA!N:N,A87)</f>
        <v>4</v>
      </c>
      <c r="G87">
        <f t="shared" si="0"/>
        <v>20</v>
      </c>
    </row>
    <row r="88" spans="1:7" ht="15.75" customHeight="1" x14ac:dyDescent="0.25">
      <c r="A88" s="176">
        <v>17</v>
      </c>
      <c r="B88" s="10" t="s">
        <v>127</v>
      </c>
      <c r="C88" s="230" t="s">
        <v>92</v>
      </c>
      <c r="D88" s="37">
        <f>COUNTIF(TABLA!L:L,A88)</f>
        <v>11</v>
      </c>
      <c r="E88" s="37">
        <f>COUNTIF(TABLA!M:M,A88)</f>
        <v>4</v>
      </c>
      <c r="F88" s="37">
        <f>COUNTIF(TABLA!N:N,A88)</f>
        <v>2</v>
      </c>
      <c r="G88">
        <f t="shared" si="0"/>
        <v>17</v>
      </c>
    </row>
    <row r="89" spans="1:7" ht="15.75" customHeight="1" x14ac:dyDescent="0.25">
      <c r="A89" s="176">
        <v>22</v>
      </c>
      <c r="B89" s="10" t="s">
        <v>306</v>
      </c>
      <c r="C89" s="230" t="s">
        <v>72</v>
      </c>
      <c r="D89" s="37">
        <f>COUNTIF(TABLA!L:L,A89)</f>
        <v>14</v>
      </c>
      <c r="E89" s="37">
        <f>COUNTIF(TABLA!M:M,A89)</f>
        <v>1</v>
      </c>
      <c r="F89" s="37">
        <f>COUNTIF(TABLA!N:N,A89)</f>
        <v>1</v>
      </c>
      <c r="G89">
        <f t="shared" si="0"/>
        <v>16</v>
      </c>
    </row>
    <row r="90" spans="1:7" ht="15.75" customHeight="1" x14ac:dyDescent="0.25">
      <c r="A90" s="176">
        <v>19</v>
      </c>
      <c r="B90" s="10" t="s">
        <v>129</v>
      </c>
      <c r="C90" s="230" t="s">
        <v>94</v>
      </c>
      <c r="D90" s="37">
        <f>COUNTIF(TABLA!L:L,A90)</f>
        <v>9</v>
      </c>
      <c r="E90" s="37">
        <f>COUNTIF(TABLA!M:M,A90)</f>
        <v>2</v>
      </c>
      <c r="F90" s="37">
        <f>COUNTIF(TABLA!N:N,A90)</f>
        <v>1</v>
      </c>
      <c r="G90">
        <f t="shared" si="0"/>
        <v>12</v>
      </c>
    </row>
    <row r="91" spans="1:7" ht="15.75" customHeight="1" x14ac:dyDescent="0.25">
      <c r="A91" s="176">
        <v>3</v>
      </c>
      <c r="B91" s="10" t="s">
        <v>113</v>
      </c>
      <c r="C91" s="230" t="s">
        <v>79</v>
      </c>
      <c r="D91" s="37">
        <f>COUNTIF(TABLA!L:L,A91)</f>
        <v>6</v>
      </c>
      <c r="E91" s="37">
        <f>COUNTIF(TABLA!M:M,A91)</f>
        <v>3</v>
      </c>
      <c r="F91" s="37">
        <f>COUNTIF(TABLA!N:N,A91)</f>
        <v>3</v>
      </c>
      <c r="G91">
        <f t="shared" si="0"/>
        <v>12</v>
      </c>
    </row>
    <row r="92" spans="1:7" ht="15.75" customHeight="1" x14ac:dyDescent="0.25">
      <c r="A92" s="176">
        <v>23</v>
      </c>
      <c r="B92" s="10" t="s">
        <v>307</v>
      </c>
      <c r="C92" s="230" t="s">
        <v>73</v>
      </c>
      <c r="D92" s="37">
        <f>COUNTIF(TABLA!L:L,A92)</f>
        <v>8</v>
      </c>
      <c r="E92" s="37">
        <f>COUNTIF(TABLA!M:M,A92)</f>
        <v>2</v>
      </c>
      <c r="F92" s="37">
        <f>COUNTIF(TABLA!N:N,A92)</f>
        <v>0</v>
      </c>
      <c r="G92">
        <f t="shared" si="0"/>
        <v>10</v>
      </c>
    </row>
    <row r="93" spans="1:7" ht="15.75" customHeight="1" x14ac:dyDescent="0.25">
      <c r="A93" s="176">
        <v>28</v>
      </c>
      <c r="B93" s="10" t="s">
        <v>106</v>
      </c>
      <c r="C93" s="230" t="s">
        <v>139</v>
      </c>
      <c r="D93" s="37">
        <f>COUNTIF(TABLA!L:L,A93)</f>
        <v>0</v>
      </c>
      <c r="E93" s="37">
        <f>COUNTIF(TABLA!M:M,A93)</f>
        <v>5</v>
      </c>
      <c r="F93" s="37">
        <f>COUNTIF(TABLA!N:N,A93)</f>
        <v>4</v>
      </c>
      <c r="G93">
        <f t="shared" si="0"/>
        <v>9</v>
      </c>
    </row>
    <row r="94" spans="1:7" ht="15.75" customHeight="1" x14ac:dyDescent="0.25">
      <c r="A94" s="176"/>
    </row>
    <row r="95" spans="1:7" ht="15.75" customHeight="1" x14ac:dyDescent="0.25"/>
    <row r="98" spans="1:26" s="23" customFormat="1" ht="59.25" customHeight="1" x14ac:dyDescent="0.4">
      <c r="A98" s="284" t="s">
        <v>57</v>
      </c>
      <c r="B98" s="287" t="s">
        <v>58</v>
      </c>
      <c r="C98" s="297" t="s">
        <v>41</v>
      </c>
      <c r="D98" s="297"/>
      <c r="E98" s="297"/>
      <c r="F98" s="297"/>
      <c r="G98" s="297"/>
      <c r="H98" s="297"/>
      <c r="I98" s="49"/>
      <c r="J98" s="298"/>
      <c r="K98" s="298"/>
      <c r="L98" s="298"/>
      <c r="M98" s="298"/>
      <c r="N98" s="298"/>
      <c r="O98" s="298"/>
      <c r="P98" s="207"/>
      <c r="Q98" s="137"/>
      <c r="R98" s="138"/>
      <c r="S98" s="138"/>
      <c r="T98" s="138"/>
      <c r="U98" s="138"/>
      <c r="V98" s="138"/>
      <c r="W98" s="138"/>
      <c r="X98" s="138"/>
      <c r="Y98" s="138"/>
      <c r="Z98" s="138"/>
    </row>
    <row r="99" spans="1:26" ht="30" customHeight="1" x14ac:dyDescent="0.4">
      <c r="C99" s="131" t="s">
        <v>59</v>
      </c>
      <c r="D99" s="25"/>
      <c r="E99" s="24" t="s">
        <v>60</v>
      </c>
      <c r="F99" s="25"/>
      <c r="G99" s="130" t="s">
        <v>61</v>
      </c>
      <c r="H99" s="88" t="s">
        <v>62</v>
      </c>
      <c r="I99" s="50"/>
      <c r="J99" s="54"/>
      <c r="K99" s="50"/>
      <c r="L99" s="51"/>
      <c r="M99" s="50"/>
      <c r="N99" s="51"/>
      <c r="O99" s="52"/>
    </row>
    <row r="100" spans="1:26" ht="17.25" customHeight="1" x14ac:dyDescent="0.25">
      <c r="C100" s="89">
        <v>1</v>
      </c>
      <c r="D100" s="90">
        <v>2</v>
      </c>
      <c r="E100" s="91">
        <v>3</v>
      </c>
      <c r="F100" s="92">
        <v>4</v>
      </c>
      <c r="G100" s="93">
        <v>5</v>
      </c>
      <c r="H100" s="94">
        <v>0</v>
      </c>
      <c r="I100" s="53"/>
      <c r="J100" s="67"/>
      <c r="K100" s="54"/>
      <c r="L100" s="54"/>
      <c r="M100" s="54"/>
      <c r="N100" s="54"/>
      <c r="O100" s="54"/>
    </row>
    <row r="101" spans="1:26" ht="12.75" customHeight="1" x14ac:dyDescent="0.25">
      <c r="A101" s="26"/>
      <c r="B101" s="305" t="str">
        <f>J101</f>
        <v>2.1 El horario de la Biblioteca</v>
      </c>
      <c r="C101" s="13">
        <f>COUNTIF(TABLA!$R:$R,C$100)</f>
        <v>17</v>
      </c>
      <c r="D101" s="13">
        <f>COUNTIF(TABLA!$R:$R,D$100)</f>
        <v>7</v>
      </c>
      <c r="E101" s="13">
        <f>COUNTIF(TABLA!$R:$R,E$100)</f>
        <v>24</v>
      </c>
      <c r="F101" s="13">
        <f>COUNTIF(TABLA!$R:$R,F$100)</f>
        <v>193</v>
      </c>
      <c r="G101" s="13">
        <f>COUNTIF(TABLA!$R:$R,G$100)</f>
        <v>403</v>
      </c>
      <c r="H101" s="13">
        <f>F$11-SUM(C101:G101)</f>
        <v>23</v>
      </c>
      <c r="I101" s="17"/>
      <c r="J101" s="304" t="str">
        <f>TABLA!R1</f>
        <v>2.1 El horario de la Biblioteca</v>
      </c>
      <c r="K101" s="304"/>
      <c r="L101" s="304"/>
      <c r="M101" s="304"/>
      <c r="N101" s="304"/>
      <c r="O101" s="304"/>
      <c r="P101" s="208">
        <f>Y101*10</f>
        <v>8.7189440993788825</v>
      </c>
      <c r="Q101" s="132">
        <f>SUM(C101:H101)</f>
        <v>667</v>
      </c>
      <c r="R101" s="133">
        <f>SUM(J101:O101)</f>
        <v>0</v>
      </c>
      <c r="S101" s="133">
        <v>0</v>
      </c>
      <c r="T101" s="133">
        <v>1</v>
      </c>
      <c r="U101" s="133">
        <v>2</v>
      </c>
      <c r="V101" s="133">
        <v>3</v>
      </c>
      <c r="W101" s="133">
        <v>4</v>
      </c>
      <c r="Y101" s="133">
        <f>SUM(S102:W102)/((Q101-H101)*4)</f>
        <v>0.87189440993788825</v>
      </c>
    </row>
    <row r="102" spans="1:26" ht="12.75" customHeight="1" x14ac:dyDescent="0.25">
      <c r="B102" s="305"/>
      <c r="C102" s="64">
        <f t="shared" ref="C102:H102" si="1">C101/SUM($C101:$H101)</f>
        <v>2.5487256371814093E-2</v>
      </c>
      <c r="D102" s="64">
        <f t="shared" si="1"/>
        <v>1.0494752623688156E-2</v>
      </c>
      <c r="E102" s="64">
        <f t="shared" si="1"/>
        <v>3.5982008995502246E-2</v>
      </c>
      <c r="F102" s="64">
        <f t="shared" si="1"/>
        <v>0.2893553223388306</v>
      </c>
      <c r="G102" s="64">
        <f t="shared" si="1"/>
        <v>0.60419790104947524</v>
      </c>
      <c r="H102" s="64">
        <f t="shared" si="1"/>
        <v>3.4482758620689655E-2</v>
      </c>
      <c r="I102" s="55"/>
      <c r="J102" s="304"/>
      <c r="K102" s="304"/>
      <c r="L102" s="304"/>
      <c r="M102" s="304"/>
      <c r="N102" s="304"/>
      <c r="O102" s="304"/>
      <c r="P102" s="209"/>
      <c r="S102" s="133">
        <v>0</v>
      </c>
      <c r="T102" s="133">
        <f>D101*T101</f>
        <v>7</v>
      </c>
      <c r="U102" s="133">
        <f>E101*U101</f>
        <v>48</v>
      </c>
      <c r="V102" s="133">
        <f>F101*V101</f>
        <v>579</v>
      </c>
      <c r="W102" s="133">
        <f>G101*W101</f>
        <v>1612</v>
      </c>
      <c r="Y102" s="139"/>
    </row>
    <row r="103" spans="1:26" s="17" customFormat="1" ht="144" customHeight="1" x14ac:dyDescent="0.4">
      <c r="A103" s="26"/>
      <c r="B103" s="305"/>
      <c r="C103" s="65"/>
      <c r="D103" s="28"/>
      <c r="E103" s="28"/>
      <c r="F103" s="28"/>
      <c r="G103" s="28"/>
      <c r="H103" s="28"/>
      <c r="I103" s="29"/>
      <c r="K103" s="48"/>
      <c r="L103" s="48"/>
      <c r="M103" s="48"/>
      <c r="N103" s="48"/>
      <c r="O103" s="48"/>
      <c r="P103" s="210"/>
      <c r="Q103" s="140"/>
      <c r="R103" s="139"/>
      <c r="S103" s="139"/>
      <c r="T103" s="139"/>
      <c r="U103" s="139"/>
      <c r="V103" s="139"/>
      <c r="W103" s="139"/>
      <c r="X103" s="139"/>
      <c r="Y103" s="133"/>
      <c r="Z103" s="139"/>
    </row>
    <row r="104" spans="1:26" ht="12.75" customHeight="1" x14ac:dyDescent="0.25">
      <c r="A104" s="26"/>
      <c r="B104" s="305" t="str">
        <f>J104</f>
        <v>2.2 El número de puestos de lectura</v>
      </c>
      <c r="C104" s="13">
        <f>COUNTIF(TABLA!$S:$S,C$100)</f>
        <v>16</v>
      </c>
      <c r="D104" s="13">
        <f>COUNTIF(TABLA!$S:$S,D$100)</f>
        <v>5</v>
      </c>
      <c r="E104" s="13">
        <f>COUNTIF(TABLA!$S:$S,E$100)</f>
        <v>38</v>
      </c>
      <c r="F104" s="13">
        <f>COUNTIF(TABLA!$S:$S,F$100)</f>
        <v>233</v>
      </c>
      <c r="G104" s="13">
        <f>COUNTIF(TABLA!$S:$S,G$100)</f>
        <v>331</v>
      </c>
      <c r="H104" s="13">
        <f>F$11-SUM(C104:G104)</f>
        <v>44</v>
      </c>
      <c r="I104" s="29"/>
      <c r="J104" s="304" t="str">
        <f>TABLA!S1</f>
        <v>2.2 El número de puestos de lectura</v>
      </c>
      <c r="K104" s="304"/>
      <c r="L104" s="304"/>
      <c r="M104" s="304"/>
      <c r="N104" s="304"/>
      <c r="O104" s="304"/>
      <c r="P104" s="208">
        <f>Y104*10</f>
        <v>8.4430176565008033</v>
      </c>
      <c r="Q104" s="132">
        <f>SUM(C104:H104)</f>
        <v>667</v>
      </c>
      <c r="R104" s="133">
        <f>SUM(J104:O104)</f>
        <v>0</v>
      </c>
      <c r="S104" s="133">
        <v>0</v>
      </c>
      <c r="T104" s="133">
        <v>1</v>
      </c>
      <c r="U104" s="133">
        <v>2</v>
      </c>
      <c r="V104" s="133">
        <v>3</v>
      </c>
      <c r="W104" s="133">
        <v>4</v>
      </c>
      <c r="Y104" s="133">
        <f>SUM(S105:W105)/((Q104-H104)*4)</f>
        <v>0.8443017656500803</v>
      </c>
    </row>
    <row r="105" spans="1:26" ht="12.75" customHeight="1" x14ac:dyDescent="0.25">
      <c r="B105" s="305"/>
      <c r="C105" s="64">
        <f t="shared" ref="C105:H105" si="2">C104/SUM($C104:$H104)</f>
        <v>2.3988005997001498E-2</v>
      </c>
      <c r="D105" s="64">
        <f t="shared" si="2"/>
        <v>7.4962518740629685E-3</v>
      </c>
      <c r="E105" s="64">
        <f t="shared" si="2"/>
        <v>5.6971514242878558E-2</v>
      </c>
      <c r="F105" s="64">
        <f t="shared" si="2"/>
        <v>0.34932533733133431</v>
      </c>
      <c r="G105" s="64">
        <f t="shared" si="2"/>
        <v>0.4962518740629685</v>
      </c>
      <c r="H105" s="64">
        <f t="shared" si="2"/>
        <v>6.5967016491754127E-2</v>
      </c>
      <c r="I105" s="55"/>
      <c r="J105" s="304"/>
      <c r="K105" s="304"/>
      <c r="L105" s="304"/>
      <c r="M105" s="304"/>
      <c r="N105" s="304"/>
      <c r="O105" s="304"/>
      <c r="P105" s="209"/>
      <c r="S105" s="133">
        <v>0</v>
      </c>
      <c r="T105" s="133">
        <f>D104*T104</f>
        <v>5</v>
      </c>
      <c r="U105" s="133">
        <f>E104*U104</f>
        <v>76</v>
      </c>
      <c r="V105" s="133">
        <f>F104*V104</f>
        <v>699</v>
      </c>
      <c r="W105" s="133">
        <f>G104*W104</f>
        <v>1324</v>
      </c>
      <c r="Y105" s="139"/>
    </row>
    <row r="106" spans="1:26" s="17" customFormat="1" ht="144" customHeight="1" x14ac:dyDescent="0.25">
      <c r="A106" s="26"/>
      <c r="B106" s="305"/>
      <c r="C106" s="28"/>
      <c r="D106" s="28"/>
      <c r="E106" s="28"/>
      <c r="F106" s="28"/>
      <c r="G106" s="28"/>
      <c r="H106" s="28"/>
      <c r="I106" s="29"/>
      <c r="K106" s="48"/>
      <c r="L106" s="48"/>
      <c r="M106" s="48"/>
      <c r="N106" s="48"/>
      <c r="O106" s="48"/>
      <c r="P106" s="210"/>
      <c r="Q106" s="140"/>
      <c r="R106" s="139"/>
      <c r="S106" s="139"/>
      <c r="T106" s="139"/>
      <c r="U106" s="139"/>
      <c r="V106" s="139"/>
      <c r="W106" s="139"/>
      <c r="X106" s="139"/>
      <c r="Y106" s="133"/>
      <c r="Z106" s="139"/>
    </row>
    <row r="107" spans="1:26" ht="18.75" customHeight="1" x14ac:dyDescent="0.25">
      <c r="A107" s="26"/>
      <c r="B107" s="305" t="str">
        <f>J107</f>
        <v>2.3 La comodidad de las instalaciones de la Biblioteca</v>
      </c>
      <c r="C107" s="13">
        <f>COUNTIF(TABLA!$T:$T,C$100)</f>
        <v>14</v>
      </c>
      <c r="D107" s="13">
        <f>COUNTIF(TABLA!$T:$T,D$100)</f>
        <v>13</v>
      </c>
      <c r="E107" s="13">
        <f>COUNTIF(TABLA!$T:$T,E$100)</f>
        <v>75</v>
      </c>
      <c r="F107" s="13">
        <f>COUNTIF(TABLA!$T:$T,F$100)</f>
        <v>241</v>
      </c>
      <c r="G107" s="13">
        <f>COUNTIF(TABLA!$T:$T,G$100)</f>
        <v>285</v>
      </c>
      <c r="H107" s="13">
        <f>F$11-SUM(C107:G107)</f>
        <v>39</v>
      </c>
      <c r="I107" s="29"/>
      <c r="J107" s="300" t="str">
        <f>TABLA!T1</f>
        <v>2.3 La comodidad de las instalaciones de la Biblioteca</v>
      </c>
      <c r="K107" s="300"/>
      <c r="L107" s="300"/>
      <c r="M107" s="300"/>
      <c r="N107" s="300"/>
      <c r="O107" s="300"/>
      <c r="P107" s="208">
        <f>Y107*10</f>
        <v>8.0652866242038215</v>
      </c>
      <c r="Q107" s="132">
        <f>SUM(C107:H107)</f>
        <v>667</v>
      </c>
      <c r="R107" s="133">
        <f>SUM(J107:O107)</f>
        <v>0</v>
      </c>
      <c r="S107" s="133">
        <v>0</v>
      </c>
      <c r="T107" s="133">
        <v>1</v>
      </c>
      <c r="U107" s="133">
        <v>2</v>
      </c>
      <c r="V107" s="133">
        <v>3</v>
      </c>
      <c r="W107" s="133">
        <v>4</v>
      </c>
      <c r="Y107" s="133">
        <f>SUM(S108:W108)/((Q107-H107)*4)</f>
        <v>0.80652866242038213</v>
      </c>
    </row>
    <row r="108" spans="1:26" ht="12.75" customHeight="1" x14ac:dyDescent="0.25">
      <c r="B108" s="305"/>
      <c r="C108" s="64">
        <f t="shared" ref="C108:H108" si="3">C107/SUM($C107:$H107)</f>
        <v>2.0989505247376312E-2</v>
      </c>
      <c r="D108" s="64">
        <f t="shared" si="3"/>
        <v>1.9490254872563718E-2</v>
      </c>
      <c r="E108" s="64">
        <f t="shared" si="3"/>
        <v>0.11244377811094453</v>
      </c>
      <c r="F108" s="64">
        <f t="shared" si="3"/>
        <v>0.36131934032983509</v>
      </c>
      <c r="G108" s="64">
        <f t="shared" si="3"/>
        <v>0.42728635682158922</v>
      </c>
      <c r="H108" s="64">
        <f t="shared" si="3"/>
        <v>5.8470764617691157E-2</v>
      </c>
      <c r="I108" s="55"/>
      <c r="J108" s="300"/>
      <c r="K108" s="300"/>
      <c r="L108" s="300"/>
      <c r="M108" s="300"/>
      <c r="N108" s="300"/>
      <c r="O108" s="300"/>
      <c r="P108" s="209"/>
      <c r="S108" s="133">
        <v>0</v>
      </c>
      <c r="T108" s="133">
        <f>D107*T107</f>
        <v>13</v>
      </c>
      <c r="U108" s="133">
        <f>E107*U107</f>
        <v>150</v>
      </c>
      <c r="V108" s="133">
        <f>F107*V107</f>
        <v>723</v>
      </c>
      <c r="W108" s="133">
        <f>G107*W107</f>
        <v>1140</v>
      </c>
      <c r="Y108" s="139"/>
    </row>
    <row r="109" spans="1:26" s="17" customFormat="1" ht="144" customHeight="1" x14ac:dyDescent="0.25">
      <c r="A109" s="26"/>
      <c r="B109" s="305"/>
      <c r="C109" s="28"/>
      <c r="D109" s="28"/>
      <c r="E109" s="28"/>
      <c r="F109" s="28"/>
      <c r="G109" s="28"/>
      <c r="H109" s="28"/>
      <c r="I109" s="29"/>
      <c r="K109" s="48"/>
      <c r="L109" s="48"/>
      <c r="M109" s="48"/>
      <c r="N109" s="48"/>
      <c r="O109" s="48"/>
      <c r="P109" s="210"/>
      <c r="Q109" s="140"/>
      <c r="R109" s="139"/>
      <c r="S109" s="139"/>
      <c r="T109" s="139"/>
      <c r="U109" s="139"/>
      <c r="V109" s="139"/>
      <c r="W109" s="139"/>
      <c r="X109" s="139"/>
      <c r="Y109" s="133"/>
      <c r="Z109" s="139"/>
    </row>
    <row r="110" spans="1:26" ht="22.5" customHeight="1" x14ac:dyDescent="0.25">
      <c r="A110" s="26"/>
      <c r="B110" s="305" t="str">
        <f>J110</f>
        <v>2.5 El equipamiento informático de la Biblioteca</v>
      </c>
      <c r="C110" s="13">
        <f>COUNTIF(TABLA!$U:$U,C$100)</f>
        <v>18</v>
      </c>
      <c r="D110" s="13">
        <f>COUNTIF(TABLA!$U:$U,D$100)</f>
        <v>24</v>
      </c>
      <c r="E110" s="13">
        <f>COUNTIF(TABLA!$U:$U,E$100)</f>
        <v>118</v>
      </c>
      <c r="F110" s="13">
        <f>COUNTIF(TABLA!$U:$U,F$100)</f>
        <v>243</v>
      </c>
      <c r="G110" s="13">
        <f>COUNTIF(TABLA!$U:$U,G$100)</f>
        <v>216</v>
      </c>
      <c r="H110" s="13">
        <f>F$11-SUM(C110:G110)</f>
        <v>48</v>
      </c>
      <c r="I110" s="29"/>
      <c r="J110" s="300" t="str">
        <f>TABLA!U1</f>
        <v>2.5 El equipamiento informático de la Biblioteca</v>
      </c>
      <c r="K110" s="300"/>
      <c r="L110" s="300"/>
      <c r="M110" s="300"/>
      <c r="N110" s="300"/>
      <c r="O110" s="300"/>
      <c r="P110" s="208">
        <f>Y110*10</f>
        <v>7.4838449111470116</v>
      </c>
      <c r="Q110" s="132">
        <f>SUM(C110:H110)</f>
        <v>667</v>
      </c>
      <c r="R110" s="133">
        <f>SUM(J110:O110)</f>
        <v>0</v>
      </c>
      <c r="S110" s="133">
        <v>0</v>
      </c>
      <c r="T110" s="133">
        <v>1</v>
      </c>
      <c r="U110" s="133">
        <v>2</v>
      </c>
      <c r="V110" s="133">
        <v>3</v>
      </c>
      <c r="W110" s="133">
        <v>4</v>
      </c>
      <c r="Y110" s="133">
        <f>SUM(S111:W111)/((Q110-H110)*4)</f>
        <v>0.74838449111470118</v>
      </c>
    </row>
    <row r="111" spans="1:26" ht="22.5" customHeight="1" x14ac:dyDescent="0.25">
      <c r="B111" s="305"/>
      <c r="C111" s="64">
        <f t="shared" ref="C111:H111" si="4">C110/SUM($C110:$H110)</f>
        <v>2.6986506746626688E-2</v>
      </c>
      <c r="D111" s="64">
        <f t="shared" si="4"/>
        <v>3.5982008995502246E-2</v>
      </c>
      <c r="E111" s="64">
        <f t="shared" si="4"/>
        <v>0.17691154422788605</v>
      </c>
      <c r="F111" s="64">
        <f t="shared" si="4"/>
        <v>0.36431784107946025</v>
      </c>
      <c r="G111" s="64">
        <f t="shared" si="4"/>
        <v>0.32383808095952021</v>
      </c>
      <c r="H111" s="64">
        <f t="shared" si="4"/>
        <v>7.1964017991004492E-2</v>
      </c>
      <c r="I111" s="55"/>
      <c r="J111" s="300"/>
      <c r="K111" s="300"/>
      <c r="L111" s="300"/>
      <c r="M111" s="300"/>
      <c r="N111" s="300"/>
      <c r="O111" s="300"/>
      <c r="P111" s="209"/>
      <c r="S111" s="133">
        <v>0</v>
      </c>
      <c r="T111" s="133">
        <f>D110*T110</f>
        <v>24</v>
      </c>
      <c r="U111" s="133">
        <f>E110*U110</f>
        <v>236</v>
      </c>
      <c r="V111" s="133">
        <f>F110*V110</f>
        <v>729</v>
      </c>
      <c r="W111" s="133">
        <f>G110*W110</f>
        <v>864</v>
      </c>
      <c r="Y111" s="139"/>
    </row>
    <row r="112" spans="1:26" s="17" customFormat="1" ht="144" customHeight="1" x14ac:dyDescent="0.25">
      <c r="A112" s="26"/>
      <c r="B112" s="305"/>
      <c r="C112" s="28"/>
      <c r="D112" s="28"/>
      <c r="E112" s="28"/>
      <c r="F112" s="28"/>
      <c r="G112" s="28"/>
      <c r="H112" s="28"/>
      <c r="I112" s="29"/>
      <c r="K112" s="48"/>
      <c r="L112" s="48"/>
      <c r="M112" s="48"/>
      <c r="N112" s="48"/>
      <c r="O112" s="48"/>
      <c r="P112" s="210"/>
      <c r="Q112" s="140"/>
      <c r="R112" s="139"/>
      <c r="S112" s="139"/>
      <c r="T112" s="139"/>
      <c r="U112" s="139"/>
      <c r="V112" s="139"/>
      <c r="W112" s="139"/>
      <c r="X112" s="139"/>
      <c r="Y112" s="133"/>
      <c r="Z112" s="139"/>
    </row>
    <row r="113" spans="1:26" s="17" customFormat="1" ht="63" customHeight="1" x14ac:dyDescent="0.25">
      <c r="A113" s="284">
        <v>3</v>
      </c>
      <c r="B113" s="309" t="s">
        <v>371</v>
      </c>
      <c r="C113" s="309"/>
      <c r="D113" s="309"/>
      <c r="E113" s="309"/>
      <c r="F113" s="309"/>
      <c r="G113" s="309"/>
      <c r="H113" s="309"/>
      <c r="I113" s="309"/>
      <c r="J113" s="309"/>
      <c r="K113" s="309"/>
      <c r="L113" s="309"/>
      <c r="M113" s="309"/>
      <c r="N113" s="309"/>
      <c r="O113" s="309"/>
      <c r="P113" s="309"/>
      <c r="Q113" s="140"/>
      <c r="R113" s="139"/>
      <c r="S113" s="139"/>
      <c r="T113" s="139"/>
      <c r="U113" s="139"/>
      <c r="V113" s="139"/>
      <c r="W113" s="139"/>
      <c r="X113" s="139"/>
      <c r="Y113" s="133"/>
      <c r="Z113" s="139"/>
    </row>
    <row r="114" spans="1:26" s="17" customFormat="1" ht="63" customHeight="1" x14ac:dyDescent="0.25">
      <c r="A114" s="80"/>
      <c r="B114" s="307" t="str">
        <f>TABLA!W1</f>
        <v>¿De dónde obtiene usted la mayor parte de la información que necesita para su actividad docente e investigadora? (1-Nada, 2- Poco, 3- Algo, 4- Bastante, 5- Mucho)</v>
      </c>
      <c r="C114" s="307"/>
      <c r="D114" s="307"/>
      <c r="E114" s="307"/>
      <c r="F114" s="307"/>
      <c r="G114" s="307"/>
      <c r="H114" s="307"/>
      <c r="I114" s="307"/>
      <c r="J114" s="307"/>
      <c r="K114" s="307"/>
      <c r="L114" s="307"/>
      <c r="M114" s="307"/>
      <c r="N114" s="307"/>
      <c r="O114" s="307"/>
      <c r="P114" s="307"/>
      <c r="Q114" s="140"/>
      <c r="R114" s="139"/>
      <c r="S114" s="139"/>
      <c r="T114" s="139"/>
      <c r="U114" s="139"/>
      <c r="V114" s="139"/>
      <c r="W114" s="139"/>
      <c r="X114" s="139"/>
      <c r="Y114" s="133"/>
      <c r="Z114" s="139"/>
    </row>
    <row r="115" spans="1:26" s="17" customFormat="1" ht="20.25" customHeight="1" x14ac:dyDescent="0.25">
      <c r="A115" s="80"/>
      <c r="B115" s="252"/>
      <c r="C115" s="253"/>
      <c r="D115" s="253"/>
      <c r="E115" s="253"/>
      <c r="F115" s="253"/>
      <c r="G115" s="253"/>
      <c r="H115" s="253"/>
      <c r="I115" s="254"/>
      <c r="J115" s="253"/>
      <c r="K115" s="253"/>
      <c r="L115" s="253"/>
      <c r="M115" s="253"/>
      <c r="N115" s="253"/>
      <c r="O115" s="253"/>
      <c r="P115" s="255"/>
      <c r="Q115" s="140"/>
      <c r="R115" s="139"/>
      <c r="S115" s="139"/>
      <c r="T115" s="139"/>
      <c r="U115" s="139"/>
      <c r="V115" s="139"/>
      <c r="W115" s="139"/>
      <c r="X115" s="139"/>
      <c r="Y115" s="133"/>
      <c r="Z115" s="139"/>
    </row>
    <row r="116" spans="1:26" s="17" customFormat="1" ht="24.75" customHeight="1" x14ac:dyDescent="0.25">
      <c r="A116" s="80"/>
      <c r="B116" s="252"/>
      <c r="C116" s="253"/>
      <c r="D116" s="268" t="s">
        <v>357</v>
      </c>
      <c r="E116" s="268" t="s">
        <v>358</v>
      </c>
      <c r="F116" s="268" t="s">
        <v>359</v>
      </c>
      <c r="G116" s="268" t="s">
        <v>360</v>
      </c>
      <c r="H116" s="268" t="s">
        <v>361</v>
      </c>
      <c r="I116" s="269"/>
      <c r="J116" s="268" t="s">
        <v>357</v>
      </c>
      <c r="K116" s="268" t="s">
        <v>358</v>
      </c>
      <c r="L116" s="268" t="s">
        <v>359</v>
      </c>
      <c r="M116" s="268" t="s">
        <v>360</v>
      </c>
      <c r="N116" s="268" t="s">
        <v>361</v>
      </c>
      <c r="O116" s="257"/>
      <c r="P116" s="255"/>
      <c r="Q116" s="140"/>
      <c r="R116" s="139"/>
      <c r="S116" s="139"/>
      <c r="T116" s="139"/>
      <c r="U116" s="139"/>
      <c r="V116" s="139"/>
      <c r="W116" s="139"/>
      <c r="X116" s="139"/>
      <c r="Y116" s="133"/>
      <c r="Z116" s="139"/>
    </row>
    <row r="117" spans="1:26" s="17" customFormat="1" ht="26.25" customHeight="1" x14ac:dyDescent="0.25">
      <c r="A117" s="80"/>
      <c r="B117" s="252"/>
      <c r="C117" s="253"/>
      <c r="D117" s="253">
        <v>1</v>
      </c>
      <c r="E117" s="253">
        <v>2</v>
      </c>
      <c r="F117" s="253">
        <v>3</v>
      </c>
      <c r="G117" s="254">
        <v>4</v>
      </c>
      <c r="H117" s="253">
        <v>5</v>
      </c>
      <c r="I117" s="257"/>
      <c r="J117" s="253">
        <v>1</v>
      </c>
      <c r="K117" s="253">
        <v>2</v>
      </c>
      <c r="L117" s="253">
        <v>3</v>
      </c>
      <c r="M117" s="254">
        <v>4</v>
      </c>
      <c r="N117" s="253">
        <v>5</v>
      </c>
      <c r="O117" s="257"/>
      <c r="P117" s="255"/>
      <c r="Q117" s="140"/>
      <c r="R117" s="139"/>
      <c r="S117" s="139"/>
      <c r="T117" s="139"/>
      <c r="U117" s="139"/>
      <c r="V117" s="139"/>
      <c r="W117" s="139"/>
      <c r="X117" s="139"/>
      <c r="Y117" s="133"/>
      <c r="Z117" s="139"/>
    </row>
    <row r="118" spans="1:26" s="17" customFormat="1" ht="63" customHeight="1" x14ac:dyDescent="0.25">
      <c r="A118" s="80"/>
      <c r="B118" s="308" t="str">
        <f>TABLA!X$1</f>
        <v>De los libros impresos y revistas impresas que hay en la biblioteca de la UCM o los que obtengo por préstamo interbibliotecario</v>
      </c>
      <c r="C118" s="308"/>
      <c r="D118" s="258">
        <f>COUNTIF(TABLA!$X:$X,D$117)</f>
        <v>19</v>
      </c>
      <c r="E118" s="258">
        <f>COUNTIF(TABLA!$X:$X,E$117)</f>
        <v>83</v>
      </c>
      <c r="F118" s="258">
        <f>COUNTIF(TABLA!$X:$X,F$117)</f>
        <v>131</v>
      </c>
      <c r="G118" s="258">
        <f>COUNTIF(TABLA!$X:$X,G$117)</f>
        <v>228</v>
      </c>
      <c r="H118" s="258">
        <f>COUNTIF(TABLA!$X:$X,H$117)</f>
        <v>190</v>
      </c>
      <c r="I118" s="257"/>
      <c r="J118" s="259">
        <f>D118/$Q118</f>
        <v>2.9185867895545316E-2</v>
      </c>
      <c r="K118" s="259">
        <f t="shared" ref="J118:N122" si="5">E118/$Q118</f>
        <v>0.12749615975422426</v>
      </c>
      <c r="L118" s="259">
        <f t="shared" si="5"/>
        <v>0.20122887864823349</v>
      </c>
      <c r="M118" s="259">
        <f t="shared" si="5"/>
        <v>0.35023041474654376</v>
      </c>
      <c r="N118" s="259">
        <f t="shared" si="5"/>
        <v>0.29185867895545314</v>
      </c>
      <c r="O118" s="252"/>
      <c r="P118" s="252"/>
      <c r="Q118" s="140">
        <f>SUM(D118:H118)</f>
        <v>651</v>
      </c>
      <c r="R118" s="139"/>
      <c r="S118" s="139"/>
      <c r="T118" s="139"/>
      <c r="U118" s="139"/>
      <c r="V118" s="139"/>
      <c r="W118" s="139"/>
      <c r="X118" s="139"/>
      <c r="Y118" s="133"/>
      <c r="Z118" s="139"/>
    </row>
    <row r="119" spans="1:26" s="17" customFormat="1" ht="63" customHeight="1" x14ac:dyDescent="0.25">
      <c r="A119" s="80"/>
      <c r="B119" s="308" t="str">
        <f>TABLA!Y$1</f>
        <v>De las revistas en línea o libros electrónicos suscritos por la biblioteca</v>
      </c>
      <c r="C119" s="308"/>
      <c r="D119" s="258">
        <f>COUNTIF(TABLA!$Y:$Y,D$117)</f>
        <v>7</v>
      </c>
      <c r="E119" s="258">
        <f>COUNTIF(TABLA!$Y:$Y,E$117)</f>
        <v>45</v>
      </c>
      <c r="F119" s="258">
        <f>COUNTIF(TABLA!$Y:$Y,F$117)</f>
        <v>80</v>
      </c>
      <c r="G119" s="258">
        <f>COUNTIF(TABLA!$Y:$Y,G$117)</f>
        <v>203</v>
      </c>
      <c r="H119" s="258">
        <f>COUNTIF(TABLA!$Y:$Y,H$117)</f>
        <v>324</v>
      </c>
      <c r="I119" s="257"/>
      <c r="J119" s="260">
        <f t="shared" si="5"/>
        <v>1.0622154779969651E-2</v>
      </c>
      <c r="K119" s="260">
        <f t="shared" si="5"/>
        <v>6.8285280728376321E-2</v>
      </c>
      <c r="L119" s="260">
        <f t="shared" si="5"/>
        <v>0.12139605462822459</v>
      </c>
      <c r="M119" s="260">
        <f t="shared" si="5"/>
        <v>0.30804248861911987</v>
      </c>
      <c r="N119" s="260">
        <f t="shared" si="5"/>
        <v>0.49165402124430957</v>
      </c>
      <c r="O119" s="253"/>
      <c r="P119" s="255"/>
      <c r="Q119" s="140">
        <f t="shared" ref="Q119:Q122" si="6">SUM(D119:H119)</f>
        <v>659</v>
      </c>
      <c r="R119" s="139"/>
      <c r="S119" s="139"/>
      <c r="T119" s="139"/>
      <c r="U119" s="139"/>
      <c r="V119" s="139"/>
      <c r="W119" s="139"/>
      <c r="X119" s="139"/>
      <c r="Y119" s="133"/>
      <c r="Z119" s="139"/>
    </row>
    <row r="120" spans="1:26" s="17" customFormat="1" ht="63" customHeight="1" x14ac:dyDescent="0.25">
      <c r="A120" s="80"/>
      <c r="B120" s="308" t="str">
        <f>TABLA!Z$1</f>
        <v>De mi propia biblioteca personal</v>
      </c>
      <c r="C120" s="308"/>
      <c r="D120" s="258">
        <f>COUNTIF(TABLA!$Z:$Z,D$117)</f>
        <v>15</v>
      </c>
      <c r="E120" s="258">
        <f>COUNTIF(TABLA!$Z:$Z,E$117)</f>
        <v>76</v>
      </c>
      <c r="F120" s="258">
        <f>COUNTIF(TABLA!$Z:$Z,F$117)</f>
        <v>158</v>
      </c>
      <c r="G120" s="258">
        <f>COUNTIF(TABLA!$Z:$Z,G$117)</f>
        <v>261</v>
      </c>
      <c r="H120" s="258">
        <f>COUNTIF(TABLA!$Z:$Z,H$117)</f>
        <v>147</v>
      </c>
      <c r="I120" s="257"/>
      <c r="J120" s="260">
        <f t="shared" si="5"/>
        <v>2.2831050228310501E-2</v>
      </c>
      <c r="K120" s="260">
        <f t="shared" si="5"/>
        <v>0.11567732115677321</v>
      </c>
      <c r="L120" s="260">
        <f t="shared" si="5"/>
        <v>0.24048706240487061</v>
      </c>
      <c r="M120" s="260">
        <f t="shared" si="5"/>
        <v>0.39726027397260272</v>
      </c>
      <c r="N120" s="260">
        <f t="shared" si="5"/>
        <v>0.22374429223744291</v>
      </c>
      <c r="O120" s="253"/>
      <c r="P120" s="255"/>
      <c r="Q120" s="140">
        <f t="shared" si="6"/>
        <v>657</v>
      </c>
      <c r="R120" s="139"/>
      <c r="S120" s="139"/>
      <c r="T120" s="139"/>
      <c r="U120" s="139"/>
      <c r="V120" s="139"/>
      <c r="W120" s="139"/>
      <c r="X120" s="139"/>
      <c r="Y120" s="133"/>
      <c r="Z120" s="139"/>
    </row>
    <row r="121" spans="1:26" s="17" customFormat="1" ht="63" customHeight="1" x14ac:dyDescent="0.25">
      <c r="A121" s="80"/>
      <c r="B121" s="308" t="str">
        <f>TABLA!AA$1</f>
        <v>De los documentos que encuentro en otros archivos o bibliotecas</v>
      </c>
      <c r="C121" s="308"/>
      <c r="D121" s="258">
        <f>COUNTIF(TABLA!$AA:$AA,D$117)</f>
        <v>54</v>
      </c>
      <c r="E121" s="258">
        <f>COUNTIF(TABLA!$AA:$AA,E$117)</f>
        <v>145</v>
      </c>
      <c r="F121" s="258">
        <f>COUNTIF(TABLA!$AA:$AA,F$117)</f>
        <v>188</v>
      </c>
      <c r="G121" s="258">
        <f>COUNTIF(TABLA!$AA:$AA,G$117)</f>
        <v>188</v>
      </c>
      <c r="H121" s="258">
        <f>COUNTIF(TABLA!$AA:$AA,H$117)</f>
        <v>68</v>
      </c>
      <c r="I121" s="257"/>
      <c r="J121" s="260">
        <f t="shared" si="5"/>
        <v>8.3981337480559873E-2</v>
      </c>
      <c r="K121" s="260">
        <f t="shared" si="5"/>
        <v>0.22550544323483671</v>
      </c>
      <c r="L121" s="260">
        <f t="shared" si="5"/>
        <v>0.29237947122861585</v>
      </c>
      <c r="M121" s="260">
        <f t="shared" si="5"/>
        <v>0.29237947122861585</v>
      </c>
      <c r="N121" s="260">
        <f t="shared" si="5"/>
        <v>0.10575427682737169</v>
      </c>
      <c r="O121" s="253"/>
      <c r="P121" s="255"/>
      <c r="Q121" s="140">
        <f t="shared" si="6"/>
        <v>643</v>
      </c>
      <c r="R121" s="139"/>
      <c r="S121" s="139"/>
      <c r="T121" s="139"/>
      <c r="U121" s="139"/>
      <c r="V121" s="139"/>
      <c r="W121" s="139"/>
      <c r="X121" s="139"/>
      <c r="Y121" s="133"/>
      <c r="Z121" s="139"/>
    </row>
    <row r="122" spans="1:26" s="17" customFormat="1" ht="63" customHeight="1" x14ac:dyDescent="0.25">
      <c r="A122" s="80"/>
      <c r="B122" s="308" t="str">
        <f>TABLA!AB$1</f>
        <v>De los recursos libres y gratuitos que encuentro en internet</v>
      </c>
      <c r="C122" s="308"/>
      <c r="D122" s="258">
        <f>COUNTIF(TABLA!$AB:$AB,D$117)</f>
        <v>18</v>
      </c>
      <c r="E122" s="258">
        <f>COUNTIF(TABLA!$AB:$AB,E$117)</f>
        <v>77</v>
      </c>
      <c r="F122" s="258">
        <f>COUNTIF(TABLA!$AB:$AB,F$117)</f>
        <v>168</v>
      </c>
      <c r="G122" s="258">
        <f>COUNTIF(TABLA!$AB:$AB,G$117)</f>
        <v>234</v>
      </c>
      <c r="H122" s="258">
        <f>COUNTIF(TABLA!$AB:$AB,H$117)</f>
        <v>154</v>
      </c>
      <c r="I122" s="257"/>
      <c r="J122" s="260">
        <f t="shared" si="5"/>
        <v>2.7649769585253458E-2</v>
      </c>
      <c r="K122" s="260">
        <f t="shared" si="5"/>
        <v>0.11827956989247312</v>
      </c>
      <c r="L122" s="260">
        <f t="shared" si="5"/>
        <v>0.25806451612903225</v>
      </c>
      <c r="M122" s="260">
        <f t="shared" si="5"/>
        <v>0.35944700460829493</v>
      </c>
      <c r="N122" s="260">
        <f t="shared" si="5"/>
        <v>0.23655913978494625</v>
      </c>
      <c r="O122" s="253"/>
      <c r="P122" s="255"/>
      <c r="Q122" s="140">
        <f t="shared" si="6"/>
        <v>651</v>
      </c>
      <c r="R122" s="139"/>
      <c r="S122" s="139"/>
      <c r="T122" s="139"/>
      <c r="U122" s="139"/>
      <c r="V122" s="139"/>
      <c r="W122" s="139"/>
      <c r="X122" s="139"/>
      <c r="Y122" s="133"/>
      <c r="Z122" s="139"/>
    </row>
    <row r="123" spans="1:26" s="17" customFormat="1" ht="63" customHeight="1" x14ac:dyDescent="0.25">
      <c r="A123" s="80"/>
      <c r="B123" s="262"/>
      <c r="C123" s="261"/>
      <c r="D123" s="258"/>
      <c r="E123" s="258"/>
      <c r="F123" s="258"/>
      <c r="G123" s="258"/>
      <c r="H123" s="258"/>
      <c r="I123" s="257"/>
      <c r="J123" s="263"/>
      <c r="K123" s="263"/>
      <c r="L123" s="263"/>
      <c r="M123" s="263"/>
      <c r="N123" s="263"/>
      <c r="O123" s="253"/>
      <c r="P123" s="255"/>
      <c r="Q123" s="140"/>
      <c r="R123" s="139"/>
      <c r="S123" s="139"/>
      <c r="T123" s="139"/>
      <c r="U123" s="139"/>
      <c r="V123" s="139"/>
      <c r="W123" s="139"/>
      <c r="X123" s="139"/>
      <c r="Y123" s="133"/>
      <c r="Z123" s="139"/>
    </row>
    <row r="124" spans="1:26" ht="30" customHeight="1" x14ac:dyDescent="0.4">
      <c r="C124" s="131" t="s">
        <v>59</v>
      </c>
      <c r="D124" s="25"/>
      <c r="E124" s="24" t="s">
        <v>60</v>
      </c>
      <c r="F124" s="25"/>
      <c r="G124" s="130" t="s">
        <v>61</v>
      </c>
      <c r="H124" s="88" t="s">
        <v>62</v>
      </c>
      <c r="I124" s="50"/>
      <c r="J124" s="51"/>
      <c r="K124" s="50"/>
      <c r="L124" s="51"/>
      <c r="M124" s="50"/>
      <c r="N124" s="51"/>
      <c r="O124" s="52"/>
    </row>
    <row r="125" spans="1:26" ht="17.25" customHeight="1" x14ac:dyDescent="0.25">
      <c r="C125" s="89">
        <v>1</v>
      </c>
      <c r="D125" s="90">
        <v>2</v>
      </c>
      <c r="E125" s="91">
        <v>3</v>
      </c>
      <c r="F125" s="92">
        <v>4</v>
      </c>
      <c r="G125" s="93">
        <v>5</v>
      </c>
      <c r="H125" s="94">
        <v>0</v>
      </c>
      <c r="I125" s="53"/>
      <c r="J125" s="54"/>
      <c r="K125" s="54"/>
      <c r="L125" s="54"/>
      <c r="M125" s="54"/>
      <c r="N125" s="54"/>
      <c r="O125" s="54"/>
    </row>
    <row r="126" spans="1:26" ht="21" customHeight="1" x14ac:dyDescent="0.25">
      <c r="A126" s="26"/>
      <c r="B126" s="294" t="str">
        <f>J126</f>
        <v>3.1 La adecuación de la colección a sus necesidades</v>
      </c>
      <c r="C126" s="37">
        <f>COUNTIF(TABLA!$AD:$AD,C$100)</f>
        <v>6</v>
      </c>
      <c r="D126" s="37">
        <f>COUNTIF(TABLA!$AD:$AD,D$100)</f>
        <v>17</v>
      </c>
      <c r="E126" s="37">
        <f>COUNTIF(TABLA!$AD:$AD,E$100)</f>
        <v>111</v>
      </c>
      <c r="F126" s="37">
        <f>COUNTIF(TABLA!$AD:$AD,F$100)</f>
        <v>340</v>
      </c>
      <c r="G126" s="37">
        <f>COUNTIF(TABLA!$AD:$AD,G$100)</f>
        <v>178</v>
      </c>
      <c r="H126" s="37">
        <f>F$11-SUM(C126:G126)</f>
        <v>15</v>
      </c>
      <c r="I126" s="29"/>
      <c r="J126" s="299" t="str">
        <f>TABLA!AD1</f>
        <v>3.1 La adecuación de la colección a sus necesidades</v>
      </c>
      <c r="K126" s="299"/>
      <c r="L126" s="299"/>
      <c r="M126" s="299"/>
      <c r="N126" s="299"/>
      <c r="O126" s="299"/>
      <c r="P126" s="208">
        <f>Y126*10</f>
        <v>7.5575153374233128</v>
      </c>
      <c r="Q126" s="132">
        <f>SUM(C126:H126)</f>
        <v>667</v>
      </c>
      <c r="R126" s="133">
        <f>SUM(J126:O126)</f>
        <v>0</v>
      </c>
      <c r="S126" s="133">
        <v>0</v>
      </c>
      <c r="T126" s="133">
        <v>1</v>
      </c>
      <c r="U126" s="133">
        <v>2</v>
      </c>
      <c r="V126" s="133">
        <v>3</v>
      </c>
      <c r="W126" s="133">
        <v>4</v>
      </c>
      <c r="Y126" s="133">
        <f>SUM(S127:W127)/((Q126-H126)*4)</f>
        <v>0.75575153374233128</v>
      </c>
    </row>
    <row r="127" spans="1:26" ht="12.75" customHeight="1" x14ac:dyDescent="0.25">
      <c r="B127" s="294"/>
      <c r="C127" s="177">
        <f t="shared" ref="C127:H127" si="7">C126/SUM($C126:$H126)</f>
        <v>8.9955022488755615E-3</v>
      </c>
      <c r="D127" s="177">
        <f t="shared" si="7"/>
        <v>2.5487256371814093E-2</v>
      </c>
      <c r="E127" s="177">
        <f t="shared" si="7"/>
        <v>0.16641679160419789</v>
      </c>
      <c r="F127" s="177">
        <f t="shared" si="7"/>
        <v>0.50974512743628186</v>
      </c>
      <c r="G127" s="177">
        <f t="shared" si="7"/>
        <v>0.26686656671664166</v>
      </c>
      <c r="H127" s="177">
        <f t="shared" si="7"/>
        <v>2.2488755622188907E-2</v>
      </c>
      <c r="I127" s="55"/>
      <c r="J127" s="299"/>
      <c r="K127" s="299"/>
      <c r="L127" s="299"/>
      <c r="M127" s="299"/>
      <c r="N127" s="299"/>
      <c r="O127" s="299"/>
      <c r="P127" s="209"/>
      <c r="S127" s="133">
        <v>0</v>
      </c>
      <c r="T127" s="133">
        <f>D126*T126</f>
        <v>17</v>
      </c>
      <c r="U127" s="133">
        <f>E126*U126</f>
        <v>222</v>
      </c>
      <c r="V127" s="133">
        <f>F126*V126</f>
        <v>1020</v>
      </c>
      <c r="W127" s="133">
        <f>G126*W126</f>
        <v>712</v>
      </c>
      <c r="Y127" s="139"/>
    </row>
    <row r="128" spans="1:26" s="17" customFormat="1" ht="144" customHeight="1" x14ac:dyDescent="0.25">
      <c r="A128" s="26"/>
      <c r="B128" s="294"/>
      <c r="C128" s="28"/>
      <c r="D128" s="28"/>
      <c r="E128" s="28"/>
      <c r="F128" s="28"/>
      <c r="G128" s="28"/>
      <c r="H128" s="28"/>
      <c r="I128" s="29"/>
      <c r="K128" s="48"/>
      <c r="L128" s="48"/>
      <c r="M128" s="48"/>
      <c r="N128" s="48"/>
      <c r="O128" s="48"/>
      <c r="P128" s="210"/>
      <c r="Q128" s="140"/>
      <c r="R128" s="139"/>
      <c r="S128" s="139"/>
      <c r="T128" s="139"/>
      <c r="U128" s="139"/>
      <c r="V128" s="139"/>
      <c r="W128" s="139"/>
      <c r="X128" s="139"/>
      <c r="Y128" s="133"/>
      <c r="Z128" s="139"/>
    </row>
    <row r="129" spans="1:26" ht="21" customHeight="1" x14ac:dyDescent="0.25">
      <c r="A129" s="26"/>
      <c r="B129" s="294" t="str">
        <f>J129</f>
        <v>3.2 La facilidad para localizar los libros, revistas u otros documentos en la biblioteca</v>
      </c>
      <c r="C129" s="13">
        <f>COUNTIF(TABLA!$AE:$AE,C$100)</f>
        <v>3</v>
      </c>
      <c r="D129" s="13">
        <f>COUNTIF(TABLA!$AE:$AE,D$100)</f>
        <v>14</v>
      </c>
      <c r="E129" s="13">
        <f>COUNTIF(TABLA!$AE:$AE,E$100)</f>
        <v>78</v>
      </c>
      <c r="F129" s="13">
        <f>COUNTIF(TABLA!$AE:$AE,F$100)</f>
        <v>260</v>
      </c>
      <c r="G129" s="13">
        <f>COUNTIF(TABLA!$AE:$AE,G$100)</f>
        <v>295</v>
      </c>
      <c r="H129" s="13">
        <f>F$11-SUM(C129:G129)</f>
        <v>17</v>
      </c>
      <c r="I129" s="29"/>
      <c r="J129" s="299" t="str">
        <f>TABLA!AE1</f>
        <v>3.2 La facilidad para localizar los libros, revistas u otros documentos en la biblioteca</v>
      </c>
      <c r="K129" s="299"/>
      <c r="L129" s="299"/>
      <c r="M129" s="299"/>
      <c r="N129" s="299"/>
      <c r="O129" s="299"/>
      <c r="P129" s="208">
        <f>Y129*10</f>
        <v>8.1923076923076916</v>
      </c>
      <c r="Q129" s="132">
        <f>SUM(C129:H129)</f>
        <v>667</v>
      </c>
      <c r="R129" s="133">
        <f>SUM(J129:O129)</f>
        <v>0</v>
      </c>
      <c r="S129" s="133">
        <v>0</v>
      </c>
      <c r="T129" s="133">
        <v>1</v>
      </c>
      <c r="U129" s="133">
        <v>2</v>
      </c>
      <c r="V129" s="133">
        <v>3</v>
      </c>
      <c r="W129" s="133">
        <v>4</v>
      </c>
      <c r="Y129" s="133">
        <f>SUM(S130:W130)/((Q129-H129)*4)</f>
        <v>0.81923076923076921</v>
      </c>
    </row>
    <row r="130" spans="1:26" ht="23.25" customHeight="1" x14ac:dyDescent="0.25">
      <c r="B130" s="294"/>
      <c r="C130" s="64">
        <f t="shared" ref="C130:H130" si="8">C129/SUM($C129:$H129)</f>
        <v>4.4977511244377807E-3</v>
      </c>
      <c r="D130" s="64">
        <f t="shared" si="8"/>
        <v>2.0989505247376312E-2</v>
      </c>
      <c r="E130" s="64">
        <f t="shared" si="8"/>
        <v>0.11694152923538231</v>
      </c>
      <c r="F130" s="64">
        <f t="shared" si="8"/>
        <v>0.38980509745127434</v>
      </c>
      <c r="G130" s="64">
        <f t="shared" si="8"/>
        <v>0.44227886056971516</v>
      </c>
      <c r="H130" s="64">
        <f t="shared" si="8"/>
        <v>2.5487256371814093E-2</v>
      </c>
      <c r="I130" s="55"/>
      <c r="J130" s="299"/>
      <c r="K130" s="299"/>
      <c r="L130" s="299"/>
      <c r="M130" s="299"/>
      <c r="N130" s="299"/>
      <c r="O130" s="299"/>
      <c r="P130" s="209"/>
      <c r="S130" s="133">
        <v>0</v>
      </c>
      <c r="T130" s="133">
        <f>D129*T129</f>
        <v>14</v>
      </c>
      <c r="U130" s="133">
        <f>E129*U129</f>
        <v>156</v>
      </c>
      <c r="V130" s="133">
        <f>F129*V129</f>
        <v>780</v>
      </c>
      <c r="W130" s="133">
        <f>G129*W129</f>
        <v>1180</v>
      </c>
      <c r="Y130" s="139"/>
    </row>
    <row r="131" spans="1:26" s="17" customFormat="1" ht="144" customHeight="1" x14ac:dyDescent="0.25">
      <c r="A131" s="26"/>
      <c r="B131" s="294"/>
      <c r="C131" s="28"/>
      <c r="D131" s="28"/>
      <c r="E131" s="28"/>
      <c r="F131" s="28"/>
      <c r="G131" s="28"/>
      <c r="H131" s="28"/>
      <c r="I131" s="29"/>
      <c r="K131" s="48"/>
      <c r="L131" s="48"/>
      <c r="M131" s="48"/>
      <c r="N131" s="48"/>
      <c r="O131" s="48"/>
      <c r="P131" s="210"/>
      <c r="Q131" s="140"/>
      <c r="R131" s="139"/>
      <c r="S131" s="139"/>
      <c r="T131" s="139"/>
      <c r="U131" s="139"/>
      <c r="V131" s="139"/>
      <c r="W131" s="139"/>
      <c r="X131" s="139"/>
      <c r="Y131" s="133"/>
      <c r="Z131" s="139"/>
    </row>
    <row r="132" spans="1:26" ht="12.75" customHeight="1" x14ac:dyDescent="0.25">
      <c r="A132" s="26"/>
      <c r="B132" s="294" t="str">
        <f>J132</f>
        <v>3.3 La facilidad para acceder a los recursos electrónicos que necesita</v>
      </c>
      <c r="C132" s="13">
        <f>COUNTIF(TABLA!$AF:$AF,C$100)</f>
        <v>8</v>
      </c>
      <c r="D132" s="13">
        <f>COUNTIF(TABLA!$AF:$AF,D$100)</f>
        <v>18</v>
      </c>
      <c r="E132" s="13">
        <f>COUNTIF(TABLA!$AF:$AF,E$100)</f>
        <v>90</v>
      </c>
      <c r="F132" s="13">
        <f>COUNTIF(TABLA!$AF:$AF,F$100)</f>
        <v>246</v>
      </c>
      <c r="G132" s="13">
        <f>COUNTIF(TABLA!$AF:$AF,G$100)</f>
        <v>284</v>
      </c>
      <c r="H132" s="13">
        <f>F$11-SUM(C132:G132)</f>
        <v>21</v>
      </c>
      <c r="I132" s="29"/>
      <c r="J132" s="299" t="str">
        <f>TABLA!AF1</f>
        <v>3.3 La facilidad para acceder a los recursos electrónicos que necesita</v>
      </c>
      <c r="K132" s="299"/>
      <c r="L132" s="299"/>
      <c r="M132" s="299"/>
      <c r="N132" s="299"/>
      <c r="O132" s="299"/>
      <c r="P132" s="208">
        <f>Y132*10</f>
        <v>8.0185758513931891</v>
      </c>
      <c r="Q132" s="132">
        <f>SUM(C132:H132)</f>
        <v>667</v>
      </c>
      <c r="R132" s="133">
        <f>SUM(J132:O132)</f>
        <v>0</v>
      </c>
      <c r="S132" s="133">
        <v>0</v>
      </c>
      <c r="T132" s="133">
        <v>1</v>
      </c>
      <c r="U132" s="133">
        <v>2</v>
      </c>
      <c r="V132" s="133">
        <v>3</v>
      </c>
      <c r="W132" s="133">
        <v>4</v>
      </c>
      <c r="Y132" s="133">
        <f>SUM(S133:W133)/((Q132-H132)*4)</f>
        <v>0.80185758513931893</v>
      </c>
    </row>
    <row r="133" spans="1:26" ht="12.75" customHeight="1" x14ac:dyDescent="0.25">
      <c r="B133" s="294"/>
      <c r="C133" s="64">
        <f t="shared" ref="C133:H133" si="9">C132/SUM($C132:$H132)</f>
        <v>1.1994002998500749E-2</v>
      </c>
      <c r="D133" s="64">
        <f t="shared" si="9"/>
        <v>2.6986506746626688E-2</v>
      </c>
      <c r="E133" s="64">
        <f t="shared" si="9"/>
        <v>0.13493253373313344</v>
      </c>
      <c r="F133" s="64">
        <f t="shared" si="9"/>
        <v>0.36881559220389803</v>
      </c>
      <c r="G133" s="64">
        <f t="shared" si="9"/>
        <v>0.42578710644677659</v>
      </c>
      <c r="H133" s="64">
        <f t="shared" si="9"/>
        <v>3.1484257871064465E-2</v>
      </c>
      <c r="I133" s="55"/>
      <c r="J133" s="299"/>
      <c r="K133" s="299"/>
      <c r="L133" s="299"/>
      <c r="M133" s="299"/>
      <c r="N133" s="299"/>
      <c r="O133" s="299"/>
      <c r="P133" s="209"/>
      <c r="S133" s="133">
        <v>0</v>
      </c>
      <c r="T133" s="133">
        <f>D132*T132</f>
        <v>18</v>
      </c>
      <c r="U133" s="133">
        <f>E132*U132</f>
        <v>180</v>
      </c>
      <c r="V133" s="133">
        <f>F132*V132</f>
        <v>738</v>
      </c>
      <c r="W133" s="133">
        <f>G132*W132</f>
        <v>1136</v>
      </c>
      <c r="Y133" s="139"/>
    </row>
    <row r="134" spans="1:26" ht="12.75" customHeight="1" x14ac:dyDescent="0.25">
      <c r="B134" s="294"/>
      <c r="C134" s="126"/>
      <c r="D134" s="126"/>
      <c r="E134" s="126"/>
      <c r="F134" s="126"/>
      <c r="G134" s="126"/>
      <c r="H134" s="126"/>
      <c r="I134" s="55"/>
      <c r="J134" s="124"/>
      <c r="K134" s="124"/>
      <c r="L134" s="124"/>
      <c r="M134" s="124"/>
      <c r="N134" s="124"/>
      <c r="O134" s="124"/>
      <c r="P134" s="209"/>
      <c r="Y134" s="139"/>
    </row>
    <row r="135" spans="1:26" s="17" customFormat="1" ht="130.5" customHeight="1" x14ac:dyDescent="0.25">
      <c r="A135" s="26"/>
      <c r="B135" s="294"/>
      <c r="C135" s="28"/>
      <c r="D135" s="28"/>
      <c r="E135" s="28"/>
      <c r="F135" s="28"/>
      <c r="G135" s="28"/>
      <c r="H135" s="28"/>
      <c r="I135" s="29"/>
      <c r="K135" s="48"/>
      <c r="L135" s="48"/>
      <c r="M135" s="48"/>
      <c r="N135" s="48"/>
      <c r="O135" s="48"/>
      <c r="P135" s="210"/>
      <c r="Q135" s="140"/>
      <c r="R135" s="139"/>
      <c r="S135" s="139"/>
      <c r="T135" s="139"/>
      <c r="U135" s="139"/>
      <c r="V135" s="139"/>
      <c r="W135" s="139"/>
      <c r="X135" s="139"/>
      <c r="Y135" s="133"/>
      <c r="Z135" s="139"/>
    </row>
    <row r="136" spans="1:26" ht="12.75" customHeight="1" x14ac:dyDescent="0.25">
      <c r="A136" s="44"/>
      <c r="I136" s="18"/>
      <c r="K136" s="18"/>
      <c r="L136" s="18"/>
      <c r="M136" s="18"/>
      <c r="N136" s="18"/>
      <c r="O136" s="18"/>
      <c r="P136" s="205"/>
    </row>
    <row r="137" spans="1:26" ht="12.75" customHeight="1" x14ac:dyDescent="0.25">
      <c r="A137" s="44"/>
      <c r="I137" s="18"/>
      <c r="K137" s="18"/>
      <c r="L137" s="18"/>
      <c r="M137" s="18"/>
      <c r="N137" s="18"/>
      <c r="O137" s="18"/>
      <c r="P137" s="205"/>
      <c r="Y137" s="138"/>
    </row>
    <row r="138" spans="1:26" ht="12.75" customHeight="1" x14ac:dyDescent="0.25">
      <c r="A138" s="26"/>
      <c r="B138" s="294" t="str">
        <f>J138</f>
        <v>3.4 La respuesta obtenida al solicitar alguna información</v>
      </c>
      <c r="C138" s="13">
        <f>COUNTIF(TABLA!$AG:$AG,C$100)</f>
        <v>5</v>
      </c>
      <c r="D138" s="13">
        <f>COUNTIF(TABLA!$AG:$AG,D$100)</f>
        <v>4</v>
      </c>
      <c r="E138" s="13">
        <f>COUNTIF(TABLA!$AG:$AG,E$100)</f>
        <v>23</v>
      </c>
      <c r="F138" s="13">
        <f>COUNTIF(TABLA!$AG:$AG,F$100)</f>
        <v>121</v>
      </c>
      <c r="G138" s="13">
        <f>COUNTIF(TABLA!$AG:$AG,G$100)</f>
        <v>498</v>
      </c>
      <c r="H138" s="13">
        <f>F$11-SUM(C138:G138)</f>
        <v>16</v>
      </c>
      <c r="I138" s="29"/>
      <c r="J138" s="299" t="str">
        <f>TABLA!AG1</f>
        <v>3.4 La respuesta obtenida al solicitar alguna información</v>
      </c>
      <c r="K138" s="299"/>
      <c r="L138" s="299"/>
      <c r="M138" s="299"/>
      <c r="N138" s="299"/>
      <c r="O138" s="299"/>
      <c r="P138" s="208">
        <f>Y138*10</f>
        <v>9.2357910906297995</v>
      </c>
      <c r="Q138" s="132">
        <f>SUM(C138:H138)</f>
        <v>667</v>
      </c>
      <c r="R138" s="133">
        <f>SUM(J138:O138)</f>
        <v>0</v>
      </c>
      <c r="S138" s="133">
        <v>0</v>
      </c>
      <c r="T138" s="133">
        <v>1</v>
      </c>
      <c r="U138" s="133">
        <v>2</v>
      </c>
      <c r="V138" s="133">
        <v>3</v>
      </c>
      <c r="W138" s="133">
        <v>4</v>
      </c>
      <c r="Y138" s="133">
        <f>SUM(S139:W139)/((Q138-H138)*4)</f>
        <v>0.92357910906298002</v>
      </c>
    </row>
    <row r="139" spans="1:26" ht="12.75" customHeight="1" x14ac:dyDescent="0.25">
      <c r="B139" s="294"/>
      <c r="C139" s="64">
        <f t="shared" ref="C139:H139" si="10">C138/SUM($C138:$H138)</f>
        <v>7.4962518740629685E-3</v>
      </c>
      <c r="D139" s="64">
        <f t="shared" si="10"/>
        <v>5.9970014992503746E-3</v>
      </c>
      <c r="E139" s="64">
        <f t="shared" si="10"/>
        <v>3.4482758620689655E-2</v>
      </c>
      <c r="F139" s="64">
        <f t="shared" si="10"/>
        <v>0.18140929535232383</v>
      </c>
      <c r="G139" s="64">
        <f t="shared" si="10"/>
        <v>0.74662668665667165</v>
      </c>
      <c r="H139" s="64">
        <f t="shared" si="10"/>
        <v>2.3988005997001498E-2</v>
      </c>
      <c r="I139" s="55"/>
      <c r="J139" s="299"/>
      <c r="K139" s="299"/>
      <c r="L139" s="299"/>
      <c r="M139" s="299"/>
      <c r="N139" s="299"/>
      <c r="O139" s="299"/>
      <c r="P139" s="209"/>
      <c r="S139" s="133">
        <v>0</v>
      </c>
      <c r="T139" s="133">
        <f>D138*T138</f>
        <v>4</v>
      </c>
      <c r="U139" s="133">
        <f>E138*U138</f>
        <v>46</v>
      </c>
      <c r="V139" s="133">
        <f>F138*V138</f>
        <v>363</v>
      </c>
      <c r="W139" s="133">
        <f>G138*W138</f>
        <v>1992</v>
      </c>
      <c r="Y139" s="139"/>
    </row>
    <row r="140" spans="1:26" ht="12.75" customHeight="1" x14ac:dyDescent="0.25">
      <c r="B140" s="294"/>
      <c r="C140" s="126"/>
      <c r="D140" s="126"/>
      <c r="E140" s="126"/>
      <c r="F140" s="126"/>
      <c r="G140" s="126"/>
      <c r="H140" s="126"/>
      <c r="I140" s="55"/>
      <c r="J140" s="124"/>
      <c r="K140" s="124"/>
      <c r="L140" s="124"/>
      <c r="M140" s="124"/>
      <c r="N140" s="124"/>
      <c r="O140" s="124"/>
      <c r="P140" s="209"/>
      <c r="Y140" s="139"/>
    </row>
    <row r="141" spans="1:26" s="17" customFormat="1" ht="144" customHeight="1" x14ac:dyDescent="0.25">
      <c r="A141" s="26"/>
      <c r="B141" s="294"/>
      <c r="C141" s="28"/>
      <c r="D141" s="28"/>
      <c r="E141" s="28"/>
      <c r="F141" s="28"/>
      <c r="G141" s="28"/>
      <c r="H141" s="28"/>
      <c r="I141" s="29"/>
      <c r="K141" s="48"/>
      <c r="L141" s="48"/>
      <c r="M141" s="48"/>
      <c r="N141" s="48"/>
      <c r="O141" s="48"/>
      <c r="P141" s="210"/>
      <c r="Q141" s="140"/>
      <c r="R141" s="139"/>
      <c r="S141" s="139"/>
      <c r="T141" s="139"/>
      <c r="U141" s="139"/>
      <c r="V141" s="139"/>
      <c r="W141" s="139"/>
      <c r="X141" s="139"/>
      <c r="Y141" s="133"/>
      <c r="Z141" s="139"/>
    </row>
    <row r="142" spans="1:26" s="17" customFormat="1" ht="17.25" customHeight="1" x14ac:dyDescent="0.25">
      <c r="A142" s="26"/>
      <c r="B142" s="294" t="str">
        <f>J142</f>
        <v>3.5 La facilidad para navegar por el catálogo de la Biblioteca</v>
      </c>
      <c r="C142" s="37">
        <f>COUNTIF(TABLA!$AH:$AH,C$100)</f>
        <v>8</v>
      </c>
      <c r="D142" s="37">
        <f>COUNTIF(TABLA!$AH:$AH,D$100)</f>
        <v>22</v>
      </c>
      <c r="E142" s="37">
        <f>COUNTIF(TABLA!$AH:$AH,E$100)</f>
        <v>109</v>
      </c>
      <c r="F142" s="37">
        <f>COUNTIF(TABLA!$AH:$AH,F$100)</f>
        <v>308</v>
      </c>
      <c r="G142" s="37">
        <f>COUNTIF(TABLA!$AH:$AH,G$100)</f>
        <v>206</v>
      </c>
      <c r="H142" s="37">
        <f>F$11-SUM(C142:G142)</f>
        <v>14</v>
      </c>
      <c r="I142" s="29"/>
      <c r="J142" s="299" t="str">
        <f>TABLA!AH1</f>
        <v>3.5 La facilidad para navegar por el catálogo de la Biblioteca</v>
      </c>
      <c r="K142" s="299"/>
      <c r="L142" s="299"/>
      <c r="M142" s="299"/>
      <c r="N142" s="299"/>
      <c r="O142" s="299"/>
      <c r="P142" s="208">
        <f>Y142*10</f>
        <v>7.611026033690659</v>
      </c>
      <c r="Q142" s="132">
        <f>SUM(C142:H142)</f>
        <v>667</v>
      </c>
      <c r="R142" s="133">
        <f>SUM(J142:O142)</f>
        <v>0</v>
      </c>
      <c r="S142" s="133">
        <v>0</v>
      </c>
      <c r="T142" s="133">
        <v>1</v>
      </c>
      <c r="U142" s="133">
        <v>2</v>
      </c>
      <c r="V142" s="133">
        <v>3</v>
      </c>
      <c r="W142" s="133">
        <v>4</v>
      </c>
      <c r="X142" s="133"/>
      <c r="Y142" s="133">
        <f>SUM(S143:W143)/((Q142-H142)*4)</f>
        <v>0.76110260336906588</v>
      </c>
      <c r="Z142" s="139"/>
    </row>
    <row r="143" spans="1:26" ht="12.75" customHeight="1" x14ac:dyDescent="0.25">
      <c r="B143" s="294"/>
      <c r="C143" s="177">
        <f t="shared" ref="C143:H143" si="11">C142/SUM($C142:$H142)</f>
        <v>1.1994002998500749E-2</v>
      </c>
      <c r="D143" s="177">
        <f t="shared" si="11"/>
        <v>3.2983508245877063E-2</v>
      </c>
      <c r="E143" s="177">
        <f t="shared" si="11"/>
        <v>0.16341829085457271</v>
      </c>
      <c r="F143" s="177">
        <f t="shared" si="11"/>
        <v>0.46176911544227889</v>
      </c>
      <c r="G143" s="177">
        <f t="shared" si="11"/>
        <v>0.30884557721139433</v>
      </c>
      <c r="H143" s="177">
        <f t="shared" si="11"/>
        <v>2.0989505247376312E-2</v>
      </c>
      <c r="I143" s="55"/>
      <c r="J143" s="299"/>
      <c r="K143" s="299"/>
      <c r="L143" s="299"/>
      <c r="M143" s="299"/>
      <c r="N143" s="299"/>
      <c r="O143" s="299"/>
      <c r="P143" s="209"/>
      <c r="S143" s="133">
        <v>0</v>
      </c>
      <c r="T143" s="133">
        <f>D142*T142</f>
        <v>22</v>
      </c>
      <c r="U143" s="133">
        <f>E142*U142</f>
        <v>218</v>
      </c>
      <c r="V143" s="133">
        <f>F142*V142</f>
        <v>924</v>
      </c>
      <c r="W143" s="133">
        <f>G142*W142</f>
        <v>824</v>
      </c>
      <c r="Y143" s="139"/>
    </row>
    <row r="144" spans="1:26" ht="12.75" customHeight="1" x14ac:dyDescent="0.25">
      <c r="B144" s="294"/>
      <c r="C144" s="126"/>
      <c r="D144" s="126"/>
      <c r="E144" s="126"/>
      <c r="F144" s="126"/>
      <c r="G144" s="126"/>
      <c r="H144" s="126"/>
      <c r="I144" s="55"/>
      <c r="J144" s="124"/>
      <c r="K144" s="124"/>
      <c r="L144" s="124"/>
      <c r="M144" s="124"/>
      <c r="N144" s="124"/>
      <c r="O144" s="124"/>
      <c r="P144" s="209"/>
      <c r="Y144" s="139"/>
    </row>
    <row r="145" spans="1:26" ht="12.75" customHeight="1" x14ac:dyDescent="0.25">
      <c r="B145" s="294"/>
      <c r="C145" s="126"/>
      <c r="D145" s="126"/>
      <c r="E145" s="126"/>
      <c r="F145" s="126"/>
      <c r="G145" s="126"/>
      <c r="H145" s="126"/>
      <c r="I145" s="55"/>
      <c r="J145" s="124"/>
      <c r="K145" s="124"/>
      <c r="L145" s="124"/>
      <c r="M145" s="124"/>
      <c r="N145" s="124"/>
      <c r="O145" s="124"/>
      <c r="P145" s="209"/>
      <c r="Y145" s="139"/>
    </row>
    <row r="146" spans="1:26" s="17" customFormat="1" ht="144" customHeight="1" x14ac:dyDescent="0.25">
      <c r="A146" s="26"/>
      <c r="B146" s="294"/>
      <c r="C146" s="28"/>
      <c r="D146" s="28"/>
      <c r="E146" s="28"/>
      <c r="F146" s="28"/>
      <c r="G146" s="28"/>
      <c r="H146" s="28"/>
      <c r="I146" s="29"/>
      <c r="K146" s="48"/>
      <c r="L146" s="48"/>
      <c r="M146" s="48"/>
      <c r="N146" s="48"/>
      <c r="O146" s="48"/>
      <c r="P146" s="210"/>
      <c r="Q146" s="140"/>
      <c r="R146" s="139"/>
      <c r="S146" s="139"/>
      <c r="T146" s="139"/>
      <c r="U146" s="139"/>
      <c r="V146" s="139"/>
      <c r="W146" s="139"/>
      <c r="X146" s="139"/>
      <c r="Y146" s="133"/>
      <c r="Z146" s="139"/>
    </row>
    <row r="147" spans="1:26" ht="33" customHeight="1" x14ac:dyDescent="0.25">
      <c r="A147" s="26"/>
      <c r="B147" s="294" t="str">
        <f>J147</f>
        <v>3.6 La facilidad para hacer sugerencias y comentarios o peticiones para nuevas adquisiciones</v>
      </c>
      <c r="C147" s="37">
        <f>COUNTIF(TABLA!$AI:$AI,C$100)</f>
        <v>8</v>
      </c>
      <c r="D147" s="37">
        <f>COUNTIF(TABLA!$AI:$AI,D$100)</f>
        <v>11</v>
      </c>
      <c r="E147" s="37">
        <f>COUNTIF(TABLA!$AI:$AI,E$100)</f>
        <v>65</v>
      </c>
      <c r="F147" s="37">
        <f>COUNTIF(TABLA!$AI:$AI,F$100)</f>
        <v>198</v>
      </c>
      <c r="G147" s="37">
        <f>COUNTIF(TABLA!$AI:$AI,G$100)</f>
        <v>350</v>
      </c>
      <c r="H147" s="37">
        <f>F$11-SUM(C147:G147)</f>
        <v>35</v>
      </c>
      <c r="I147" s="29"/>
      <c r="J147" s="299" t="str">
        <f>TABLA!AI1</f>
        <v>3.6 La facilidad para hacer sugerencias y comentarios o peticiones para nuevas adquisiciones</v>
      </c>
      <c r="K147" s="299"/>
      <c r="L147" s="299"/>
      <c r="M147" s="299"/>
      <c r="N147" s="299"/>
      <c r="O147" s="299"/>
      <c r="P147" s="208">
        <f>Y147*10</f>
        <v>8.4454113924050631</v>
      </c>
      <c r="Q147" s="132">
        <f>SUM(C147:H147)</f>
        <v>667</v>
      </c>
      <c r="R147" s="141">
        <f>SUM(J147:O147)</f>
        <v>0</v>
      </c>
      <c r="S147" s="133">
        <v>0</v>
      </c>
      <c r="T147" s="133">
        <v>1</v>
      </c>
      <c r="U147" s="133">
        <v>2</v>
      </c>
      <c r="V147" s="133">
        <v>3</v>
      </c>
      <c r="W147" s="133">
        <v>4</v>
      </c>
      <c r="Y147" s="133">
        <f>SUM(S148:W148)/((Q147-H147)*4)</f>
        <v>0.84454113924050633</v>
      </c>
    </row>
    <row r="148" spans="1:26" ht="12.75" customHeight="1" x14ac:dyDescent="0.25">
      <c r="B148" s="294"/>
      <c r="C148" s="177">
        <f t="shared" ref="C148:H148" si="12">C147/SUM($C147:$H147)</f>
        <v>1.1994002998500749E-2</v>
      </c>
      <c r="D148" s="177">
        <f t="shared" si="12"/>
        <v>1.6491754122938532E-2</v>
      </c>
      <c r="E148" s="177">
        <f t="shared" si="12"/>
        <v>9.7451274362818585E-2</v>
      </c>
      <c r="F148" s="177">
        <f t="shared" si="12"/>
        <v>0.29685157421289354</v>
      </c>
      <c r="G148" s="177">
        <f t="shared" si="12"/>
        <v>0.52473763118440775</v>
      </c>
      <c r="H148" s="177">
        <f t="shared" si="12"/>
        <v>5.2473763118440778E-2</v>
      </c>
      <c r="I148" s="55"/>
      <c r="J148" s="299"/>
      <c r="K148" s="299"/>
      <c r="L148" s="299"/>
      <c r="M148" s="299"/>
      <c r="N148" s="299"/>
      <c r="O148" s="299"/>
      <c r="P148" s="209"/>
      <c r="S148" s="133">
        <v>0</v>
      </c>
      <c r="T148" s="133">
        <f>D147*T147</f>
        <v>11</v>
      </c>
      <c r="U148" s="133">
        <f>E147*U147</f>
        <v>130</v>
      </c>
      <c r="V148" s="133">
        <f>F147*V147</f>
        <v>594</v>
      </c>
      <c r="W148" s="133">
        <f>G147*W147</f>
        <v>1400</v>
      </c>
      <c r="Y148" s="139"/>
    </row>
    <row r="149" spans="1:26" ht="12.75" customHeight="1" x14ac:dyDescent="0.25">
      <c r="B149" s="294"/>
      <c r="C149" s="126"/>
      <c r="D149" s="126"/>
      <c r="E149" s="126"/>
      <c r="F149" s="126"/>
      <c r="G149" s="126"/>
      <c r="H149" s="126"/>
      <c r="I149" s="55"/>
      <c r="J149" s="124"/>
      <c r="K149" s="124"/>
      <c r="L149" s="124"/>
      <c r="M149" s="124"/>
      <c r="N149" s="124"/>
      <c r="O149" s="124"/>
      <c r="P149" s="209"/>
      <c r="Y149" s="139"/>
    </row>
    <row r="150" spans="1:26" s="17" customFormat="1" ht="144" customHeight="1" x14ac:dyDescent="0.25">
      <c r="A150" s="26"/>
      <c r="B150" s="294"/>
      <c r="C150" s="28"/>
      <c r="D150" s="28"/>
      <c r="E150" s="28"/>
      <c r="F150" s="28"/>
      <c r="G150" s="28"/>
      <c r="H150" s="28"/>
      <c r="I150" s="29"/>
      <c r="K150" s="48"/>
      <c r="L150" s="48"/>
      <c r="M150" s="48"/>
      <c r="N150" s="48"/>
      <c r="O150" s="48"/>
      <c r="P150" s="210"/>
      <c r="Q150" s="140"/>
      <c r="R150" s="139"/>
      <c r="S150" s="139"/>
      <c r="T150" s="139"/>
      <c r="U150" s="139"/>
      <c r="V150" s="139"/>
      <c r="W150" s="139"/>
      <c r="X150" s="139"/>
      <c r="Y150" s="133"/>
      <c r="Z150" s="139"/>
    </row>
    <row r="151" spans="1:26" ht="14.25" customHeight="1" x14ac:dyDescent="0.25">
      <c r="A151" s="26"/>
      <c r="B151" s="294" t="str">
        <f>J151</f>
        <v>3.7 Los contenidos y la facilidad de uso de la página web de la Biblioteca</v>
      </c>
      <c r="C151" s="13">
        <f>COUNTIF(TABLA!$AJ:$AJ,C$100)</f>
        <v>4</v>
      </c>
      <c r="D151" s="13">
        <f>COUNTIF(TABLA!$AJ:$AJ,D$100)</f>
        <v>20</v>
      </c>
      <c r="E151" s="13">
        <f>COUNTIF(TABLA!$AJ:$AJ,E$100)</f>
        <v>109</v>
      </c>
      <c r="F151" s="13">
        <f>COUNTIF(TABLA!$AJ:$AJ,F$100)</f>
        <v>291</v>
      </c>
      <c r="G151" s="13">
        <f>COUNTIF(TABLA!$AJ:$AJ,G$100)</f>
        <v>226</v>
      </c>
      <c r="H151" s="13">
        <f>F$11-SUM(C151:G151)</f>
        <v>17</v>
      </c>
      <c r="I151" s="29"/>
      <c r="J151" s="299" t="str">
        <f>TABLA!AJ1</f>
        <v>3.7 Los contenidos y la facilidad de uso de la página web de la Biblioteca</v>
      </c>
      <c r="K151" s="299"/>
      <c r="L151" s="299"/>
      <c r="M151" s="299"/>
      <c r="N151" s="299"/>
      <c r="O151" s="299"/>
      <c r="P151" s="208">
        <f>Y151*10</f>
        <v>7.75</v>
      </c>
      <c r="Q151" s="132">
        <f>SUM(C151:H151)</f>
        <v>667</v>
      </c>
      <c r="R151" s="133">
        <f>SUM(J151:O151)</f>
        <v>0</v>
      </c>
      <c r="S151" s="133">
        <v>0</v>
      </c>
      <c r="T151" s="133">
        <v>1</v>
      </c>
      <c r="U151" s="133">
        <v>2</v>
      </c>
      <c r="V151" s="133">
        <v>3</v>
      </c>
      <c r="W151" s="133">
        <v>4</v>
      </c>
      <c r="Y151" s="133">
        <f>SUM(S152:W152)/((Q151-H151)*4)</f>
        <v>0.77500000000000002</v>
      </c>
    </row>
    <row r="152" spans="1:26" ht="12.75" customHeight="1" x14ac:dyDescent="0.25">
      <c r="B152" s="294"/>
      <c r="C152" s="64">
        <f t="shared" ref="C152:H152" si="13">C151/SUM($C151:$H151)</f>
        <v>5.9970014992503746E-3</v>
      </c>
      <c r="D152" s="64">
        <f t="shared" si="13"/>
        <v>2.9985007496251874E-2</v>
      </c>
      <c r="E152" s="64">
        <f t="shared" si="13"/>
        <v>0.16341829085457271</v>
      </c>
      <c r="F152" s="64">
        <f t="shared" si="13"/>
        <v>0.43628185907046479</v>
      </c>
      <c r="G152" s="64">
        <f t="shared" si="13"/>
        <v>0.33883058470764615</v>
      </c>
      <c r="H152" s="64">
        <f t="shared" si="13"/>
        <v>2.5487256371814093E-2</v>
      </c>
      <c r="I152" s="55"/>
      <c r="J152" s="299"/>
      <c r="K152" s="299"/>
      <c r="L152" s="299"/>
      <c r="M152" s="299"/>
      <c r="N152" s="299"/>
      <c r="O152" s="299"/>
      <c r="S152" s="133">
        <v>0</v>
      </c>
      <c r="T152" s="133">
        <f>D151*T151</f>
        <v>20</v>
      </c>
      <c r="U152" s="133">
        <f>E151*U151</f>
        <v>218</v>
      </c>
      <c r="V152" s="133">
        <f>F151*V151</f>
        <v>873</v>
      </c>
      <c r="W152" s="133">
        <f>G151*W151</f>
        <v>904</v>
      </c>
      <c r="Y152" s="139"/>
    </row>
    <row r="153" spans="1:26" ht="12.75" customHeight="1" x14ac:dyDescent="0.25">
      <c r="B153" s="294"/>
      <c r="C153" s="126"/>
      <c r="D153" s="126"/>
      <c r="E153" s="126"/>
      <c r="F153" s="126"/>
      <c r="G153" s="126"/>
      <c r="H153" s="126"/>
      <c r="I153" s="55"/>
      <c r="J153" s="124"/>
      <c r="K153" s="124"/>
      <c r="L153" s="124"/>
      <c r="M153" s="124"/>
      <c r="N153" s="124"/>
      <c r="O153" s="124"/>
      <c r="Y153" s="139"/>
    </row>
    <row r="154" spans="1:26" s="17" customFormat="1" ht="144" customHeight="1" x14ac:dyDescent="0.25">
      <c r="A154" s="26"/>
      <c r="B154" s="294"/>
      <c r="C154" s="28"/>
      <c r="D154" s="28"/>
      <c r="E154" s="28"/>
      <c r="F154" s="28"/>
      <c r="G154" s="28"/>
      <c r="H154" s="28"/>
      <c r="I154" s="29"/>
      <c r="J154" s="48"/>
      <c r="K154" s="48"/>
      <c r="L154" s="48"/>
      <c r="M154" s="48"/>
      <c r="N154" s="48"/>
      <c r="O154" s="48"/>
      <c r="P154" s="203"/>
      <c r="Q154" s="140"/>
      <c r="R154" s="139"/>
      <c r="S154" s="139"/>
      <c r="T154" s="139"/>
      <c r="U154" s="139"/>
      <c r="V154" s="139"/>
      <c r="W154" s="139"/>
      <c r="X154" s="139"/>
      <c r="Y154" s="133"/>
      <c r="Z154" s="139"/>
    </row>
    <row r="155" spans="1:26" s="23" customFormat="1" ht="59.25" customHeight="1" x14ac:dyDescent="0.2">
      <c r="A155" s="284" t="s">
        <v>64</v>
      </c>
      <c r="B155" s="286" t="s">
        <v>65</v>
      </c>
      <c r="C155" s="306" t="s">
        <v>63</v>
      </c>
      <c r="D155" s="306"/>
      <c r="E155" s="306"/>
      <c r="F155" s="306"/>
      <c r="G155" s="306"/>
      <c r="H155" s="306"/>
      <c r="I155" s="49"/>
      <c r="J155" s="298"/>
      <c r="K155" s="298"/>
      <c r="L155" s="298"/>
      <c r="M155" s="298"/>
      <c r="N155" s="298"/>
      <c r="O155" s="298"/>
      <c r="P155" s="207"/>
      <c r="Q155" s="142"/>
      <c r="R155" s="138"/>
      <c r="S155" s="138"/>
      <c r="T155" s="138"/>
      <c r="U155" s="138"/>
      <c r="V155" s="138"/>
      <c r="W155" s="138"/>
      <c r="X155" s="138"/>
      <c r="Y155" s="133"/>
      <c r="Z155" s="138"/>
    </row>
    <row r="156" spans="1:26" ht="28.5" customHeight="1" x14ac:dyDescent="0.4">
      <c r="C156" s="131" t="s">
        <v>59</v>
      </c>
      <c r="D156" s="25"/>
      <c r="E156" s="24" t="s">
        <v>60</v>
      </c>
      <c r="F156" s="25"/>
      <c r="G156" s="130" t="s">
        <v>61</v>
      </c>
      <c r="H156" s="88" t="s">
        <v>62</v>
      </c>
      <c r="I156" s="50"/>
      <c r="J156" s="51"/>
      <c r="K156" s="50"/>
      <c r="L156" s="51"/>
      <c r="M156" s="50"/>
      <c r="N156" s="51"/>
      <c r="O156" s="52"/>
      <c r="Y156" s="143"/>
    </row>
    <row r="157" spans="1:26" s="15" customFormat="1" ht="16.5" customHeight="1" x14ac:dyDescent="0.25">
      <c r="A157" s="81"/>
      <c r="C157" s="89">
        <v>1</v>
      </c>
      <c r="D157" s="90">
        <v>2</v>
      </c>
      <c r="E157" s="91">
        <v>3</v>
      </c>
      <c r="F157" s="92">
        <v>4</v>
      </c>
      <c r="G157" s="93">
        <v>5</v>
      </c>
      <c r="H157" s="94">
        <v>0</v>
      </c>
      <c r="I157" s="53"/>
      <c r="J157" s="54"/>
      <c r="K157" s="54"/>
      <c r="L157" s="54"/>
      <c r="M157" s="54"/>
      <c r="N157" s="54"/>
      <c r="O157" s="54"/>
      <c r="P157" s="203"/>
      <c r="Q157" s="132"/>
      <c r="R157" s="143"/>
      <c r="S157" s="143"/>
      <c r="T157" s="143"/>
      <c r="U157" s="143"/>
      <c r="V157" s="143"/>
      <c r="W157" s="143"/>
      <c r="X157" s="143"/>
      <c r="Y157" s="133"/>
      <c r="Z157" s="143"/>
    </row>
    <row r="158" spans="1:26" ht="16.5" customHeight="1" x14ac:dyDescent="0.25">
      <c r="A158" s="26"/>
      <c r="B158" s="294" t="str">
        <f>J158</f>
        <v>4.1 La agilidad al ser atendido en el mostrador de préstamo</v>
      </c>
      <c r="C158" s="178">
        <f>COUNTIF(TABLA!$AM:$AM,C157)</f>
        <v>4</v>
      </c>
      <c r="D158" s="178">
        <f>COUNTIF(TABLA!$AM:$AM,D157)</f>
        <v>2</v>
      </c>
      <c r="E158" s="178">
        <f>COUNTIF(TABLA!$AM:$AM,E157)</f>
        <v>21</v>
      </c>
      <c r="F158" s="178">
        <f>COUNTIF(TABLA!$AM:$AM,F157)</f>
        <v>134</v>
      </c>
      <c r="G158" s="178">
        <f>COUNTIF(TABLA!$AM:$AM,G157)</f>
        <v>480</v>
      </c>
      <c r="H158" s="178">
        <f>F$11-SUM(C158:G158)</f>
        <v>26</v>
      </c>
      <c r="I158" s="29"/>
      <c r="J158" s="299" t="str">
        <f>TABLA!AM1</f>
        <v>4.1 La agilidad al ser atendido en el mostrador de préstamo</v>
      </c>
      <c r="K158" s="299"/>
      <c r="L158" s="299"/>
      <c r="M158" s="299"/>
      <c r="N158" s="299"/>
      <c r="O158" s="299"/>
      <c r="P158" s="208">
        <f>Y158*10</f>
        <v>9.2277691107644308</v>
      </c>
      <c r="Q158" s="132">
        <f>SUM(C158:H158)</f>
        <v>667</v>
      </c>
      <c r="R158" s="133">
        <f>SUM(J158:O158)</f>
        <v>0</v>
      </c>
      <c r="S158" s="133">
        <v>0</v>
      </c>
      <c r="T158" s="133">
        <v>1</v>
      </c>
      <c r="U158" s="133">
        <v>2</v>
      </c>
      <c r="V158" s="133">
        <v>3</v>
      </c>
      <c r="W158" s="133">
        <v>4</v>
      </c>
      <c r="Y158" s="133">
        <f>SUM(S159:W159)/((Q158-H158)*4)</f>
        <v>0.92277691107644311</v>
      </c>
    </row>
    <row r="159" spans="1:26" ht="12.75" customHeight="1" x14ac:dyDescent="0.25">
      <c r="B159" s="294"/>
      <c r="C159" s="179">
        <f t="shared" ref="C159:H159" si="14">C158/SUM($C158:$H158)</f>
        <v>5.9970014992503746E-3</v>
      </c>
      <c r="D159" s="179">
        <f t="shared" si="14"/>
        <v>2.9985007496251873E-3</v>
      </c>
      <c r="E159" s="179">
        <f t="shared" si="14"/>
        <v>3.1484257871064465E-2</v>
      </c>
      <c r="F159" s="179">
        <f t="shared" si="14"/>
        <v>0.20089955022488756</v>
      </c>
      <c r="G159" s="179">
        <f t="shared" si="14"/>
        <v>0.71964017991004503</v>
      </c>
      <c r="H159" s="179">
        <f t="shared" si="14"/>
        <v>3.8980509745127435E-2</v>
      </c>
      <c r="I159" s="55"/>
      <c r="J159" s="299"/>
      <c r="K159" s="299"/>
      <c r="L159" s="299"/>
      <c r="M159" s="299"/>
      <c r="N159" s="299"/>
      <c r="O159" s="299"/>
      <c r="P159" s="209"/>
      <c r="S159" s="133">
        <v>0</v>
      </c>
      <c r="T159" s="133">
        <f>D158*T158</f>
        <v>2</v>
      </c>
      <c r="U159" s="133">
        <f>E158*U158</f>
        <v>42</v>
      </c>
      <c r="V159" s="133">
        <f>F158*V158</f>
        <v>402</v>
      </c>
      <c r="W159" s="133">
        <f>G158*W158</f>
        <v>1920</v>
      </c>
      <c r="Y159" s="139"/>
    </row>
    <row r="160" spans="1:26" ht="12.75" customHeight="1" x14ac:dyDescent="0.25">
      <c r="B160" s="294"/>
      <c r="C160" s="126"/>
      <c r="D160" s="126"/>
      <c r="E160" s="126"/>
      <c r="F160" s="126"/>
      <c r="G160" s="126"/>
      <c r="H160" s="126"/>
      <c r="I160" s="55"/>
      <c r="J160" s="124"/>
      <c r="K160" s="124"/>
      <c r="L160" s="124"/>
      <c r="M160" s="124"/>
      <c r="N160" s="124"/>
      <c r="O160" s="124"/>
      <c r="P160" s="209"/>
      <c r="Y160" s="139"/>
    </row>
    <row r="161" spans="1:26" s="17" customFormat="1" ht="144" customHeight="1" x14ac:dyDescent="0.25">
      <c r="A161" s="26"/>
      <c r="B161" s="294"/>
      <c r="C161" s="28"/>
      <c r="D161" s="28"/>
      <c r="E161" s="28"/>
      <c r="F161" s="28"/>
      <c r="G161" s="28"/>
      <c r="H161" s="28"/>
      <c r="I161" s="29"/>
      <c r="K161" s="48"/>
      <c r="L161" s="48"/>
      <c r="M161" s="48"/>
      <c r="N161" s="48"/>
      <c r="O161" s="48"/>
      <c r="P161" s="210"/>
      <c r="Q161" s="140"/>
      <c r="R161" s="139"/>
      <c r="S161" s="139"/>
      <c r="T161" s="139"/>
      <c r="U161" s="139"/>
      <c r="V161" s="139"/>
      <c r="W161" s="139"/>
      <c r="X161" s="139"/>
      <c r="Y161" s="133"/>
      <c r="Z161" s="139"/>
    </row>
    <row r="162" spans="1:26" ht="21.75" customHeight="1" x14ac:dyDescent="0.25">
      <c r="A162" s="26"/>
      <c r="B162" s="294" t="str">
        <f>J162</f>
        <v>4.2 La idoneidad de los plazos de préstamo</v>
      </c>
      <c r="C162" s="178">
        <f>COUNTIF(TABLA!$AN:$AN,C$100)</f>
        <v>9</v>
      </c>
      <c r="D162" s="178">
        <f>COUNTIF(TABLA!$AN:$AN,D$100)</f>
        <v>13</v>
      </c>
      <c r="E162" s="178">
        <f>COUNTIF(TABLA!$AN:$AN,E$100)</f>
        <v>34</v>
      </c>
      <c r="F162" s="178">
        <f>COUNTIF(TABLA!$AN:$AN,F$100)</f>
        <v>159</v>
      </c>
      <c r="G162" s="178">
        <f>COUNTIF(TABLA!$AN:$AN,G$100)</f>
        <v>430</v>
      </c>
      <c r="H162" s="178">
        <f>F$11-SUM(C162:G162)</f>
        <v>22</v>
      </c>
      <c r="I162" s="29"/>
      <c r="J162" s="299" t="str">
        <f>TABLA!AN1</f>
        <v>4.2 La idoneidad de los plazos de préstamo</v>
      </c>
      <c r="K162" s="299"/>
      <c r="L162" s="299"/>
      <c r="M162" s="299"/>
      <c r="N162" s="299"/>
      <c r="O162" s="299"/>
      <c r="P162" s="208">
        <f>Y162*10</f>
        <v>8.829457364341085</v>
      </c>
      <c r="Q162" s="132">
        <f>SUM(C162:H162)</f>
        <v>667</v>
      </c>
      <c r="R162" s="133">
        <f>SUM(J162:O162)</f>
        <v>0</v>
      </c>
      <c r="S162" s="133">
        <v>0</v>
      </c>
      <c r="T162" s="133">
        <v>1</v>
      </c>
      <c r="U162" s="133">
        <v>2</v>
      </c>
      <c r="V162" s="133">
        <v>3</v>
      </c>
      <c r="W162" s="133">
        <v>4</v>
      </c>
      <c r="Y162" s="133">
        <f>SUM(S163:W163)/((Q162-H162)*4)</f>
        <v>0.88294573643410856</v>
      </c>
    </row>
    <row r="163" spans="1:26" ht="12.75" customHeight="1" x14ac:dyDescent="0.25">
      <c r="B163" s="294"/>
      <c r="C163" s="179">
        <f t="shared" ref="C163:H163" si="15">C162/SUM($C162:$H162)</f>
        <v>1.3493253373313344E-2</v>
      </c>
      <c r="D163" s="179">
        <f t="shared" si="15"/>
        <v>1.9490254872563718E-2</v>
      </c>
      <c r="E163" s="179">
        <f t="shared" si="15"/>
        <v>5.0974512743628186E-2</v>
      </c>
      <c r="F163" s="179">
        <f t="shared" si="15"/>
        <v>0.23838080959520239</v>
      </c>
      <c r="G163" s="179">
        <f t="shared" si="15"/>
        <v>0.64467766116941527</v>
      </c>
      <c r="H163" s="179">
        <f t="shared" si="15"/>
        <v>3.2983508245877063E-2</v>
      </c>
      <c r="I163" s="55"/>
      <c r="J163" s="299"/>
      <c r="K163" s="299"/>
      <c r="L163" s="299"/>
      <c r="M163" s="299"/>
      <c r="N163" s="299"/>
      <c r="O163" s="299"/>
      <c r="P163" s="209"/>
      <c r="S163" s="133">
        <v>0</v>
      </c>
      <c r="T163" s="133">
        <f>D162*T162</f>
        <v>13</v>
      </c>
      <c r="U163" s="133">
        <f>E162*U162</f>
        <v>68</v>
      </c>
      <c r="V163" s="133">
        <f>F162*V162</f>
        <v>477</v>
      </c>
      <c r="W163" s="133">
        <f>G162*W162</f>
        <v>1720</v>
      </c>
      <c r="Y163" s="139"/>
    </row>
    <row r="164" spans="1:26" ht="12.75" customHeight="1" x14ac:dyDescent="0.25">
      <c r="B164" s="294"/>
      <c r="C164" s="126"/>
      <c r="D164" s="126"/>
      <c r="E164" s="126"/>
      <c r="F164" s="126"/>
      <c r="G164" s="126"/>
      <c r="H164" s="126"/>
      <c r="I164" s="55"/>
      <c r="J164" s="124"/>
      <c r="K164" s="124"/>
      <c r="L164" s="124"/>
      <c r="M164" s="124"/>
      <c r="N164" s="124"/>
      <c r="O164" s="124"/>
      <c r="P164" s="209"/>
      <c r="Y164" s="139"/>
    </row>
    <row r="165" spans="1:26" s="17" customFormat="1" ht="131.25" customHeight="1" x14ac:dyDescent="0.25">
      <c r="A165" s="26"/>
      <c r="B165" s="294"/>
      <c r="C165" s="28"/>
      <c r="D165" s="28"/>
      <c r="E165" s="28"/>
      <c r="F165" s="28"/>
      <c r="G165" s="28"/>
      <c r="H165" s="28"/>
      <c r="I165" s="29"/>
      <c r="K165" s="48"/>
      <c r="L165" s="48"/>
      <c r="M165" s="48"/>
      <c r="N165" s="48"/>
      <c r="O165" s="48"/>
      <c r="P165" s="210"/>
      <c r="Q165" s="140"/>
      <c r="R165" s="139"/>
      <c r="S165" s="139"/>
      <c r="T165" s="139"/>
      <c r="U165" s="139"/>
      <c r="V165" s="139"/>
      <c r="W165" s="139"/>
      <c r="X165" s="139"/>
      <c r="Y165" s="139"/>
      <c r="Z165" s="139"/>
    </row>
    <row r="166" spans="1:26" s="17" customFormat="1" ht="13.5" customHeight="1" x14ac:dyDescent="0.25">
      <c r="A166" s="26"/>
      <c r="B166" s="27"/>
      <c r="C166" s="28"/>
      <c r="D166" s="28"/>
      <c r="E166" s="28"/>
      <c r="F166" s="28"/>
      <c r="G166" s="28"/>
      <c r="H166" s="28"/>
      <c r="I166" s="29"/>
      <c r="K166" s="48"/>
      <c r="L166" s="48"/>
      <c r="M166" s="48"/>
      <c r="N166" s="48"/>
      <c r="O166" s="48"/>
      <c r="P166" s="210"/>
      <c r="Q166" s="140"/>
      <c r="R166" s="139"/>
      <c r="S166" s="139"/>
      <c r="T166" s="139"/>
      <c r="U166" s="139"/>
      <c r="V166" s="139"/>
      <c r="W166" s="139"/>
      <c r="X166" s="139"/>
      <c r="Y166" s="133"/>
      <c r="Z166" s="139"/>
    </row>
    <row r="167" spans="1:26" ht="12.75" customHeight="1" x14ac:dyDescent="0.25">
      <c r="A167" s="26"/>
      <c r="B167" s="31"/>
      <c r="C167" s="32"/>
      <c r="D167" s="32"/>
      <c r="E167" s="32"/>
      <c r="F167" s="32"/>
      <c r="G167" s="32"/>
      <c r="H167" s="32"/>
      <c r="I167" s="33"/>
      <c r="K167" s="33"/>
      <c r="L167" s="33"/>
      <c r="M167" s="33"/>
      <c r="N167" s="33"/>
      <c r="O167" s="33"/>
      <c r="P167" s="211"/>
    </row>
    <row r="168" spans="1:26" ht="12.75" customHeight="1" x14ac:dyDescent="0.25">
      <c r="A168" s="26"/>
      <c r="B168" s="31"/>
      <c r="C168" s="32"/>
      <c r="D168" s="32"/>
      <c r="E168" s="32"/>
      <c r="F168" s="32"/>
      <c r="G168" s="32"/>
      <c r="H168" s="32"/>
      <c r="I168" s="33"/>
      <c r="K168" s="33"/>
      <c r="L168" s="33"/>
      <c r="M168" s="33"/>
      <c r="N168" s="33"/>
      <c r="O168" s="33"/>
      <c r="P168" s="211"/>
      <c r="Y168" s="138"/>
    </row>
    <row r="169" spans="1:26" ht="12.75" customHeight="1" x14ac:dyDescent="0.25">
      <c r="A169" s="26"/>
      <c r="B169" s="293" t="str">
        <f>J169</f>
        <v>4.3 El número de documentos que se pueden obtener en préstamo</v>
      </c>
      <c r="C169" s="178">
        <f>COUNTIF(TABLA!$AO:$AO,C$100)</f>
        <v>7</v>
      </c>
      <c r="D169" s="178">
        <f>COUNTIF(TABLA!$AO:$AO,D$100)</f>
        <v>13</v>
      </c>
      <c r="E169" s="178">
        <f>COUNTIF(TABLA!$AO:$AO,E$100)</f>
        <v>39</v>
      </c>
      <c r="F169" s="178">
        <f>COUNTIF(TABLA!$AO:$AO,F$100)</f>
        <v>161</v>
      </c>
      <c r="G169" s="178">
        <f>COUNTIF(TABLA!$AO:$AO,G$100)</f>
        <v>424</v>
      </c>
      <c r="H169" s="178">
        <f>F$11-SUM(C169:G169)</f>
        <v>23</v>
      </c>
      <c r="I169" s="29"/>
      <c r="J169" s="299" t="str">
        <f>TABLA!AO1</f>
        <v>4.3 El número de documentos que se pueden obtener en préstamo</v>
      </c>
      <c r="K169" s="299"/>
      <c r="L169" s="299"/>
      <c r="M169" s="299"/>
      <c r="N169" s="299"/>
      <c r="O169" s="299"/>
      <c r="P169" s="208">
        <f>Y169*10</f>
        <v>8.8121118012422368</v>
      </c>
      <c r="Q169" s="132">
        <f>SUM(C169:H169)</f>
        <v>667</v>
      </c>
      <c r="R169" s="133">
        <f>SUM(J169:O169)</f>
        <v>0</v>
      </c>
      <c r="S169" s="133">
        <v>0</v>
      </c>
      <c r="T169" s="133">
        <v>1</v>
      </c>
      <c r="U169" s="133">
        <v>2</v>
      </c>
      <c r="V169" s="133">
        <v>3</v>
      </c>
      <c r="W169" s="133">
        <v>4</v>
      </c>
      <c r="Y169" s="133">
        <f>SUM(S170:W170)/((Q169-H169)*4)</f>
        <v>0.88121118012422361</v>
      </c>
    </row>
    <row r="170" spans="1:26" ht="12.75" customHeight="1" x14ac:dyDescent="0.25">
      <c r="B170" s="293"/>
      <c r="C170" s="179">
        <f t="shared" ref="C170:H170" si="16">C169/SUM($C169:$H169)</f>
        <v>1.0494752623688156E-2</v>
      </c>
      <c r="D170" s="179">
        <f t="shared" si="16"/>
        <v>1.9490254872563718E-2</v>
      </c>
      <c r="E170" s="179">
        <f t="shared" si="16"/>
        <v>5.8470764617691157E-2</v>
      </c>
      <c r="F170" s="179">
        <f t="shared" si="16"/>
        <v>0.2413793103448276</v>
      </c>
      <c r="G170" s="179">
        <f t="shared" si="16"/>
        <v>0.6356821589205397</v>
      </c>
      <c r="H170" s="179">
        <f t="shared" si="16"/>
        <v>3.4482758620689655E-2</v>
      </c>
      <c r="I170" s="55"/>
      <c r="J170" s="299"/>
      <c r="K170" s="299"/>
      <c r="L170" s="299"/>
      <c r="M170" s="299"/>
      <c r="N170" s="299"/>
      <c r="O170" s="299"/>
      <c r="P170" s="209"/>
      <c r="S170" s="133">
        <v>0</v>
      </c>
      <c r="T170" s="133">
        <f>D169*T169</f>
        <v>13</v>
      </c>
      <c r="U170" s="133">
        <f>E169*U169</f>
        <v>78</v>
      </c>
      <c r="V170" s="133">
        <f>F169*V169</f>
        <v>483</v>
      </c>
      <c r="W170" s="133">
        <f>G169*W169</f>
        <v>1696</v>
      </c>
      <c r="Y170" s="139"/>
    </row>
    <row r="171" spans="1:26" ht="12.75" customHeight="1" x14ac:dyDescent="0.25">
      <c r="B171" s="293"/>
      <c r="C171" s="126"/>
      <c r="D171" s="126"/>
      <c r="E171" s="126"/>
      <c r="F171" s="126"/>
      <c r="G171" s="126"/>
      <c r="H171" s="126"/>
      <c r="I171" s="55"/>
      <c r="J171" s="124"/>
      <c r="K171" s="124"/>
      <c r="L171" s="124"/>
      <c r="M171" s="124"/>
      <c r="N171" s="124"/>
      <c r="O171" s="124"/>
      <c r="P171" s="209"/>
      <c r="Y171" s="139"/>
    </row>
    <row r="172" spans="1:26" s="17" customFormat="1" ht="144" customHeight="1" x14ac:dyDescent="0.25">
      <c r="A172" s="26"/>
      <c r="B172" s="293"/>
      <c r="C172" s="28"/>
      <c r="D172" s="28"/>
      <c r="E172" s="28"/>
      <c r="F172" s="28"/>
      <c r="G172" s="28"/>
      <c r="H172" s="28"/>
      <c r="I172" s="29"/>
      <c r="K172" s="48"/>
      <c r="L172" s="48"/>
      <c r="M172" s="48"/>
      <c r="N172" s="48"/>
      <c r="O172" s="48"/>
      <c r="P172" s="210"/>
      <c r="Q172" s="140"/>
      <c r="R172" s="139"/>
      <c r="S172" s="139"/>
      <c r="T172" s="139"/>
      <c r="U172" s="139"/>
      <c r="V172" s="139"/>
      <c r="W172" s="139"/>
      <c r="X172" s="139"/>
      <c r="Y172" s="133"/>
      <c r="Z172" s="139"/>
    </row>
    <row r="173" spans="1:26" ht="12.75" customHeight="1" x14ac:dyDescent="0.25">
      <c r="A173" s="26"/>
      <c r="B173" s="294" t="str">
        <f>J173</f>
        <v>4.4 La sencillez para obtener un documento en préstamo</v>
      </c>
      <c r="C173" s="178">
        <f>COUNTIF(TABLA!$AP:$AP,C$100)</f>
        <v>5</v>
      </c>
      <c r="D173" s="178">
        <f>COUNTIF(TABLA!$AP:$AP,D$100)</f>
        <v>4</v>
      </c>
      <c r="E173" s="178">
        <f>COUNTIF(TABLA!$AP:$AP,E$100)</f>
        <v>19</v>
      </c>
      <c r="F173" s="178">
        <f>COUNTIF(TABLA!$AP:$AP,F$100)</f>
        <v>147</v>
      </c>
      <c r="G173" s="178">
        <f>COUNTIF(TABLA!$AP:$AP,G$100)</f>
        <v>465</v>
      </c>
      <c r="H173" s="178">
        <f>F$11-SUM(C173:G173)</f>
        <v>27</v>
      </c>
      <c r="I173" s="29"/>
      <c r="J173" s="299" t="str">
        <f>TABLA!AP1</f>
        <v>4.4 La sencillez para obtener un documento en préstamo</v>
      </c>
      <c r="K173" s="299"/>
      <c r="L173" s="299"/>
      <c r="M173" s="299"/>
      <c r="N173" s="299"/>
      <c r="O173" s="299"/>
      <c r="P173" s="208">
        <f>Y173*10</f>
        <v>9.15234375</v>
      </c>
      <c r="Q173" s="132">
        <f>SUM(C173:H173)</f>
        <v>667</v>
      </c>
      <c r="R173" s="133">
        <f>SUM(J173:O173)</f>
        <v>0</v>
      </c>
      <c r="S173" s="133">
        <v>0</v>
      </c>
      <c r="T173" s="133">
        <v>1</v>
      </c>
      <c r="U173" s="133">
        <v>2</v>
      </c>
      <c r="V173" s="133">
        <v>3</v>
      </c>
      <c r="W173" s="133">
        <v>4</v>
      </c>
      <c r="Y173" s="133">
        <f>SUM(S174:W174)/((Q173-H173)*4)</f>
        <v>0.91523437500000004</v>
      </c>
    </row>
    <row r="174" spans="1:26" ht="12.75" customHeight="1" x14ac:dyDescent="0.25">
      <c r="B174" s="294"/>
      <c r="C174" s="179">
        <f t="shared" ref="C174:H174" si="17">C173/SUM($C173:$H173)</f>
        <v>7.4962518740629685E-3</v>
      </c>
      <c r="D174" s="179">
        <f t="shared" si="17"/>
        <v>5.9970014992503746E-3</v>
      </c>
      <c r="E174" s="179">
        <f t="shared" si="17"/>
        <v>2.8485757121439279E-2</v>
      </c>
      <c r="F174" s="179">
        <f t="shared" si="17"/>
        <v>0.22038980509745126</v>
      </c>
      <c r="G174" s="179">
        <f t="shared" si="17"/>
        <v>0.69715142428785604</v>
      </c>
      <c r="H174" s="179">
        <f t="shared" si="17"/>
        <v>4.0479760119940027E-2</v>
      </c>
      <c r="I174" s="55"/>
      <c r="J174" s="299"/>
      <c r="K174" s="299"/>
      <c r="L174" s="299"/>
      <c r="M174" s="299"/>
      <c r="N174" s="299"/>
      <c r="O174" s="299"/>
      <c r="P174" s="209"/>
      <c r="S174" s="133">
        <v>0</v>
      </c>
      <c r="T174" s="133">
        <f>D173*T173</f>
        <v>4</v>
      </c>
      <c r="U174" s="133">
        <f>E173*U173</f>
        <v>38</v>
      </c>
      <c r="V174" s="133">
        <f>F173*V173</f>
        <v>441</v>
      </c>
      <c r="W174" s="133">
        <f>G173*W173</f>
        <v>1860</v>
      </c>
      <c r="Y174" s="139"/>
    </row>
    <row r="175" spans="1:26" ht="12.75" customHeight="1" x14ac:dyDescent="0.25">
      <c r="B175" s="294"/>
      <c r="C175" s="126"/>
      <c r="D175" s="126"/>
      <c r="E175" s="126"/>
      <c r="F175" s="126"/>
      <c r="G175" s="126"/>
      <c r="H175" s="126"/>
      <c r="I175" s="55"/>
      <c r="J175" s="124"/>
      <c r="K175" s="124"/>
      <c r="L175" s="124"/>
      <c r="M175" s="124"/>
      <c r="N175" s="124"/>
      <c r="O175" s="124"/>
      <c r="P175" s="209"/>
      <c r="Y175" s="139"/>
    </row>
    <row r="176" spans="1:26" s="17" customFormat="1" ht="144" customHeight="1" x14ac:dyDescent="0.25">
      <c r="A176" s="26"/>
      <c r="B176" s="294"/>
      <c r="C176" s="28"/>
      <c r="D176" s="28"/>
      <c r="E176" s="28"/>
      <c r="F176" s="28"/>
      <c r="G176" s="28"/>
      <c r="H176" s="28"/>
      <c r="I176" s="29"/>
      <c r="K176" s="48"/>
      <c r="L176" s="48"/>
      <c r="M176" s="48"/>
      <c r="N176" s="48"/>
      <c r="O176" s="48"/>
      <c r="P176" s="210"/>
      <c r="Q176" s="140"/>
      <c r="R176" s="139"/>
      <c r="S176" s="139"/>
      <c r="T176" s="139"/>
      <c r="U176" s="139"/>
      <c r="V176" s="139"/>
      <c r="W176" s="139"/>
      <c r="X176" s="139"/>
      <c r="Y176" s="133"/>
      <c r="Z176" s="139"/>
    </row>
    <row r="177" spans="1:26" ht="21.75" customHeight="1" x14ac:dyDescent="0.25">
      <c r="A177" s="26"/>
      <c r="B177" s="294" t="str">
        <f>J177</f>
        <v>4.5 La sencillez para reservar y renovar un préstamo</v>
      </c>
      <c r="C177" s="178">
        <f>COUNTIF(TABLA!$AQ:$AQ,C$100)</f>
        <v>6</v>
      </c>
      <c r="D177" s="178">
        <f>COUNTIF(TABLA!$AQ:$AQ,D$100)</f>
        <v>5</v>
      </c>
      <c r="E177" s="178">
        <f>COUNTIF(TABLA!$AQ:$AQ,E$100)</f>
        <v>18</v>
      </c>
      <c r="F177" s="178">
        <f>COUNTIF(TABLA!$AQ:$AQ,F$100)</f>
        <v>123</v>
      </c>
      <c r="G177" s="178">
        <f>COUNTIF(TABLA!$AQ:$AQ,G$100)</f>
        <v>481</v>
      </c>
      <c r="H177" s="178">
        <f>F$11-SUM(C177:G177)</f>
        <v>34</v>
      </c>
      <c r="I177" s="29"/>
      <c r="J177" s="299" t="str">
        <f>TABLA!AQ1</f>
        <v>4.5 La sencillez para reservar y renovar un préstamo</v>
      </c>
      <c r="K177" s="299"/>
      <c r="L177" s="299"/>
      <c r="M177" s="299"/>
      <c r="N177" s="299"/>
      <c r="O177" s="299"/>
      <c r="P177" s="208">
        <f>Y177*10</f>
        <v>9.218009478672986</v>
      </c>
      <c r="Q177" s="132">
        <f>SUM(C177:H177)</f>
        <v>667</v>
      </c>
      <c r="R177" s="133">
        <f>SUM(J177:O177)</f>
        <v>0</v>
      </c>
      <c r="S177" s="133">
        <v>0</v>
      </c>
      <c r="T177" s="133">
        <v>1</v>
      </c>
      <c r="U177" s="133">
        <v>2</v>
      </c>
      <c r="V177" s="133">
        <v>3</v>
      </c>
      <c r="W177" s="133">
        <v>4</v>
      </c>
      <c r="Y177" s="133">
        <f>SUM(S178:W178)/((Q177-H177)*4)</f>
        <v>0.9218009478672986</v>
      </c>
    </row>
    <row r="178" spans="1:26" ht="12.75" customHeight="1" x14ac:dyDescent="0.25">
      <c r="B178" s="294"/>
      <c r="C178" s="179">
        <f t="shared" ref="C178:H178" si="18">C177/SUM($C177:$H177)</f>
        <v>8.9955022488755615E-3</v>
      </c>
      <c r="D178" s="179">
        <f t="shared" si="18"/>
        <v>7.4962518740629685E-3</v>
      </c>
      <c r="E178" s="179">
        <f t="shared" si="18"/>
        <v>2.6986506746626688E-2</v>
      </c>
      <c r="F178" s="179">
        <f t="shared" si="18"/>
        <v>0.18440779610194902</v>
      </c>
      <c r="G178" s="179">
        <f t="shared" si="18"/>
        <v>0.72113943028485761</v>
      </c>
      <c r="H178" s="179">
        <f t="shared" si="18"/>
        <v>5.0974512743628186E-2</v>
      </c>
      <c r="I178" s="55"/>
      <c r="J178" s="299"/>
      <c r="K178" s="299"/>
      <c r="L178" s="299"/>
      <c r="M178" s="299"/>
      <c r="N178" s="299"/>
      <c r="O178" s="299"/>
      <c r="P178" s="209"/>
      <c r="S178" s="133">
        <v>0</v>
      </c>
      <c r="T178" s="133">
        <f>D177*T177</f>
        <v>5</v>
      </c>
      <c r="U178" s="133">
        <f>E177*U177</f>
        <v>36</v>
      </c>
      <c r="V178" s="133">
        <f>F177*V177</f>
        <v>369</v>
      </c>
      <c r="W178" s="133">
        <f>G177*W177</f>
        <v>1924</v>
      </c>
      <c r="Y178" s="139"/>
    </row>
    <row r="179" spans="1:26" ht="12.75" customHeight="1" x14ac:dyDescent="0.25">
      <c r="B179" s="294"/>
      <c r="C179" s="126"/>
      <c r="D179" s="126"/>
      <c r="E179" s="126"/>
      <c r="F179" s="126"/>
      <c r="G179" s="126"/>
      <c r="H179" s="126"/>
      <c r="I179" s="55"/>
      <c r="J179" s="124"/>
      <c r="K179" s="124"/>
      <c r="L179" s="124"/>
      <c r="M179" s="124"/>
      <c r="N179" s="124"/>
      <c r="O179" s="124"/>
      <c r="P179" s="209"/>
      <c r="Y179" s="139"/>
    </row>
    <row r="180" spans="1:26" ht="12.75" customHeight="1" x14ac:dyDescent="0.25">
      <c r="B180" s="294"/>
      <c r="C180" s="126"/>
      <c r="D180" s="126"/>
      <c r="E180" s="126"/>
      <c r="F180" s="126"/>
      <c r="G180" s="126"/>
      <c r="H180" s="126"/>
      <c r="I180" s="55"/>
      <c r="J180" s="124"/>
      <c r="K180" s="124"/>
      <c r="L180" s="124"/>
      <c r="M180" s="124"/>
      <c r="N180" s="124"/>
      <c r="O180" s="124"/>
      <c r="P180" s="209"/>
      <c r="Y180" s="139"/>
    </row>
    <row r="181" spans="1:26" s="17" customFormat="1" ht="144" customHeight="1" x14ac:dyDescent="0.25">
      <c r="A181" s="26"/>
      <c r="B181" s="294"/>
      <c r="C181" s="28"/>
      <c r="D181" s="28"/>
      <c r="E181" s="28"/>
      <c r="F181" s="28"/>
      <c r="G181" s="28"/>
      <c r="H181" s="28"/>
      <c r="I181" s="29"/>
      <c r="K181" s="48"/>
      <c r="L181" s="48"/>
      <c r="M181" s="48"/>
      <c r="N181" s="48"/>
      <c r="O181" s="48"/>
      <c r="P181" s="210"/>
      <c r="Q181" s="140"/>
      <c r="R181" s="139"/>
      <c r="S181" s="139"/>
      <c r="T181" s="139"/>
      <c r="U181" s="139"/>
      <c r="V181" s="139"/>
      <c r="W181" s="139"/>
      <c r="X181" s="139"/>
      <c r="Y181" s="133"/>
      <c r="Z181" s="139"/>
    </row>
    <row r="182" spans="1:26" ht="23.25" customHeight="1" x14ac:dyDescent="0.25">
      <c r="A182" s="26"/>
      <c r="B182" s="294" t="str">
        <f>J182</f>
        <v>4.6 La facilidad para conocer el estado de sus préstamos y reservas a través del catálogo automatizado (CISNE)</v>
      </c>
      <c r="C182" s="178">
        <f>COUNTIF(TABLA!$AR:$AR,C$100)</f>
        <v>5</v>
      </c>
      <c r="D182" s="178">
        <f>COUNTIF(TABLA!$AR:$AR,D$100)</f>
        <v>6</v>
      </c>
      <c r="E182" s="178">
        <f>COUNTIF(TABLA!$AR:$AR,E$100)</f>
        <v>30</v>
      </c>
      <c r="F182" s="178">
        <f>COUNTIF(TABLA!$AR:$AR,F$100)</f>
        <v>163</v>
      </c>
      <c r="G182" s="178">
        <f>COUNTIF(TABLA!$AR:$AR,G$100)</f>
        <v>417</v>
      </c>
      <c r="H182" s="178">
        <f>F$11-SUM(C182:G182)</f>
        <v>46</v>
      </c>
      <c r="I182" s="29"/>
      <c r="J182" s="299" t="str">
        <f>TABLA!AR1</f>
        <v>4.6 La facilidad para conocer el estado de sus préstamos y reservas a través del catálogo automatizado (CISNE)</v>
      </c>
      <c r="K182" s="299"/>
      <c r="L182" s="299"/>
      <c r="M182" s="299"/>
      <c r="N182" s="299"/>
      <c r="O182" s="299"/>
      <c r="P182" s="208">
        <f>Y182*10</f>
        <v>8.9492753623188399</v>
      </c>
      <c r="Q182" s="132">
        <f>SUM(C182:H182)</f>
        <v>667</v>
      </c>
      <c r="R182" s="141">
        <f>SUM(J182:O182)</f>
        <v>0</v>
      </c>
      <c r="S182" s="133">
        <v>0</v>
      </c>
      <c r="T182" s="133">
        <v>1</v>
      </c>
      <c r="U182" s="133">
        <v>2</v>
      </c>
      <c r="V182" s="133">
        <v>3</v>
      </c>
      <c r="W182" s="133">
        <v>4</v>
      </c>
      <c r="Y182" s="133">
        <f>SUM(S183:W183)/((Q182-H182)*4)</f>
        <v>0.89492753623188404</v>
      </c>
    </row>
    <row r="183" spans="1:26" ht="18.75" customHeight="1" x14ac:dyDescent="0.25">
      <c r="B183" s="294"/>
      <c r="C183" s="179">
        <f t="shared" ref="C183:H183" si="19">C182/SUM($C182:$H182)</f>
        <v>7.4962518740629685E-3</v>
      </c>
      <c r="D183" s="179">
        <f t="shared" si="19"/>
        <v>8.9955022488755615E-3</v>
      </c>
      <c r="E183" s="179">
        <f t="shared" si="19"/>
        <v>4.4977511244377814E-2</v>
      </c>
      <c r="F183" s="179">
        <f t="shared" si="19"/>
        <v>0.24437781109445278</v>
      </c>
      <c r="G183" s="179">
        <f t="shared" si="19"/>
        <v>0.62518740629685154</v>
      </c>
      <c r="H183" s="179">
        <f t="shared" si="19"/>
        <v>6.8965517241379309E-2</v>
      </c>
      <c r="I183" s="55"/>
      <c r="J183" s="299"/>
      <c r="K183" s="299"/>
      <c r="L183" s="299"/>
      <c r="M183" s="299"/>
      <c r="N183" s="299"/>
      <c r="O183" s="299"/>
      <c r="P183" s="209"/>
      <c r="S183" s="133">
        <v>0</v>
      </c>
      <c r="T183" s="133">
        <f>D182*T182</f>
        <v>6</v>
      </c>
      <c r="U183" s="133">
        <f>E182*U182</f>
        <v>60</v>
      </c>
      <c r="V183" s="133">
        <f>F182*V182</f>
        <v>489</v>
      </c>
      <c r="W183" s="133">
        <f>G182*W182</f>
        <v>1668</v>
      </c>
      <c r="Y183" s="139"/>
    </row>
    <row r="184" spans="1:26" ht="18.75" customHeight="1" x14ac:dyDescent="0.25">
      <c r="B184" s="294"/>
      <c r="C184" s="126"/>
      <c r="D184" s="126"/>
      <c r="E184" s="126"/>
      <c r="F184" s="126"/>
      <c r="G184" s="126"/>
      <c r="H184" s="126"/>
      <c r="I184" s="55"/>
      <c r="J184" s="124"/>
      <c r="K184" s="124"/>
      <c r="L184" s="124"/>
      <c r="M184" s="124"/>
      <c r="N184" s="124"/>
      <c r="O184" s="124"/>
      <c r="P184" s="209"/>
      <c r="Y184" s="139"/>
    </row>
    <row r="185" spans="1:26" s="17" customFormat="1" ht="144" customHeight="1" x14ac:dyDescent="0.25">
      <c r="A185" s="26"/>
      <c r="B185" s="294"/>
      <c r="C185" s="28"/>
      <c r="D185" s="28"/>
      <c r="E185" s="28"/>
      <c r="F185" s="28"/>
      <c r="G185" s="28"/>
      <c r="H185" s="28"/>
      <c r="I185" s="29"/>
      <c r="K185" s="48"/>
      <c r="L185" s="48"/>
      <c r="M185" s="48"/>
      <c r="N185" s="48"/>
      <c r="O185" s="48"/>
      <c r="P185" s="210"/>
      <c r="Q185" s="140"/>
      <c r="R185" s="139"/>
      <c r="S185" s="139"/>
      <c r="T185" s="139"/>
      <c r="U185" s="139"/>
      <c r="V185" s="139"/>
      <c r="W185" s="139"/>
      <c r="X185" s="139"/>
      <c r="Y185" s="133"/>
      <c r="Z185" s="139"/>
    </row>
    <row r="186" spans="1:26" ht="21.75" customHeight="1" x14ac:dyDescent="0.25">
      <c r="A186" s="26"/>
      <c r="B186" s="294" t="str">
        <f>J186</f>
        <v>4.7 La facilidad/rapidez con la que se puede obtener un documento que está en otra biblioteca, universidad o institución</v>
      </c>
      <c r="C186" s="178">
        <f>COUNTIF(TABLA!$AS:$AS,C$100)</f>
        <v>9</v>
      </c>
      <c r="D186" s="178">
        <f>COUNTIF(TABLA!$AS:$AS,D$100)</f>
        <v>8</v>
      </c>
      <c r="E186" s="178">
        <f>COUNTIF(TABLA!$AS:$AS,E$100)</f>
        <v>85</v>
      </c>
      <c r="F186" s="178">
        <f>COUNTIF(TABLA!$AS:$AS,F$100)</f>
        <v>208</v>
      </c>
      <c r="G186" s="178">
        <f>COUNTIF(TABLA!$AS:$AS,G$100)</f>
        <v>315</v>
      </c>
      <c r="H186" s="178">
        <f>F$11-SUM(C186:G186)</f>
        <v>42</v>
      </c>
      <c r="J186" s="299" t="str">
        <f>TABLA!AS1</f>
        <v>4.7 La facilidad/rapidez con la que se puede obtener un documento que está en otra biblioteca, universidad o institución</v>
      </c>
      <c r="K186" s="299"/>
      <c r="L186" s="299"/>
      <c r="M186" s="299"/>
      <c r="N186" s="299"/>
      <c r="O186" s="299"/>
      <c r="P186" s="208">
        <f>Y186*10</f>
        <v>8.2479999999999993</v>
      </c>
      <c r="Q186" s="132">
        <f>SUM(C186:H186)</f>
        <v>667</v>
      </c>
      <c r="R186" s="133">
        <f>SUM(J186:O186)</f>
        <v>0</v>
      </c>
      <c r="S186" s="133">
        <v>0</v>
      </c>
      <c r="T186" s="133">
        <v>1</v>
      </c>
      <c r="U186" s="133">
        <v>2</v>
      </c>
      <c r="V186" s="133">
        <v>3</v>
      </c>
      <c r="W186" s="133">
        <v>4</v>
      </c>
      <c r="Y186" s="133">
        <f>SUM(S187:W187)/((Q186-H186)*4)</f>
        <v>0.82479999999999998</v>
      </c>
    </row>
    <row r="187" spans="1:26" ht="23.25" customHeight="1" x14ac:dyDescent="0.25">
      <c r="B187" s="294"/>
      <c r="C187" s="179">
        <f t="shared" ref="C187:H187" si="20">C186/SUM($C186:$H186)</f>
        <v>1.3493253373313344E-2</v>
      </c>
      <c r="D187" s="179">
        <f t="shared" si="20"/>
        <v>1.1994002998500749E-2</v>
      </c>
      <c r="E187" s="179">
        <f t="shared" si="20"/>
        <v>0.12743628185907047</v>
      </c>
      <c r="F187" s="179">
        <f t="shared" si="20"/>
        <v>0.31184407796101948</v>
      </c>
      <c r="G187" s="179">
        <f t="shared" si="20"/>
        <v>0.47226386806596704</v>
      </c>
      <c r="H187" s="179">
        <f t="shared" si="20"/>
        <v>6.296851574212893E-2</v>
      </c>
      <c r="I187" s="55"/>
      <c r="J187" s="299"/>
      <c r="K187" s="299"/>
      <c r="L187" s="299"/>
      <c r="M187" s="299"/>
      <c r="N187" s="299"/>
      <c r="O187" s="299"/>
      <c r="S187" s="133">
        <v>0</v>
      </c>
      <c r="T187" s="133">
        <f>D186*T186</f>
        <v>8</v>
      </c>
      <c r="U187" s="133">
        <f>E186*U186</f>
        <v>170</v>
      </c>
      <c r="V187" s="133">
        <f>F186*V186</f>
        <v>624</v>
      </c>
      <c r="W187" s="133">
        <f>G186*W186</f>
        <v>1260</v>
      </c>
      <c r="Y187" s="139"/>
    </row>
    <row r="188" spans="1:26" s="17" customFormat="1" ht="144" customHeight="1" x14ac:dyDescent="0.25">
      <c r="A188" s="26"/>
      <c r="B188" s="294"/>
      <c r="C188" s="28"/>
      <c r="D188" s="28"/>
      <c r="E188" s="28"/>
      <c r="F188" s="28"/>
      <c r="G188" s="28"/>
      <c r="H188" s="28"/>
      <c r="I188" s="29"/>
      <c r="J188" s="48"/>
      <c r="K188" s="48"/>
      <c r="L188" s="48"/>
      <c r="M188" s="48"/>
      <c r="N188" s="48"/>
      <c r="O188" s="48"/>
      <c r="P188" s="203"/>
      <c r="Q188" s="140"/>
      <c r="R188" s="139"/>
      <c r="S188" s="139"/>
      <c r="T188" s="139"/>
      <c r="U188" s="139"/>
      <c r="V188" s="139"/>
      <c r="W188" s="139"/>
      <c r="X188" s="139"/>
      <c r="Y188" s="133"/>
      <c r="Z188" s="139"/>
    </row>
    <row r="189" spans="1:26" ht="12.75" customHeight="1" x14ac:dyDescent="0.25">
      <c r="A189" s="44"/>
      <c r="I189" s="17"/>
    </row>
    <row r="190" spans="1:26" ht="12.75" customHeight="1" x14ac:dyDescent="0.25">
      <c r="A190" s="44"/>
      <c r="I190" s="17"/>
    </row>
    <row r="191" spans="1:26" ht="12.75" customHeight="1" x14ac:dyDescent="0.25">
      <c r="A191" s="44"/>
      <c r="I191" s="17"/>
    </row>
    <row r="192" spans="1:26" ht="12.75" customHeight="1" x14ac:dyDescent="0.25">
      <c r="A192" s="44"/>
      <c r="I192" s="17"/>
    </row>
    <row r="193" spans="1:26" ht="12.75" customHeight="1" x14ac:dyDescent="0.25">
      <c r="A193" s="44"/>
      <c r="I193" s="17"/>
    </row>
    <row r="194" spans="1:26" s="2" customFormat="1" ht="39" customHeight="1" x14ac:dyDescent="0.2">
      <c r="A194" s="284" t="s">
        <v>42</v>
      </c>
      <c r="B194" s="309" t="s">
        <v>372</v>
      </c>
      <c r="C194" s="309"/>
      <c r="D194" s="309"/>
      <c r="E194" s="309"/>
      <c r="F194" s="309"/>
      <c r="G194" s="309"/>
      <c r="H194" s="309"/>
      <c r="I194" s="309"/>
      <c r="J194" s="309"/>
      <c r="K194" s="309"/>
      <c r="L194" s="71"/>
      <c r="M194" s="71"/>
      <c r="N194" s="71"/>
      <c r="O194" s="71"/>
      <c r="P194" s="280"/>
      <c r="Q194" s="281"/>
      <c r="R194" s="282"/>
      <c r="S194" s="282"/>
      <c r="T194" s="282"/>
      <c r="U194" s="282"/>
      <c r="V194" s="282"/>
      <c r="W194" s="282"/>
      <c r="X194" s="282"/>
      <c r="Y194" s="282"/>
      <c r="Z194" s="282"/>
    </row>
    <row r="195" spans="1:26" ht="39" customHeight="1" x14ac:dyDescent="0.25">
      <c r="A195" s="16"/>
      <c r="B195" s="310" t="str">
        <f>TABLA!AU1</f>
        <v>5.1 Conoce el repositorio institucional E-Prints Complutense que recoge la producción científica de nuestros profesores e investigadores?</v>
      </c>
      <c r="C195" s="310"/>
      <c r="D195" s="310"/>
      <c r="E195" s="310"/>
      <c r="F195" s="310"/>
      <c r="G195" s="310"/>
      <c r="H195" s="310"/>
      <c r="I195" s="310"/>
      <c r="T195" s="276">
        <f>J197/(J197+K197)</f>
        <v>0.78416149068322982</v>
      </c>
    </row>
    <row r="196" spans="1:26" ht="15.75" customHeight="1" x14ac:dyDescent="0.25">
      <c r="A196" s="82"/>
      <c r="B196" s="310"/>
      <c r="C196" s="310"/>
      <c r="D196" s="310"/>
      <c r="E196" s="310"/>
      <c r="F196" s="310"/>
      <c r="G196" s="310"/>
      <c r="H196" s="310"/>
      <c r="I196" s="310"/>
      <c r="J196" s="37" t="s">
        <v>10</v>
      </c>
      <c r="K196" s="37" t="s">
        <v>33</v>
      </c>
      <c r="L196" s="37" t="s">
        <v>53</v>
      </c>
      <c r="Q196" s="132">
        <f>SUM(J196:P196)</f>
        <v>0</v>
      </c>
    </row>
    <row r="197" spans="1:26" ht="15.75" customHeight="1" x14ac:dyDescent="0.25">
      <c r="A197" s="82"/>
      <c r="B197" s="310"/>
      <c r="C197" s="310"/>
      <c r="D197" s="310"/>
      <c r="E197" s="310"/>
      <c r="F197" s="310"/>
      <c r="G197" s="310"/>
      <c r="H197" s="310"/>
      <c r="I197" s="310"/>
      <c r="J197" s="13">
        <f>COUNTIF(TABLA!$AU:$AU,BUC!J196)</f>
        <v>505</v>
      </c>
      <c r="K197" s="13">
        <f>COUNTIF(TABLA!$AU:$AU,BUC!K196)</f>
        <v>139</v>
      </c>
      <c r="L197" s="13">
        <f>$F$11-SUM(J197:K197)</f>
        <v>23</v>
      </c>
    </row>
    <row r="198" spans="1:26" ht="24.75" customHeight="1" x14ac:dyDescent="0.25">
      <c r="A198" s="82"/>
      <c r="B198" s="310"/>
      <c r="C198" s="310"/>
      <c r="D198" s="310"/>
      <c r="E198" s="310"/>
      <c r="F198" s="310"/>
      <c r="G198" s="310"/>
      <c r="H198" s="310"/>
      <c r="I198" s="310"/>
      <c r="J198" s="40"/>
    </row>
    <row r="199" spans="1:26" ht="51" customHeight="1" x14ac:dyDescent="0.25">
      <c r="B199" s="292" t="str">
        <f>TABLA!AV1</f>
        <v>5.2 En caso afirmativo. ¿cómo valora este servicio en una escala de 1 (Muy malo), 2 (Malo), 3 (Regular), 4 (Bueno) a 5 (excelente)?</v>
      </c>
      <c r="C199" s="292"/>
      <c r="D199" s="292"/>
      <c r="E199" s="292"/>
      <c r="F199" s="292"/>
      <c r="G199" s="292"/>
      <c r="H199" s="292"/>
      <c r="I199" s="292"/>
      <c r="J199" s="292"/>
      <c r="K199" s="292"/>
      <c r="L199" s="292"/>
      <c r="M199" s="292"/>
      <c r="N199" s="292"/>
      <c r="O199" s="292"/>
      <c r="P199" s="292"/>
    </row>
    <row r="200" spans="1:26" ht="12.75" customHeight="1" x14ac:dyDescent="0.25">
      <c r="C200" s="19" t="s">
        <v>55</v>
      </c>
      <c r="D200" s="19" t="s">
        <v>56</v>
      </c>
    </row>
    <row r="201" spans="1:26" ht="12.75" customHeight="1" x14ac:dyDescent="0.25">
      <c r="A201" s="78">
        <v>1</v>
      </c>
      <c r="B201" s="200" t="s">
        <v>300</v>
      </c>
      <c r="C201" s="13">
        <f>COUNTIF(TABLA!AV:AV,A201)</f>
        <v>5</v>
      </c>
      <c r="D201" s="20">
        <f>C201/SUM(C$201:C$205)</f>
        <v>9.7465886939571145E-3</v>
      </c>
    </row>
    <row r="202" spans="1:26" ht="12.75" customHeight="1" x14ac:dyDescent="0.25">
      <c r="A202" s="77">
        <v>2</v>
      </c>
      <c r="B202" s="201" t="s">
        <v>301</v>
      </c>
      <c r="C202" s="13">
        <f>COUNTIF(TABLA!AV:AV,A202)</f>
        <v>13</v>
      </c>
      <c r="D202" s="20">
        <f>C202/SUM(C$201:C$205)</f>
        <v>2.5341130604288498E-2</v>
      </c>
    </row>
    <row r="203" spans="1:26" ht="12.75" customHeight="1" x14ac:dyDescent="0.3">
      <c r="A203" s="76">
        <v>3</v>
      </c>
      <c r="B203" s="114" t="s">
        <v>302</v>
      </c>
      <c r="C203" s="13">
        <f>COUNTIF(TABLA!AV:AV,A203)</f>
        <v>105</v>
      </c>
      <c r="D203" s="20">
        <f>C203/SUM(C$201:C$205)</f>
        <v>0.2046783625730994</v>
      </c>
    </row>
    <row r="204" spans="1:26" ht="12.75" customHeight="1" x14ac:dyDescent="0.25">
      <c r="A204" s="75">
        <v>4</v>
      </c>
      <c r="B204" s="201" t="s">
        <v>303</v>
      </c>
      <c r="C204" s="13">
        <f>COUNTIF(TABLA!AV:AV,A204)</f>
        <v>297</v>
      </c>
      <c r="D204" s="20">
        <f>C204/SUM(C$201:C$205)</f>
        <v>0.57894736842105265</v>
      </c>
      <c r="Q204" s="132">
        <f>SUM(C200:C205)</f>
        <v>513</v>
      </c>
    </row>
    <row r="205" spans="1:26" ht="12.75" customHeight="1" x14ac:dyDescent="0.25">
      <c r="A205" s="74">
        <v>5</v>
      </c>
      <c r="B205" s="201" t="s">
        <v>304</v>
      </c>
      <c r="C205" s="13">
        <f>COUNTIF(TABLA!AV:AV,A205)</f>
        <v>93</v>
      </c>
      <c r="D205" s="20">
        <f>C205/SUM(C$201:C$205)</f>
        <v>0.18128654970760233</v>
      </c>
    </row>
    <row r="206" spans="1:26" ht="12.75" customHeight="1" x14ac:dyDescent="0.25">
      <c r="D206" s="21"/>
    </row>
    <row r="207" spans="1:26" ht="15" customHeight="1" x14ac:dyDescent="0.25"/>
    <row r="208" spans="1:26" ht="12.75" customHeight="1" x14ac:dyDescent="0.25">
      <c r="A208" s="82"/>
      <c r="B208" s="34"/>
      <c r="I208" s="17"/>
    </row>
    <row r="209" spans="1:17" ht="27" customHeight="1" x14ac:dyDescent="0.25">
      <c r="A209" s="16"/>
      <c r="B209" s="295" t="str">
        <f>TABLA!AW1</f>
        <v>5.3¿Conoce el servicio de bibliografías recomendadas?</v>
      </c>
      <c r="C209" s="295"/>
      <c r="D209" s="295"/>
      <c r="E209" s="295"/>
      <c r="F209" s="295"/>
      <c r="G209" s="295"/>
      <c r="H209" s="295"/>
      <c r="I209" s="296"/>
      <c r="J209" s="37" t="s">
        <v>10</v>
      </c>
      <c r="K209" s="37" t="s">
        <v>33</v>
      </c>
      <c r="L209" s="37" t="s">
        <v>53</v>
      </c>
    </row>
    <row r="210" spans="1:17" ht="12.75" customHeight="1" x14ac:dyDescent="0.25">
      <c r="A210" s="82"/>
      <c r="B210" s="295"/>
      <c r="C210" s="295"/>
      <c r="D210" s="295"/>
      <c r="E210" s="295"/>
      <c r="F210" s="295"/>
      <c r="G210" s="295"/>
      <c r="H210" s="295"/>
      <c r="I210" s="296"/>
      <c r="J210" s="13">
        <f>COUNTIF(TABLA!$AW:$AW,BUC!J209)</f>
        <v>307</v>
      </c>
      <c r="K210" s="13">
        <f>COUNTIF(TABLA!$AW:$AW,BUC!K209)</f>
        <v>332</v>
      </c>
      <c r="L210" s="13">
        <f>F11-SUM(J210:K210)</f>
        <v>28</v>
      </c>
      <c r="Q210" s="132">
        <f>SUM(J210:P210)</f>
        <v>667</v>
      </c>
    </row>
    <row r="211" spans="1:17" ht="23.25" customHeight="1" x14ac:dyDescent="0.25">
      <c r="A211" s="82"/>
      <c r="B211" s="39"/>
      <c r="C211" s="66"/>
      <c r="D211" s="36"/>
      <c r="E211" s="36"/>
      <c r="F211" s="36"/>
      <c r="G211" s="36"/>
      <c r="H211" s="40"/>
      <c r="I211" s="40"/>
      <c r="J211" s="40"/>
    </row>
    <row r="212" spans="1:17" ht="19.5" customHeight="1" x14ac:dyDescent="0.35">
      <c r="B212" s="277" t="str">
        <f>TABLA!AX1</f>
        <v>5.4 En caso afirmativo. ¿cómo valora este servicio?</v>
      </c>
    </row>
    <row r="213" spans="1:17" ht="12.75" customHeight="1" x14ac:dyDescent="0.25">
      <c r="C213" s="19" t="s">
        <v>55</v>
      </c>
      <c r="D213" s="19" t="s">
        <v>56</v>
      </c>
    </row>
    <row r="214" spans="1:17" ht="12.75" customHeight="1" x14ac:dyDescent="0.25">
      <c r="A214" s="78">
        <v>1</v>
      </c>
      <c r="B214" s="200" t="s">
        <v>300</v>
      </c>
      <c r="C214" s="13">
        <f>COUNTIF(TABLA!AX:AX,A214)</f>
        <v>4</v>
      </c>
      <c r="D214" s="20">
        <f>C214/SUM(C$214:C218)</f>
        <v>1.2658227848101266E-2</v>
      </c>
    </row>
    <row r="215" spans="1:17" ht="12.75" customHeight="1" x14ac:dyDescent="0.25">
      <c r="A215" s="77">
        <v>2</v>
      </c>
      <c r="B215" s="201" t="s">
        <v>301</v>
      </c>
      <c r="C215" s="13">
        <f>COUNTIF(TABLA!AX:AX,A215)</f>
        <v>11</v>
      </c>
      <c r="D215" s="20">
        <f>C215/SUM(C$214:C219)</f>
        <v>3.4810126582278479E-2</v>
      </c>
    </row>
    <row r="216" spans="1:17" ht="12.75" customHeight="1" x14ac:dyDescent="0.3">
      <c r="A216" s="76">
        <v>3</v>
      </c>
      <c r="B216" s="114" t="s">
        <v>302</v>
      </c>
      <c r="C216" s="13">
        <f>COUNTIF(TABLA!AX:AX,A216)</f>
        <v>71</v>
      </c>
      <c r="D216" s="20">
        <f>C216/SUM(C$214:C220)</f>
        <v>0.22468354430379747</v>
      </c>
    </row>
    <row r="217" spans="1:17" ht="12.75" customHeight="1" x14ac:dyDescent="0.25">
      <c r="A217" s="75">
        <v>4</v>
      </c>
      <c r="B217" s="201" t="s">
        <v>303</v>
      </c>
      <c r="C217" s="13">
        <f>COUNTIF(TABLA!AX:AX,A217)</f>
        <v>156</v>
      </c>
      <c r="D217" s="20">
        <f>C217/SUM(C$214:C221)</f>
        <v>0.49367088607594939</v>
      </c>
      <c r="Q217" s="132">
        <f>SUM(C214:C218)</f>
        <v>316</v>
      </c>
    </row>
    <row r="218" spans="1:17" ht="12.75" customHeight="1" x14ac:dyDescent="0.25">
      <c r="A218" s="74">
        <v>5</v>
      </c>
      <c r="B218" s="201" t="s">
        <v>304</v>
      </c>
      <c r="C218" s="13">
        <f>COUNTIF(TABLA!AX:AX,A218)</f>
        <v>74</v>
      </c>
      <c r="D218" s="20">
        <f>C218/SUM(C$214:C222)</f>
        <v>0.23417721518987342</v>
      </c>
    </row>
    <row r="219" spans="1:17" ht="12.75" customHeight="1" x14ac:dyDescent="0.25">
      <c r="D219" s="21"/>
    </row>
    <row r="220" spans="1:17" ht="43.5" customHeight="1" x14ac:dyDescent="0.25"/>
    <row r="221" spans="1:17" ht="24.6" customHeight="1" x14ac:dyDescent="0.35">
      <c r="B221" s="278" t="str">
        <f>TABLA!AY1</f>
        <v>5.5 ¿Conoce la opción de incluir bibliografía adyacente en el campus virtual?</v>
      </c>
      <c r="D221" s="36"/>
      <c r="E221" s="36"/>
      <c r="F221" s="36"/>
      <c r="G221" s="36"/>
      <c r="H221" s="36"/>
      <c r="I221" s="17"/>
    </row>
    <row r="222" spans="1:17" ht="12.75" customHeight="1" x14ac:dyDescent="0.25">
      <c r="A222" s="16"/>
      <c r="C222" s="66"/>
      <c r="G222" s="36"/>
      <c r="I222" s="17"/>
      <c r="J222" s="37" t="s">
        <v>10</v>
      </c>
      <c r="K222" s="38" t="s">
        <v>33</v>
      </c>
      <c r="L222" s="38" t="s">
        <v>53</v>
      </c>
    </row>
    <row r="223" spans="1:17" ht="12.75" customHeight="1" x14ac:dyDescent="0.25">
      <c r="A223" s="82"/>
      <c r="B223" s="39"/>
      <c r="C223" s="66"/>
      <c r="G223" s="36"/>
      <c r="I223" s="17"/>
      <c r="J223" s="13">
        <f>COUNTIF(TABLA!$AY:$AY,BUC!J222)</f>
        <v>169</v>
      </c>
      <c r="K223" s="13">
        <f>COUNTIF(TABLA!$AY:$AY,BUC!K222)</f>
        <v>468</v>
      </c>
      <c r="L223" s="13">
        <f>$F$11-SUM(J223:K223)</f>
        <v>30</v>
      </c>
      <c r="Q223" s="132">
        <f>SUM(G223:P223)</f>
        <v>667</v>
      </c>
    </row>
    <row r="224" spans="1:17" ht="27.75" customHeight="1" x14ac:dyDescent="0.25">
      <c r="A224" s="82"/>
      <c r="B224" s="295" t="str">
        <f>TABLA!AZ1</f>
        <v>5.6 En caso afirmativo. ¿cómo valora este servicio?</v>
      </c>
      <c r="C224" s="295"/>
      <c r="D224" s="295"/>
      <c r="E224" s="295"/>
      <c r="F224" s="295"/>
      <c r="G224" s="36"/>
      <c r="H224" s="40"/>
      <c r="I224" s="40"/>
      <c r="J224" s="40"/>
    </row>
    <row r="225" spans="1:17" ht="19.5" customHeight="1" x14ac:dyDescent="0.25">
      <c r="B225" s="295"/>
      <c r="C225" s="295"/>
      <c r="D225" s="295"/>
      <c r="E225" s="295"/>
      <c r="F225" s="295"/>
    </row>
    <row r="226" spans="1:17" ht="12.75" customHeight="1" x14ac:dyDescent="0.25">
      <c r="C226" s="19" t="s">
        <v>55</v>
      </c>
      <c r="D226" s="19" t="s">
        <v>56</v>
      </c>
    </row>
    <row r="227" spans="1:17" ht="12.75" customHeight="1" x14ac:dyDescent="0.25">
      <c r="A227" s="78">
        <v>1</v>
      </c>
      <c r="B227" s="200" t="s">
        <v>300</v>
      </c>
      <c r="C227" s="13">
        <f>COUNTIF(TABLA!AZ:AZ,A227)</f>
        <v>3</v>
      </c>
      <c r="D227" s="20">
        <f>C227/SUM(C$229:C$231)</f>
        <v>1.7751479289940829E-2</v>
      </c>
    </row>
    <row r="228" spans="1:17" ht="12.75" customHeight="1" x14ac:dyDescent="0.25">
      <c r="A228" s="77">
        <v>2</v>
      </c>
      <c r="B228" s="201" t="s">
        <v>301</v>
      </c>
      <c r="C228" s="13">
        <f>COUNTIF(TABLA!AZ:AZ,A228)</f>
        <v>6</v>
      </c>
      <c r="D228" s="20">
        <f>C228/SUM(C$229:C$231)</f>
        <v>3.5502958579881658E-2</v>
      </c>
    </row>
    <row r="229" spans="1:17" ht="12.75" customHeight="1" x14ac:dyDescent="0.3">
      <c r="A229" s="76">
        <v>3</v>
      </c>
      <c r="B229" s="114" t="s">
        <v>302</v>
      </c>
      <c r="C229" s="13">
        <f>COUNTIF(TABLA!AZ:AZ,A229)</f>
        <v>27</v>
      </c>
      <c r="D229" s="20">
        <f>C229/SUM(C$229:C$231)</f>
        <v>0.15976331360946747</v>
      </c>
    </row>
    <row r="230" spans="1:17" ht="12.75" customHeight="1" x14ac:dyDescent="0.25">
      <c r="A230" s="75">
        <v>4</v>
      </c>
      <c r="B230" s="201" t="s">
        <v>303</v>
      </c>
      <c r="C230" s="13">
        <f>COUNTIF(TABLA!AZ:AZ,A230)</f>
        <v>86</v>
      </c>
      <c r="D230" s="20">
        <f>C230/SUM(C$229:C$231)</f>
        <v>0.50887573964497046</v>
      </c>
      <c r="Q230" s="132">
        <f>SUM(C227:C231)</f>
        <v>178</v>
      </c>
    </row>
    <row r="231" spans="1:17" ht="12.75" customHeight="1" x14ac:dyDescent="0.25">
      <c r="A231" s="74">
        <v>5</v>
      </c>
      <c r="B231" s="201" t="s">
        <v>304</v>
      </c>
      <c r="C231" s="13">
        <f>COUNTIF(TABLA!AZ:AZ,A231)</f>
        <v>56</v>
      </c>
      <c r="D231" s="20">
        <f>C231/SUM(C$229:C$231)</f>
        <v>0.33136094674556216</v>
      </c>
    </row>
    <row r="232" spans="1:17" ht="12.75" customHeight="1" x14ac:dyDescent="0.25">
      <c r="D232" s="21"/>
    </row>
    <row r="233" spans="1:17" ht="18.75" customHeight="1" x14ac:dyDescent="0.25"/>
    <row r="234" spans="1:17" ht="49.15" customHeight="1" x14ac:dyDescent="0.35">
      <c r="B234" s="295" t="str">
        <f>TABLA!BA1</f>
        <v>5.7 ¿Sabe como encontrar los indicadores de calidad de la producción científica que se valoran para obtener sexenios?</v>
      </c>
      <c r="C234" s="295"/>
      <c r="D234" s="295"/>
      <c r="E234" s="295"/>
      <c r="F234" s="295"/>
      <c r="G234" s="295"/>
      <c r="H234" s="295"/>
      <c r="I234" s="295"/>
      <c r="J234" s="295"/>
      <c r="K234" s="295"/>
      <c r="L234" s="295"/>
      <c r="M234" s="295"/>
      <c r="N234" s="295"/>
      <c r="O234" s="295"/>
      <c r="P234" s="295"/>
    </row>
    <row r="235" spans="1:17" ht="12.75" customHeight="1" x14ac:dyDescent="0.25">
      <c r="A235" s="16"/>
      <c r="C235" s="66"/>
      <c r="G235" s="37" t="s">
        <v>10</v>
      </c>
      <c r="H235" s="38" t="s">
        <v>33</v>
      </c>
      <c r="I235" s="38" t="s">
        <v>53</v>
      </c>
    </row>
    <row r="236" spans="1:17" ht="12.75" customHeight="1" x14ac:dyDescent="0.25">
      <c r="A236" s="82"/>
      <c r="B236" s="39"/>
      <c r="C236" s="66"/>
      <c r="G236" s="13">
        <f>COUNTIF(TABLA!$BA:$BA,BUC!G235)</f>
        <v>379</v>
      </c>
      <c r="H236" s="13">
        <f>COUNTIF(TABLA!$BA:$BA,BUC!H235)</f>
        <v>254</v>
      </c>
      <c r="I236" s="13">
        <f>$F$11-SUM(G236:H236)</f>
        <v>34</v>
      </c>
      <c r="Q236" s="132">
        <f>SUM(G236:P236)</f>
        <v>667</v>
      </c>
    </row>
    <row r="237" spans="1:17" ht="25.5" customHeight="1" x14ac:dyDescent="0.25">
      <c r="A237" s="82"/>
      <c r="B237" s="39"/>
      <c r="C237" s="66"/>
      <c r="D237" s="36"/>
      <c r="E237" s="36"/>
      <c r="F237" s="36"/>
      <c r="G237" s="36"/>
      <c r="H237" s="40"/>
      <c r="I237" s="40"/>
      <c r="J237" s="40"/>
    </row>
    <row r="238" spans="1:17" ht="41.45" customHeight="1" x14ac:dyDescent="0.25">
      <c r="B238" s="292" t="str">
        <f>TABLA!BB1</f>
        <v>5.8 ¿Conoce la oferta de cursos de formación de usuarios de la Biblioteca?</v>
      </c>
      <c r="C238" s="292"/>
      <c r="D238" s="292"/>
      <c r="E238" s="292"/>
      <c r="F238" s="292"/>
      <c r="G238" s="292"/>
      <c r="H238" s="292"/>
      <c r="I238" s="292"/>
      <c r="J238" s="292"/>
      <c r="K238" s="292"/>
      <c r="L238" s="292"/>
      <c r="M238" s="292"/>
      <c r="N238" s="292"/>
      <c r="O238" s="292"/>
      <c r="P238" s="292"/>
    </row>
    <row r="239" spans="1:17" ht="12.75" customHeight="1" x14ac:dyDescent="0.25">
      <c r="A239" s="16"/>
      <c r="C239" s="66"/>
      <c r="G239" s="37" t="s">
        <v>10</v>
      </c>
      <c r="H239" s="38" t="s">
        <v>33</v>
      </c>
      <c r="I239" s="38" t="s">
        <v>53</v>
      </c>
    </row>
    <row r="240" spans="1:17" ht="12.75" customHeight="1" x14ac:dyDescent="0.25">
      <c r="A240" s="82"/>
      <c r="B240" s="39"/>
      <c r="C240" s="66"/>
      <c r="G240" s="13">
        <f>COUNTIF(TABLA!$BB:$BB,BUC!G239)</f>
        <v>534</v>
      </c>
      <c r="H240" s="13">
        <f>COUNTIF(TABLA!$BB:$BB,BUC!H239)</f>
        <v>99</v>
      </c>
      <c r="I240" s="13">
        <f>$F$11-SUM(G240:H240)</f>
        <v>34</v>
      </c>
      <c r="Q240" s="132">
        <f>SUM(G240:P240)</f>
        <v>667</v>
      </c>
    </row>
    <row r="241" spans="1:26" ht="46.5" customHeight="1" x14ac:dyDescent="0.25">
      <c r="A241" s="82"/>
      <c r="B241" s="39"/>
      <c r="C241" s="66"/>
      <c r="D241" s="36"/>
      <c r="E241" s="36"/>
      <c r="F241" s="36"/>
      <c r="G241" s="36"/>
      <c r="H241" s="40"/>
      <c r="I241" s="40"/>
      <c r="J241" s="40"/>
    </row>
    <row r="242" spans="1:26" ht="35.25" customHeight="1" x14ac:dyDescent="0.35">
      <c r="B242" s="295" t="str">
        <f>TABLA!BC1</f>
        <v>5.9 ¿Ha asistido a algún curso de formación de usuarios?</v>
      </c>
      <c r="C242" s="295"/>
      <c r="D242" s="295"/>
      <c r="E242" s="295"/>
      <c r="F242" s="295"/>
      <c r="G242" s="295"/>
      <c r="H242" s="295"/>
      <c r="I242" s="295"/>
      <c r="J242" s="295"/>
      <c r="K242" s="295"/>
      <c r="L242" s="295"/>
      <c r="M242" s="295"/>
      <c r="N242" s="295"/>
      <c r="O242" s="295"/>
      <c r="P242" s="295"/>
    </row>
    <row r="243" spans="1:26" ht="12.75" customHeight="1" x14ac:dyDescent="0.25">
      <c r="A243" s="16"/>
      <c r="C243" s="66"/>
      <c r="G243" s="37" t="s">
        <v>10</v>
      </c>
      <c r="H243" s="38" t="s">
        <v>33</v>
      </c>
      <c r="I243" s="38" t="s">
        <v>53</v>
      </c>
    </row>
    <row r="244" spans="1:26" ht="12.75" customHeight="1" x14ac:dyDescent="0.25">
      <c r="A244" s="82"/>
      <c r="B244" s="39"/>
      <c r="C244" s="66"/>
      <c r="G244" s="13">
        <f>COUNTIF(TABLA!$BC:$BC,BUC!G243)</f>
        <v>256</v>
      </c>
      <c r="H244" s="13">
        <f>COUNTIF(TABLA!$BC:$BC,BUC!H243)</f>
        <v>377</v>
      </c>
      <c r="I244" s="13">
        <f>$F$11-SUM(G244:H244)</f>
        <v>34</v>
      </c>
      <c r="Q244" s="132">
        <f>SUM(G244:P244)</f>
        <v>667</v>
      </c>
    </row>
    <row r="245" spans="1:26" ht="51.75" customHeight="1" x14ac:dyDescent="0.25">
      <c r="A245" s="82"/>
      <c r="B245" s="39"/>
      <c r="C245" s="66"/>
      <c r="D245" s="36"/>
      <c r="E245" s="36"/>
      <c r="F245" s="36"/>
      <c r="G245" s="36"/>
      <c r="H245" s="40"/>
      <c r="I245" s="40"/>
      <c r="J245" s="40"/>
    </row>
    <row r="246" spans="1:26" ht="25.5" customHeight="1" x14ac:dyDescent="0.35">
      <c r="A246" s="82"/>
      <c r="B246" s="278" t="str">
        <f>TABLA!BD1</f>
        <v>5.10 Si lo ha hecho. La formación le ha resultado...</v>
      </c>
      <c r="C246" s="66"/>
      <c r="D246" s="36"/>
      <c r="E246" s="36"/>
      <c r="F246" s="36"/>
      <c r="G246" s="36"/>
      <c r="H246" s="36"/>
    </row>
    <row r="247" spans="1:26" ht="12.75" customHeight="1" x14ac:dyDescent="0.25">
      <c r="A247" s="82"/>
      <c r="C247" s="66"/>
      <c r="D247" s="36"/>
      <c r="E247" s="98">
        <v>1</v>
      </c>
      <c r="F247" s="99">
        <v>2</v>
      </c>
      <c r="G247" s="100">
        <v>3</v>
      </c>
      <c r="H247" s="101">
        <v>4</v>
      </c>
      <c r="I247" s="102">
        <v>5</v>
      </c>
      <c r="J247" s="95"/>
    </row>
    <row r="248" spans="1:26" ht="21.75" customHeight="1" x14ac:dyDescent="0.25">
      <c r="A248" s="82"/>
      <c r="B248" s="35"/>
      <c r="C248" s="66"/>
      <c r="D248" s="36"/>
      <c r="E248" s="41" t="s">
        <v>43</v>
      </c>
      <c r="F248" s="41" t="s">
        <v>34</v>
      </c>
      <c r="G248" s="41" t="s">
        <v>35</v>
      </c>
      <c r="H248" s="41" t="s">
        <v>36</v>
      </c>
      <c r="I248" s="41" t="s">
        <v>32</v>
      </c>
      <c r="J248" s="96" t="s">
        <v>53</v>
      </c>
    </row>
    <row r="249" spans="1:26" ht="21.75" customHeight="1" x14ac:dyDescent="0.25">
      <c r="A249" s="82"/>
      <c r="B249" s="35"/>
      <c r="C249" s="66"/>
      <c r="D249" s="36"/>
      <c r="E249" s="178">
        <f>COUNTIF(TABLA!$BD:$BD,E247)</f>
        <v>3</v>
      </c>
      <c r="F249" s="178">
        <f>COUNTIF(TABLA!$BD:$BD,F247)</f>
        <v>5</v>
      </c>
      <c r="G249" s="178">
        <f>COUNTIF(TABLA!$BD:$BD,G247)</f>
        <v>35</v>
      </c>
      <c r="H249" s="178">
        <f>COUNTIF(TABLA!$BD:$BD,H247)</f>
        <v>115</v>
      </c>
      <c r="I249" s="178">
        <f>COUNTIF(TABLA!$BD:$BD,I247)</f>
        <v>111</v>
      </c>
      <c r="J249" s="97">
        <f>$F$11-SUM(E249:I249)</f>
        <v>398</v>
      </c>
      <c r="Q249" s="132">
        <f>SUM(E249:J249)</f>
        <v>667</v>
      </c>
    </row>
    <row r="250" spans="1:26" ht="12.75" customHeight="1" x14ac:dyDescent="0.25">
      <c r="A250" s="82"/>
      <c r="B250" s="39"/>
      <c r="C250" s="66"/>
      <c r="D250" s="36"/>
      <c r="E250" s="179">
        <f>E249/SUM($E249:$I249)</f>
        <v>1.1152416356877323E-2</v>
      </c>
      <c r="F250" s="179">
        <f>F249/SUM($E249:$I249)</f>
        <v>1.858736059479554E-2</v>
      </c>
      <c r="G250" s="179">
        <f>G249/SUM($E249:$I249)</f>
        <v>0.13011152416356878</v>
      </c>
      <c r="H250" s="179">
        <f>H249/SUM($E249:$I249)</f>
        <v>0.42750929368029739</v>
      </c>
      <c r="I250" s="179">
        <f>I249/SUM($E249:$I249)</f>
        <v>0.41263940520446096</v>
      </c>
      <c r="J250" s="42"/>
    </row>
    <row r="251" spans="1:26" ht="17.25" customHeight="1" x14ac:dyDescent="0.25">
      <c r="A251" s="82"/>
      <c r="B251" s="39"/>
      <c r="C251" s="66"/>
      <c r="D251" s="36"/>
      <c r="E251" s="36"/>
      <c r="F251" s="36"/>
      <c r="G251" s="36"/>
      <c r="H251" s="40"/>
      <c r="I251" s="40"/>
      <c r="J251" s="40"/>
      <c r="Y251" s="138"/>
    </row>
    <row r="252" spans="1:26" ht="48" customHeight="1" x14ac:dyDescent="0.35">
      <c r="B252" s="292" t="str">
        <f>TABLA!BE1</f>
        <v>5.11 ¿Ha utilizado las instalaciones y/o los servicios de la biblioteca con sus alumnos como apoyo a su tarea docente?</v>
      </c>
      <c r="C252" s="292"/>
      <c r="D252" s="292"/>
      <c r="E252" s="292"/>
      <c r="F252" s="292"/>
      <c r="G252" s="292"/>
      <c r="H252" s="292"/>
      <c r="I252" s="292"/>
      <c r="J252" s="292"/>
      <c r="K252" s="292"/>
      <c r="L252" s="292"/>
      <c r="M252" s="279"/>
      <c r="N252" s="279"/>
      <c r="O252" s="279"/>
      <c r="P252" s="279"/>
    </row>
    <row r="253" spans="1:26" ht="12.75" customHeight="1" x14ac:dyDescent="0.25">
      <c r="A253" s="16"/>
      <c r="C253" s="66"/>
      <c r="G253" s="36"/>
      <c r="I253" s="17"/>
      <c r="J253" s="37" t="s">
        <v>10</v>
      </c>
      <c r="K253" s="38" t="s">
        <v>33</v>
      </c>
      <c r="L253" s="38" t="s">
        <v>53</v>
      </c>
    </row>
    <row r="254" spans="1:26" ht="12.75" customHeight="1" x14ac:dyDescent="0.25">
      <c r="A254" s="82"/>
      <c r="B254" s="39"/>
      <c r="C254" s="66"/>
      <c r="G254" s="36"/>
      <c r="I254" s="17"/>
      <c r="J254" s="13">
        <f>COUNTIF(TABLA!$BE:$BE,BUC!J253)</f>
        <v>264</v>
      </c>
      <c r="K254" s="13">
        <f>COUNTIF(TABLA!$BE:$BE,BUC!K253)</f>
        <v>374</v>
      </c>
      <c r="L254" s="13">
        <f>$F$11-SUM(J254:K254)</f>
        <v>29</v>
      </c>
      <c r="Q254" s="132">
        <f>SUM(G254:P254)</f>
        <v>667</v>
      </c>
    </row>
    <row r="255" spans="1:26" ht="45" customHeight="1" x14ac:dyDescent="0.25">
      <c r="A255" s="82"/>
      <c r="B255" s="39"/>
      <c r="C255" s="66"/>
      <c r="D255" s="36"/>
      <c r="E255" s="36"/>
      <c r="F255" s="36"/>
      <c r="G255" s="36"/>
      <c r="H255" s="40"/>
      <c r="I255" s="40"/>
      <c r="J255" s="40"/>
    </row>
    <row r="256" spans="1:26" s="23" customFormat="1" ht="59.25" customHeight="1" x14ac:dyDescent="0.2">
      <c r="A256" s="284" t="s">
        <v>37</v>
      </c>
      <c r="B256" s="288" t="s">
        <v>38</v>
      </c>
      <c r="C256" s="297" t="s">
        <v>63</v>
      </c>
      <c r="D256" s="297"/>
      <c r="E256" s="297"/>
      <c r="F256" s="297"/>
      <c r="G256" s="297"/>
      <c r="H256" s="297"/>
      <c r="I256" s="49"/>
      <c r="J256" s="298"/>
      <c r="K256" s="298"/>
      <c r="L256" s="298"/>
      <c r="M256" s="298"/>
      <c r="N256" s="298"/>
      <c r="O256" s="298"/>
      <c r="P256" s="207"/>
      <c r="Q256" s="142"/>
      <c r="R256" s="138"/>
      <c r="S256" s="138"/>
      <c r="T256" s="138"/>
      <c r="U256" s="138"/>
      <c r="V256" s="138"/>
      <c r="W256" s="138"/>
      <c r="X256" s="138"/>
      <c r="Y256" s="133"/>
      <c r="Z256" s="138"/>
    </row>
    <row r="257" spans="1:26" ht="29.25" customHeight="1" x14ac:dyDescent="0.4">
      <c r="C257" s="131" t="s">
        <v>59</v>
      </c>
      <c r="D257" s="25"/>
      <c r="E257" s="24" t="s">
        <v>60</v>
      </c>
      <c r="F257" s="25"/>
      <c r="G257" s="130" t="s">
        <v>61</v>
      </c>
      <c r="H257" s="88" t="s">
        <v>62</v>
      </c>
      <c r="I257" s="50"/>
      <c r="J257" s="51"/>
      <c r="K257" s="50"/>
      <c r="L257" s="51"/>
      <c r="M257" s="50"/>
      <c r="N257" s="51"/>
      <c r="O257" s="52"/>
    </row>
    <row r="258" spans="1:26" ht="16.5" customHeight="1" x14ac:dyDescent="0.25">
      <c r="C258" s="89">
        <v>1</v>
      </c>
      <c r="D258" s="90">
        <v>2</v>
      </c>
      <c r="E258" s="91">
        <v>3</v>
      </c>
      <c r="F258" s="92">
        <v>4</v>
      </c>
      <c r="G258" s="93">
        <v>5</v>
      </c>
      <c r="H258" s="94">
        <v>0</v>
      </c>
      <c r="I258" s="53"/>
      <c r="J258" s="68"/>
      <c r="K258" s="54"/>
      <c r="L258" s="54"/>
      <c r="M258" s="54"/>
      <c r="N258" s="54"/>
      <c r="O258" s="54"/>
    </row>
    <row r="259" spans="1:26" ht="28.5" customHeight="1" x14ac:dyDescent="0.25">
      <c r="A259" s="26"/>
      <c r="B259" s="293" t="str">
        <f>J259</f>
        <v>6.1 La capacidad de gestión y resolución de las preguntas por parte del personal de la Biblioteca</v>
      </c>
      <c r="C259" s="178">
        <f>COUNTIF(TABLA!$BJ:$BJ,C$100)</f>
        <v>3</v>
      </c>
      <c r="D259" s="178">
        <f>COUNTIF(TABLA!$BJ:$BJ,D$100)</f>
        <v>4</v>
      </c>
      <c r="E259" s="178">
        <f>COUNTIF(TABLA!$BJ:$BJ,E$100)</f>
        <v>17</v>
      </c>
      <c r="F259" s="178">
        <f>COUNTIF(TABLA!$BJ:$BJ,F$100)</f>
        <v>145</v>
      </c>
      <c r="G259" s="178">
        <f>COUNTIF(TABLA!$BJ:$BJ,G$100)</f>
        <v>486</v>
      </c>
      <c r="H259" s="178">
        <f>F$11-SUM(C259:G259)</f>
        <v>12</v>
      </c>
      <c r="I259" s="33"/>
      <c r="J259" s="300" t="str">
        <f>TABLA!BJ1</f>
        <v>6.1 La capacidad de gestión y resolución de las preguntas por parte del personal de la Biblioteca</v>
      </c>
      <c r="K259" s="300"/>
      <c r="L259" s="300"/>
      <c r="M259" s="300"/>
      <c r="N259" s="300"/>
      <c r="O259" s="300"/>
      <c r="P259" s="208">
        <f>Y259*10</f>
        <v>9.2251908396946565</v>
      </c>
      <c r="Q259" s="132">
        <f>SUM(C259:H259)</f>
        <v>667</v>
      </c>
      <c r="R259" s="132">
        <f>SUM(J259:O259)</f>
        <v>0</v>
      </c>
      <c r="S259" s="133">
        <v>0</v>
      </c>
      <c r="T259" s="133">
        <v>1</v>
      </c>
      <c r="U259" s="133">
        <v>2</v>
      </c>
      <c r="V259" s="133">
        <v>3</v>
      </c>
      <c r="W259" s="133">
        <v>4</v>
      </c>
      <c r="Y259" s="133">
        <f>SUM(S260:W260)/((Q259-H259)*4)</f>
        <v>0.92251908396946569</v>
      </c>
    </row>
    <row r="260" spans="1:26" ht="12.75" customHeight="1" x14ac:dyDescent="0.25">
      <c r="B260" s="293"/>
      <c r="C260" s="179">
        <f t="shared" ref="C260:H260" si="21">C259/SUM($C259:$H259)</f>
        <v>4.4977511244377807E-3</v>
      </c>
      <c r="D260" s="179">
        <f t="shared" si="21"/>
        <v>5.9970014992503746E-3</v>
      </c>
      <c r="E260" s="179">
        <f t="shared" si="21"/>
        <v>2.5487256371814093E-2</v>
      </c>
      <c r="F260" s="179">
        <f t="shared" si="21"/>
        <v>0.21739130434782608</v>
      </c>
      <c r="G260" s="179">
        <f t="shared" si="21"/>
        <v>0.72863568215892049</v>
      </c>
      <c r="H260" s="179">
        <f t="shared" si="21"/>
        <v>1.7991004497751123E-2</v>
      </c>
      <c r="I260" s="55"/>
      <c r="K260" s="56"/>
      <c r="L260" s="56"/>
      <c r="M260" s="56"/>
      <c r="N260" s="56"/>
      <c r="O260" s="56"/>
      <c r="P260" s="209"/>
      <c r="S260" s="133">
        <v>0</v>
      </c>
      <c r="T260" s="133">
        <f>D259*T259</f>
        <v>4</v>
      </c>
      <c r="U260" s="133">
        <f>E259*U259</f>
        <v>34</v>
      </c>
      <c r="V260" s="133">
        <f>F259*V259</f>
        <v>435</v>
      </c>
      <c r="W260" s="133">
        <f>G259*W259</f>
        <v>1944</v>
      </c>
      <c r="Y260" s="139"/>
    </row>
    <row r="261" spans="1:26" s="17" customFormat="1" ht="130.5" customHeight="1" x14ac:dyDescent="0.25">
      <c r="A261" s="26"/>
      <c r="B261" s="293"/>
      <c r="C261" s="28"/>
      <c r="D261" s="28"/>
      <c r="E261" s="28"/>
      <c r="F261" s="28"/>
      <c r="G261" s="28"/>
      <c r="H261" s="28"/>
      <c r="I261" s="29"/>
      <c r="K261" s="48"/>
      <c r="L261" s="48"/>
      <c r="M261" s="48"/>
      <c r="N261" s="48"/>
      <c r="O261" s="48"/>
      <c r="P261" s="210"/>
      <c r="Q261" s="140"/>
      <c r="R261" s="139"/>
      <c r="S261" s="139"/>
      <c r="T261" s="139"/>
      <c r="U261" s="139"/>
      <c r="V261" s="139"/>
      <c r="W261" s="139"/>
      <c r="X261" s="139"/>
      <c r="Y261" s="139"/>
      <c r="Z261" s="139"/>
    </row>
    <row r="262" spans="1:26" s="17" customFormat="1" ht="12.75" customHeight="1" x14ac:dyDescent="0.25">
      <c r="A262" s="26"/>
      <c r="B262" s="27"/>
      <c r="C262" s="28"/>
      <c r="D262" s="28"/>
      <c r="E262" s="28"/>
      <c r="F262" s="28"/>
      <c r="G262" s="28"/>
      <c r="H262" s="28"/>
      <c r="I262" s="29"/>
      <c r="K262" s="48"/>
      <c r="L262" s="48"/>
      <c r="M262" s="48"/>
      <c r="N262" s="48"/>
      <c r="O262" s="48"/>
      <c r="P262" s="210"/>
      <c r="Q262" s="140"/>
      <c r="R262" s="139"/>
      <c r="S262" s="139"/>
      <c r="T262" s="139"/>
      <c r="U262" s="139"/>
      <c r="V262" s="139"/>
      <c r="W262" s="139"/>
      <c r="X262" s="139"/>
      <c r="Y262" s="133"/>
      <c r="Z262" s="139"/>
    </row>
    <row r="263" spans="1:26" ht="29.25" customHeight="1" x14ac:dyDescent="0.4">
      <c r="C263" s="131" t="s">
        <v>59</v>
      </c>
      <c r="D263" s="25"/>
      <c r="E263" s="24" t="s">
        <v>60</v>
      </c>
      <c r="F263" s="25"/>
      <c r="G263" s="130" t="s">
        <v>61</v>
      </c>
      <c r="H263" s="88" t="s">
        <v>62</v>
      </c>
      <c r="I263" s="50"/>
      <c r="K263" s="50"/>
      <c r="L263" s="51"/>
      <c r="M263" s="50"/>
      <c r="N263" s="51"/>
      <c r="O263" s="52"/>
      <c r="P263" s="212"/>
    </row>
    <row r="264" spans="1:26" ht="16.5" customHeight="1" x14ac:dyDescent="0.25">
      <c r="C264" s="89">
        <v>1</v>
      </c>
      <c r="D264" s="90">
        <v>2</v>
      </c>
      <c r="E264" s="91">
        <v>3</v>
      </c>
      <c r="F264" s="92">
        <v>4</v>
      </c>
      <c r="G264" s="93">
        <v>5</v>
      </c>
      <c r="H264" s="94">
        <v>0</v>
      </c>
      <c r="I264" s="53"/>
      <c r="K264" s="54"/>
      <c r="L264" s="54"/>
      <c r="M264" s="54"/>
      <c r="N264" s="54"/>
      <c r="O264" s="54"/>
      <c r="P264" s="213"/>
    </row>
    <row r="265" spans="1:26" ht="30.75" customHeight="1" x14ac:dyDescent="0.25">
      <c r="A265" s="26"/>
      <c r="B265" s="294" t="str">
        <f>J265</f>
        <v>6.2 La cordialidad y amabilidad en el trato por parte del personal de la Biblioteca</v>
      </c>
      <c r="C265" s="178">
        <f>COUNTIF(TABLA!$BK:$BK,C$100)</f>
        <v>3</v>
      </c>
      <c r="D265" s="178">
        <f>COUNTIF(TABLA!$BK:$BK,D$100)</f>
        <v>3</v>
      </c>
      <c r="E265" s="178">
        <f>COUNTIF(TABLA!$BK:$BK,E$100)</f>
        <v>18</v>
      </c>
      <c r="F265" s="178">
        <f>COUNTIF(TABLA!$BK:$BK,F$100)</f>
        <v>84</v>
      </c>
      <c r="G265" s="178">
        <f>COUNTIF(TABLA!$BK:$BK,G$100)</f>
        <v>535</v>
      </c>
      <c r="H265" s="178">
        <f>F$11-SUM(C265:G265)</f>
        <v>24</v>
      </c>
      <c r="I265" s="29"/>
      <c r="J265" s="300" t="str">
        <f>TABLA!BK1</f>
        <v>6.2 La cordialidad y amabilidad en el trato por parte del personal de la Biblioteca</v>
      </c>
      <c r="K265" s="300"/>
      <c r="L265" s="300"/>
      <c r="M265" s="300"/>
      <c r="N265" s="300"/>
      <c r="O265" s="300"/>
      <c r="P265" s="208">
        <f>Y265*10</f>
        <v>9.4517884914463455</v>
      </c>
      <c r="Q265" s="132">
        <f>SUM(C265:H265)</f>
        <v>667</v>
      </c>
      <c r="R265" s="132">
        <f>SUM(J265:O265)</f>
        <v>0</v>
      </c>
      <c r="S265" s="133">
        <v>0</v>
      </c>
      <c r="T265" s="133">
        <v>1</v>
      </c>
      <c r="U265" s="133">
        <v>2</v>
      </c>
      <c r="V265" s="133">
        <v>3</v>
      </c>
      <c r="W265" s="133">
        <v>4</v>
      </c>
      <c r="Y265" s="133">
        <f>SUM(S266:W266)/((Q265-H265)*4)</f>
        <v>0.94517884914463457</v>
      </c>
    </row>
    <row r="266" spans="1:26" ht="12.75" customHeight="1" x14ac:dyDescent="0.25">
      <c r="B266" s="294"/>
      <c r="C266" s="179">
        <f t="shared" ref="C266:H266" si="22">C265/SUM($C265:$H265)</f>
        <v>4.4977511244377807E-3</v>
      </c>
      <c r="D266" s="179">
        <f t="shared" si="22"/>
        <v>4.4977511244377807E-3</v>
      </c>
      <c r="E266" s="179">
        <f t="shared" si="22"/>
        <v>2.6986506746626688E-2</v>
      </c>
      <c r="F266" s="179">
        <f t="shared" si="22"/>
        <v>0.12593703148425786</v>
      </c>
      <c r="G266" s="179">
        <f t="shared" si="22"/>
        <v>0.80209895052473767</v>
      </c>
      <c r="H266" s="179">
        <f t="shared" si="22"/>
        <v>3.5982008995502246E-2</v>
      </c>
      <c r="I266" s="55"/>
      <c r="J266" s="56"/>
      <c r="K266" s="56"/>
      <c r="L266" s="56"/>
      <c r="M266" s="56"/>
      <c r="N266" s="56"/>
      <c r="O266" s="56"/>
      <c r="S266" s="133">
        <v>0</v>
      </c>
      <c r="T266" s="133">
        <f>D265*T265</f>
        <v>3</v>
      </c>
      <c r="U266" s="133">
        <f>E265*U265</f>
        <v>36</v>
      </c>
      <c r="V266" s="133">
        <f>F265*V265</f>
        <v>252</v>
      </c>
      <c r="W266" s="133">
        <f>G265*W265</f>
        <v>2140</v>
      </c>
      <c r="Y266" s="139"/>
    </row>
    <row r="267" spans="1:26" ht="12.75" customHeight="1" x14ac:dyDescent="0.25">
      <c r="B267" s="294"/>
      <c r="C267" s="128"/>
      <c r="D267" s="128"/>
      <c r="E267" s="128"/>
      <c r="F267" s="128"/>
      <c r="G267" s="128"/>
      <c r="H267" s="128"/>
      <c r="I267" s="55"/>
      <c r="J267" s="56"/>
      <c r="K267" s="56"/>
      <c r="L267" s="56"/>
      <c r="M267" s="56"/>
      <c r="N267" s="56"/>
      <c r="O267" s="56"/>
      <c r="Y267" s="139"/>
    </row>
    <row r="268" spans="1:26" s="17" customFormat="1" ht="130.5" customHeight="1" x14ac:dyDescent="0.25">
      <c r="A268" s="26"/>
      <c r="B268" s="294"/>
      <c r="C268" s="28"/>
      <c r="D268" s="28"/>
      <c r="E268" s="28"/>
      <c r="F268" s="28"/>
      <c r="G268" s="28"/>
      <c r="H268" s="28"/>
      <c r="I268" s="29"/>
      <c r="J268" s="48"/>
      <c r="K268" s="48"/>
      <c r="L268" s="48"/>
      <c r="M268" s="48"/>
      <c r="N268" s="48"/>
      <c r="O268" s="48"/>
      <c r="P268" s="203"/>
      <c r="Q268" s="140"/>
      <c r="R268" s="139"/>
      <c r="S268" s="139"/>
      <c r="T268" s="139"/>
      <c r="U268" s="139"/>
      <c r="V268" s="139"/>
      <c r="W268" s="139"/>
      <c r="X268" s="139"/>
      <c r="Y268" s="133"/>
      <c r="Z268" s="139"/>
    </row>
    <row r="269" spans="1:26" ht="12.75" customHeight="1" x14ac:dyDescent="0.25">
      <c r="A269" s="83"/>
      <c r="I269" s="18"/>
      <c r="J269" s="18"/>
      <c r="K269" s="18"/>
      <c r="L269" s="18"/>
      <c r="M269" s="18"/>
      <c r="N269" s="18"/>
      <c r="O269" s="18"/>
    </row>
    <row r="270" spans="1:26" ht="60.75" customHeight="1" x14ac:dyDescent="0.25">
      <c r="A270" s="284" t="s">
        <v>39</v>
      </c>
      <c r="B270" s="288" t="s">
        <v>40</v>
      </c>
      <c r="C270" s="297" t="s">
        <v>63</v>
      </c>
      <c r="D270" s="297"/>
      <c r="E270" s="297"/>
      <c r="F270" s="297"/>
      <c r="G270" s="297"/>
      <c r="H270" s="297"/>
      <c r="I270" s="49"/>
      <c r="J270" s="298"/>
      <c r="K270" s="298"/>
      <c r="L270" s="298"/>
      <c r="M270" s="298"/>
      <c r="N270" s="298"/>
      <c r="O270" s="298"/>
    </row>
    <row r="271" spans="1:26" ht="12.75" customHeight="1" x14ac:dyDescent="0.25">
      <c r="A271" s="44"/>
      <c r="I271" s="18"/>
      <c r="J271" s="18"/>
      <c r="K271" s="18"/>
      <c r="L271" s="18"/>
      <c r="M271" s="18"/>
      <c r="N271" s="18"/>
      <c r="O271" s="18"/>
    </row>
    <row r="272" spans="1:26" ht="30" customHeight="1" x14ac:dyDescent="0.4">
      <c r="A272" s="84"/>
      <c r="B272" s="43"/>
      <c r="C272" s="131" t="s">
        <v>59</v>
      </c>
      <c r="D272" s="25"/>
      <c r="E272" s="24" t="s">
        <v>60</v>
      </c>
      <c r="F272" s="25"/>
      <c r="G272" s="130" t="s">
        <v>61</v>
      </c>
      <c r="H272" s="88" t="s">
        <v>62</v>
      </c>
      <c r="I272" s="50"/>
      <c r="J272" s="51"/>
      <c r="K272" s="50"/>
      <c r="L272" s="51"/>
      <c r="M272" s="50"/>
      <c r="N272" s="51"/>
      <c r="O272" s="52"/>
    </row>
    <row r="273" spans="1:26" ht="15.75" customHeight="1" x14ac:dyDescent="0.25">
      <c r="A273" s="44"/>
      <c r="B273" s="43"/>
      <c r="C273" s="89">
        <v>1</v>
      </c>
      <c r="D273" s="90">
        <v>2</v>
      </c>
      <c r="E273" s="91">
        <v>3</v>
      </c>
      <c r="F273" s="92">
        <v>4</v>
      </c>
      <c r="G273" s="93">
        <v>5</v>
      </c>
      <c r="H273" s="94">
        <v>0</v>
      </c>
      <c r="I273" s="53"/>
      <c r="J273" s="54"/>
      <c r="K273" s="54"/>
      <c r="L273" s="54"/>
      <c r="M273" s="54"/>
      <c r="N273" s="54"/>
      <c r="O273" s="54"/>
    </row>
    <row r="274" spans="1:26" ht="35.25" customHeight="1" x14ac:dyDescent="0.25">
      <c r="A274" s="45"/>
      <c r="B274" s="293" t="str">
        <f>J274</f>
        <v>7.1 ¿Cómo valoraría globalmente el servicio de Biblioteca?</v>
      </c>
      <c r="C274" s="178">
        <f>COUNTIF(TABLA!$BM:$BM,C$100)</f>
        <v>1</v>
      </c>
      <c r="D274" s="178">
        <f>COUNTIF(TABLA!$BM:$BM,D$100)</f>
        <v>4</v>
      </c>
      <c r="E274" s="178">
        <f>COUNTIF(TABLA!$BM:$BM,E$100)</f>
        <v>21</v>
      </c>
      <c r="F274" s="178">
        <f>COUNTIF(TABLA!$BM:$BM,F$100)</f>
        <v>205</v>
      </c>
      <c r="G274" s="178">
        <f>COUNTIF(TABLA!$BM:$BM,G$100)</f>
        <v>422</v>
      </c>
      <c r="H274" s="178">
        <f>F$11-SUM(C274:G274)</f>
        <v>14</v>
      </c>
      <c r="I274" s="33"/>
      <c r="J274" s="300" t="str">
        <f>TABLA!BM1</f>
        <v>7.1 ¿Cómo valoraría globalmente el servicio de Biblioteca?</v>
      </c>
      <c r="K274" s="300"/>
      <c r="L274" s="300"/>
      <c r="M274" s="300"/>
      <c r="N274" s="300"/>
      <c r="O274" s="300"/>
      <c r="P274" s="208">
        <f>Y274*10</f>
        <v>8.9931087289433389</v>
      </c>
      <c r="Q274" s="132">
        <f>SUM(C274:H274)</f>
        <v>667</v>
      </c>
      <c r="R274" s="132">
        <f>SUM(J274:O274)</f>
        <v>0</v>
      </c>
      <c r="S274" s="133">
        <v>0</v>
      </c>
      <c r="T274" s="133">
        <v>1</v>
      </c>
      <c r="U274" s="133">
        <v>2</v>
      </c>
      <c r="V274" s="133">
        <v>3</v>
      </c>
      <c r="W274" s="133">
        <v>4</v>
      </c>
      <c r="Y274" s="133">
        <f>SUM(S275:W275)/((Q274-H274)*4)</f>
        <v>0.89931087289433387</v>
      </c>
    </row>
    <row r="275" spans="1:26" ht="12.75" customHeight="1" x14ac:dyDescent="0.25">
      <c r="B275" s="293"/>
      <c r="C275" s="179">
        <f t="shared" ref="C275:H275" si="23">C274/SUM($C274:$H274)</f>
        <v>1.4992503748125937E-3</v>
      </c>
      <c r="D275" s="179">
        <f t="shared" si="23"/>
        <v>5.9970014992503746E-3</v>
      </c>
      <c r="E275" s="179">
        <f t="shared" si="23"/>
        <v>3.1484257871064465E-2</v>
      </c>
      <c r="F275" s="179">
        <f t="shared" si="23"/>
        <v>0.3073463268365817</v>
      </c>
      <c r="G275" s="179">
        <f t="shared" si="23"/>
        <v>0.63268365817091454</v>
      </c>
      <c r="H275" s="179">
        <f t="shared" si="23"/>
        <v>2.0989505247376312E-2</v>
      </c>
      <c r="I275" s="55"/>
      <c r="K275" s="56"/>
      <c r="L275" s="56"/>
      <c r="M275" s="56"/>
      <c r="N275" s="56"/>
      <c r="O275" s="56"/>
      <c r="P275" s="209"/>
      <c r="S275" s="133">
        <v>0</v>
      </c>
      <c r="T275" s="133">
        <f>D274*T274</f>
        <v>4</v>
      </c>
      <c r="U275" s="133">
        <f>E274*U274</f>
        <v>42</v>
      </c>
      <c r="V275" s="133">
        <f>F274*V274</f>
        <v>615</v>
      </c>
      <c r="W275" s="133">
        <f>G274*W274</f>
        <v>1688</v>
      </c>
      <c r="Y275" s="139"/>
    </row>
    <row r="276" spans="1:26" s="17" customFormat="1" ht="130.5" customHeight="1" x14ac:dyDescent="0.25">
      <c r="A276" s="26"/>
      <c r="B276" s="293"/>
      <c r="C276" s="28"/>
      <c r="D276" s="28"/>
      <c r="E276" s="28"/>
      <c r="F276" s="28"/>
      <c r="G276" s="28"/>
      <c r="H276" s="28"/>
      <c r="I276" s="29"/>
      <c r="K276" s="48"/>
      <c r="L276" s="48"/>
      <c r="M276" s="48"/>
      <c r="N276" s="48"/>
      <c r="O276" s="48"/>
      <c r="P276" s="210"/>
      <c r="Q276" s="140"/>
      <c r="R276" s="139"/>
      <c r="S276" s="139"/>
      <c r="T276" s="139"/>
      <c r="U276" s="139"/>
      <c r="V276" s="139"/>
      <c r="W276" s="139"/>
      <c r="X276" s="139"/>
      <c r="Y276" s="133"/>
      <c r="Z276" s="139"/>
    </row>
    <row r="277" spans="1:26" ht="12.75" customHeight="1" x14ac:dyDescent="0.25">
      <c r="A277" s="44"/>
    </row>
    <row r="278" spans="1:26" ht="30" customHeight="1" x14ac:dyDescent="0.4">
      <c r="A278" s="84"/>
      <c r="B278" s="43"/>
      <c r="C278" s="131" t="s">
        <v>59</v>
      </c>
      <c r="D278" s="25"/>
      <c r="E278" s="24" t="s">
        <v>60</v>
      </c>
      <c r="F278" s="25"/>
      <c r="G278" s="130" t="s">
        <v>61</v>
      </c>
      <c r="H278" s="88" t="s">
        <v>62</v>
      </c>
      <c r="I278" s="50"/>
      <c r="K278" s="50"/>
      <c r="L278" s="51"/>
      <c r="M278" s="50"/>
      <c r="N278" s="51"/>
      <c r="O278" s="52"/>
      <c r="P278" s="212"/>
    </row>
    <row r="279" spans="1:26" ht="15.75" customHeight="1" x14ac:dyDescent="0.25">
      <c r="A279" s="44"/>
      <c r="B279" s="43"/>
      <c r="C279" s="89">
        <v>1</v>
      </c>
      <c r="D279" s="90">
        <v>2</v>
      </c>
      <c r="E279" s="91">
        <v>3</v>
      </c>
      <c r="F279" s="92">
        <v>4</v>
      </c>
      <c r="G279" s="93">
        <v>5</v>
      </c>
      <c r="H279" s="94">
        <v>0</v>
      </c>
      <c r="I279" s="53"/>
      <c r="K279" s="54"/>
      <c r="L279" s="54"/>
      <c r="M279" s="54"/>
      <c r="N279" s="54"/>
      <c r="O279" s="54"/>
      <c r="P279" s="214"/>
    </row>
    <row r="280" spans="1:26" ht="30.75" customHeight="1" x14ac:dyDescent="0.25">
      <c r="A280" s="45"/>
      <c r="B280" s="293" t="str">
        <f>J280</f>
        <v>7.2 En su opinión, ¿cómo ha evolucionado este servicio en los dos últimos años?</v>
      </c>
      <c r="C280" s="178">
        <f>COUNTIF(TABLA!$BN:$BN,C279)</f>
        <v>3</v>
      </c>
      <c r="D280" s="178">
        <f>COUNTIF(TABLA!$BN:$BN,D279)</f>
        <v>12</v>
      </c>
      <c r="E280" s="178">
        <f>COUNTIF(TABLA!$BN:$BN,E279)</f>
        <v>108</v>
      </c>
      <c r="F280" s="178">
        <f>COUNTIF(TABLA!$BN:$BN,F279)</f>
        <v>323</v>
      </c>
      <c r="G280" s="178">
        <f>COUNTIF(TABLA!$BN:$BN,G279)</f>
        <v>200</v>
      </c>
      <c r="H280" s="178">
        <f>F$11-SUM(C280:G280)</f>
        <v>21</v>
      </c>
      <c r="I280" s="33"/>
      <c r="J280" s="300" t="str">
        <f>TABLA!BN1</f>
        <v>7.2 En su opinión, ¿cómo ha evolucionado este servicio en los dos últimos años?</v>
      </c>
      <c r="K280" s="300"/>
      <c r="L280" s="300"/>
      <c r="M280" s="300"/>
      <c r="N280" s="300"/>
      <c r="O280" s="300"/>
      <c r="P280" s="208">
        <f>Y280*10</f>
        <v>7.7283281733746136</v>
      </c>
      <c r="Q280" s="132">
        <f>SUM(C280:H280)</f>
        <v>667</v>
      </c>
      <c r="R280" s="144">
        <f>SUM(J280:O280)</f>
        <v>0</v>
      </c>
      <c r="S280" s="133">
        <v>0</v>
      </c>
      <c r="T280" s="133">
        <v>1</v>
      </c>
      <c r="U280" s="133">
        <v>2</v>
      </c>
      <c r="V280" s="133">
        <v>3</v>
      </c>
      <c r="W280" s="133">
        <v>4</v>
      </c>
      <c r="Y280" s="133">
        <f>SUM(S281:W281)/((Q280-H280)*4)</f>
        <v>0.77283281733746134</v>
      </c>
    </row>
    <row r="281" spans="1:26" ht="12.75" customHeight="1" x14ac:dyDescent="0.25">
      <c r="B281" s="293"/>
      <c r="C281" s="179">
        <f t="shared" ref="C281:H281" si="24">C280/SUM($C280:$H280)</f>
        <v>4.4977511244377807E-3</v>
      </c>
      <c r="D281" s="179">
        <f t="shared" si="24"/>
        <v>1.7991004497751123E-2</v>
      </c>
      <c r="E281" s="179">
        <f t="shared" si="24"/>
        <v>0.16191904047976011</v>
      </c>
      <c r="F281" s="179">
        <f t="shared" si="24"/>
        <v>0.48425787106446777</v>
      </c>
      <c r="G281" s="179">
        <f t="shared" si="24"/>
        <v>0.29985007496251875</v>
      </c>
      <c r="H281" s="179">
        <f t="shared" si="24"/>
        <v>3.1484257871064465E-2</v>
      </c>
      <c r="I281" s="55"/>
      <c r="J281" s="300"/>
      <c r="K281" s="300"/>
      <c r="L281" s="300"/>
      <c r="M281" s="300"/>
      <c r="N281" s="300"/>
      <c r="O281" s="300"/>
      <c r="S281" s="133">
        <v>0</v>
      </c>
      <c r="T281" s="133">
        <f>D280*T280</f>
        <v>12</v>
      </c>
      <c r="U281" s="133">
        <f>E280*U280</f>
        <v>216</v>
      </c>
      <c r="V281" s="133">
        <f>F280*V280</f>
        <v>969</v>
      </c>
      <c r="W281" s="133">
        <f>G280*W280</f>
        <v>800</v>
      </c>
      <c r="Y281" s="139"/>
    </row>
    <row r="282" spans="1:26" ht="12.75" customHeight="1" x14ac:dyDescent="0.25">
      <c r="B282" s="293"/>
      <c r="C282" s="126"/>
      <c r="D282" s="126"/>
      <c r="E282" s="126"/>
      <c r="F282" s="126"/>
      <c r="G282" s="126"/>
      <c r="H282" s="126"/>
      <c r="I282" s="55"/>
      <c r="J282" s="125"/>
      <c r="K282" s="125"/>
      <c r="L282" s="125"/>
      <c r="M282" s="125"/>
      <c r="N282" s="125"/>
      <c r="O282" s="125"/>
      <c r="Y282" s="139"/>
    </row>
    <row r="283" spans="1:26" s="17" customFormat="1" ht="130.5" customHeight="1" x14ac:dyDescent="0.25">
      <c r="A283" s="26"/>
      <c r="B283" s="293"/>
      <c r="C283" s="28"/>
      <c r="D283" s="28"/>
      <c r="E283" s="28"/>
      <c r="F283" s="28"/>
      <c r="G283" s="28"/>
      <c r="H283" s="28"/>
      <c r="I283" s="29"/>
      <c r="J283" s="48"/>
      <c r="K283" s="48"/>
      <c r="L283" s="48"/>
      <c r="M283" s="48"/>
      <c r="N283" s="48"/>
      <c r="O283" s="48"/>
      <c r="P283" s="203"/>
      <c r="Q283" s="140"/>
      <c r="R283" s="139"/>
      <c r="S283" s="139"/>
      <c r="T283" s="139"/>
      <c r="U283" s="139"/>
      <c r="V283" s="139"/>
      <c r="W283" s="139"/>
      <c r="X283" s="139"/>
      <c r="Y283" s="133"/>
      <c r="Z283" s="139"/>
    </row>
    <row r="284" spans="1:26" ht="12.75" customHeight="1" x14ac:dyDescent="0.25">
      <c r="S284" s="133">
        <v>0</v>
      </c>
      <c r="T284" s="133">
        <v>2.5</v>
      </c>
      <c r="U284" s="133">
        <v>5</v>
      </c>
      <c r="V284" s="133">
        <v>7.5</v>
      </c>
      <c r="W284" s="133">
        <v>10</v>
      </c>
    </row>
    <row r="285" spans="1:26" ht="12.75" customHeight="1" x14ac:dyDescent="0.25">
      <c r="S285" s="133">
        <f>C280*S284</f>
        <v>0</v>
      </c>
      <c r="T285" s="133">
        <f>D280*T284</f>
        <v>30</v>
      </c>
      <c r="U285" s="133">
        <f>E280*U284</f>
        <v>540</v>
      </c>
      <c r="V285" s="133">
        <f>F280*V284</f>
        <v>2422.5</v>
      </c>
      <c r="W285" s="133">
        <f>G280*W284</f>
        <v>2000</v>
      </c>
      <c r="X285" s="133">
        <f>SUM(S285:W285)/SUM(C280:G280)</f>
        <v>7.7283281733746128</v>
      </c>
    </row>
    <row r="288" spans="1:26" ht="12.75" customHeight="1" x14ac:dyDescent="0.25">
      <c r="C288" s="14">
        <v>0</v>
      </c>
      <c r="D288">
        <v>0</v>
      </c>
      <c r="E288">
        <v>10</v>
      </c>
      <c r="F288">
        <v>0</v>
      </c>
      <c r="G288">
        <v>0</v>
      </c>
      <c r="H288">
        <v>1</v>
      </c>
      <c r="P288" s="203">
        <f>Y288*10</f>
        <v>5</v>
      </c>
      <c r="Q288" s="132">
        <f>SUM(C288:H288)</f>
        <v>11</v>
      </c>
      <c r="S288" s="133">
        <v>0</v>
      </c>
      <c r="T288" s="133">
        <v>1</v>
      </c>
      <c r="U288" s="133">
        <v>2</v>
      </c>
      <c r="V288" s="133">
        <v>3</v>
      </c>
      <c r="W288" s="133">
        <v>4</v>
      </c>
      <c r="Y288" s="133">
        <f>SUM(S289:W289)/((Q288-H288)*4)</f>
        <v>0.5</v>
      </c>
    </row>
    <row r="289" spans="19:25" ht="12.75" customHeight="1" x14ac:dyDescent="0.25">
      <c r="S289" s="133">
        <v>0</v>
      </c>
      <c r="T289" s="133">
        <f>D288*T288</f>
        <v>0</v>
      </c>
      <c r="U289" s="133">
        <f>E288*U288</f>
        <v>20</v>
      </c>
      <c r="V289" s="133">
        <f>F288*V288</f>
        <v>0</v>
      </c>
      <c r="W289" s="133">
        <f>G288*W288</f>
        <v>0</v>
      </c>
      <c r="Y289" s="139"/>
    </row>
    <row r="292" spans="19:25" ht="12.75" customHeight="1" x14ac:dyDescent="0.25">
      <c r="Y292" s="139"/>
    </row>
  </sheetData>
  <sortState ref="A16:Z42">
    <sortCondition descending="1" ref="C16:C42"/>
  </sortState>
  <mergeCells count="72">
    <mergeCell ref="B194:K194"/>
    <mergeCell ref="B113:P113"/>
    <mergeCell ref="J259:O259"/>
    <mergeCell ref="B147:B150"/>
    <mergeCell ref="B151:B154"/>
    <mergeCell ref="B259:B261"/>
    <mergeCell ref="B169:B172"/>
    <mergeCell ref="B195:I198"/>
    <mergeCell ref="B224:F225"/>
    <mergeCell ref="B252:L252"/>
    <mergeCell ref="J138:O139"/>
    <mergeCell ref="J132:O133"/>
    <mergeCell ref="J129:O130"/>
    <mergeCell ref="B162:B165"/>
    <mergeCell ref="B158:B161"/>
    <mergeCell ref="B138:B141"/>
    <mergeCell ref="B132:B135"/>
    <mergeCell ref="B129:B131"/>
    <mergeCell ref="B142:B146"/>
    <mergeCell ref="C155:H155"/>
    <mergeCell ref="J110:O111"/>
    <mergeCell ref="B114:P114"/>
    <mergeCell ref="B118:C118"/>
    <mergeCell ref="B119:C119"/>
    <mergeCell ref="J126:O127"/>
    <mergeCell ref="B120:C120"/>
    <mergeCell ref="B121:C121"/>
    <mergeCell ref="B122:C122"/>
    <mergeCell ref="B110:B112"/>
    <mergeCell ref="B126:B128"/>
    <mergeCell ref="J101:O102"/>
    <mergeCell ref="J107:O108"/>
    <mergeCell ref="J104:O105"/>
    <mergeCell ref="B101:B103"/>
    <mergeCell ref="B104:B106"/>
    <mergeCell ref="B107:B109"/>
    <mergeCell ref="B2:P3"/>
    <mergeCell ref="B5:P5"/>
    <mergeCell ref="B6:P6"/>
    <mergeCell ref="C98:H98"/>
    <mergeCell ref="J98:O98"/>
    <mergeCell ref="B64:O64"/>
    <mergeCell ref="J280:O281"/>
    <mergeCell ref="J186:O187"/>
    <mergeCell ref="J162:O163"/>
    <mergeCell ref="J182:O183"/>
    <mergeCell ref="J177:O178"/>
    <mergeCell ref="J173:O174"/>
    <mergeCell ref="J265:O265"/>
    <mergeCell ref="J169:O170"/>
    <mergeCell ref="B234:P234"/>
    <mergeCell ref="B177:B181"/>
    <mergeCell ref="B173:B176"/>
    <mergeCell ref="B186:B188"/>
    <mergeCell ref="B182:B185"/>
    <mergeCell ref="B238:P238"/>
    <mergeCell ref="B280:B283"/>
    <mergeCell ref="J274:O274"/>
    <mergeCell ref="J158:O159"/>
    <mergeCell ref="J151:O152"/>
    <mergeCell ref="J147:O148"/>
    <mergeCell ref="J142:O143"/>
    <mergeCell ref="J155:O155"/>
    <mergeCell ref="B199:P199"/>
    <mergeCell ref="B274:B276"/>
    <mergeCell ref="B265:B268"/>
    <mergeCell ref="B209:I210"/>
    <mergeCell ref="B242:P242"/>
    <mergeCell ref="C270:H270"/>
    <mergeCell ref="J270:O270"/>
    <mergeCell ref="C256:H256"/>
    <mergeCell ref="J256:O256"/>
  </mergeCells>
  <phoneticPr fontId="0" type="noConversion"/>
  <conditionalFormatting sqref="J118:N123">
    <cfRule type="colorScale" priority="2">
      <colorScale>
        <cfvo type="min"/>
        <cfvo type="max"/>
        <color rgb="FFFFEF9C"/>
        <color rgb="FF63BE7B"/>
      </colorScale>
    </cfRule>
  </conditionalFormatting>
  <printOptions horizontalCentered="1"/>
  <pageMargins left="0.25" right="0.25" top="0.75" bottom="0.75" header="0.3" footer="0.3"/>
  <pageSetup paperSize="9" scale="65" fitToHeight="0" orientation="portrait" r:id="rId1"/>
  <headerFooter alignWithMargins="0">
    <oddFooter>&amp;C&amp;P</oddFooter>
  </headerFooter>
  <rowBreaks count="8" manualBreakCount="8">
    <brk id="45" max="15" man="1"/>
    <brk id="95" max="15" man="1"/>
    <brk id="112" max="15" man="1"/>
    <brk id="131" max="15" man="1"/>
    <brk id="154" max="15" man="1"/>
    <brk id="181" max="15" man="1"/>
    <brk id="220" max="15" man="1"/>
    <brk id="255" max="15" man="1"/>
  </rowBreaks>
  <colBreaks count="1" manualBreakCount="1">
    <brk id="16"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7"/>
  <sheetViews>
    <sheetView workbookViewId="0">
      <selection activeCell="C16" sqref="C16"/>
    </sheetView>
  </sheetViews>
  <sheetFormatPr baseColWidth="10" defaultRowHeight="12.75" x14ac:dyDescent="0.2"/>
  <cols>
    <col min="2" max="2" width="35" customWidth="1"/>
  </cols>
  <sheetData>
    <row r="4" spans="1:3" x14ac:dyDescent="0.2">
      <c r="A4">
        <v>1</v>
      </c>
      <c r="B4" t="s">
        <v>259</v>
      </c>
      <c r="C4" s="199"/>
    </row>
    <row r="5" spans="1:3" x14ac:dyDescent="0.2">
      <c r="A5">
        <v>2</v>
      </c>
      <c r="B5" t="s">
        <v>261</v>
      </c>
      <c r="C5" s="199"/>
    </row>
    <row r="6" spans="1:3" x14ac:dyDescent="0.2">
      <c r="A6">
        <v>3</v>
      </c>
      <c r="B6" t="s">
        <v>258</v>
      </c>
      <c r="C6" s="199"/>
    </row>
    <row r="7" spans="1:3" x14ac:dyDescent="0.2">
      <c r="A7">
        <v>4</v>
      </c>
      <c r="B7" t="s">
        <v>260</v>
      </c>
      <c r="C7" s="19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69"/>
  <sheetViews>
    <sheetView showGridLines="0" tabSelected="1" view="pageBreakPreview" zoomScale="115" zoomScaleNormal="100" zoomScaleSheetLayoutView="115" workbookViewId="0">
      <pane ySplit="1" topLeftCell="A2" activePane="bottomLeft" state="frozen"/>
      <selection pane="bottomLeft" activeCell="B4" sqref="B4"/>
    </sheetView>
  </sheetViews>
  <sheetFormatPr baseColWidth="10" defaultColWidth="11.42578125" defaultRowHeight="12.75" customHeight="1" x14ac:dyDescent="0.25"/>
  <cols>
    <col min="1" max="1" width="3.7109375" style="71" customWidth="1"/>
    <col min="2" max="2" width="46.85546875" style="10" customWidth="1"/>
    <col min="3" max="3" width="6.42578125" style="14" customWidth="1"/>
    <col min="4" max="9" width="6.42578125" customWidth="1"/>
    <col min="10" max="10" width="7.140625" style="17" customWidth="1"/>
    <col min="11" max="15" width="6.42578125" style="17" customWidth="1"/>
    <col min="16" max="16" width="11.5703125" style="203" bestFit="1" customWidth="1"/>
    <col min="17" max="17" width="12.7109375" style="232" bestFit="1" customWidth="1"/>
    <col min="18" max="18" width="11.5703125" style="242" bestFit="1" customWidth="1"/>
    <col min="19" max="24" width="6.5703125" style="242" customWidth="1"/>
    <col min="25" max="25" width="11.5703125" style="242" bestFit="1" customWidth="1"/>
    <col min="26" max="16384" width="11.42578125" style="242"/>
  </cols>
  <sheetData>
    <row r="1" spans="1:22" ht="37.5" customHeight="1" x14ac:dyDescent="0.3">
      <c r="A1" s="70"/>
      <c r="B1" s="1"/>
    </row>
    <row r="2" spans="1:22" ht="20.25" customHeight="1" x14ac:dyDescent="0.25">
      <c r="B2" s="301" t="s">
        <v>48</v>
      </c>
      <c r="C2" s="301"/>
      <c r="D2" s="301"/>
      <c r="E2" s="301"/>
      <c r="F2" s="301"/>
      <c r="G2" s="301"/>
      <c r="H2" s="301"/>
      <c r="I2" s="301"/>
      <c r="J2" s="301"/>
      <c r="K2" s="301"/>
      <c r="L2" s="301"/>
      <c r="M2" s="301"/>
      <c r="N2" s="301"/>
      <c r="O2" s="301"/>
      <c r="P2" s="301"/>
      <c r="R2" s="242">
        <v>2</v>
      </c>
    </row>
    <row r="3" spans="1:22" ht="23.25" customHeight="1" x14ac:dyDescent="0.25">
      <c r="B3" s="301"/>
      <c r="C3" s="301"/>
      <c r="D3" s="301"/>
      <c r="E3" s="301"/>
      <c r="F3" s="301"/>
      <c r="G3" s="301"/>
      <c r="H3" s="301"/>
      <c r="I3" s="301"/>
      <c r="J3" s="301"/>
      <c r="K3" s="301"/>
      <c r="L3" s="301"/>
      <c r="M3" s="301"/>
      <c r="N3" s="301"/>
      <c r="O3" s="301"/>
      <c r="P3" s="301"/>
    </row>
    <row r="4" spans="1:22" ht="12.75" customHeight="1" x14ac:dyDescent="0.25">
      <c r="A4" s="72"/>
      <c r="B4" s="3"/>
      <c r="C4" s="60"/>
      <c r="D4" s="2"/>
      <c r="E4" s="2"/>
      <c r="F4" s="2"/>
      <c r="G4" s="2"/>
    </row>
    <row r="5" spans="1:22" ht="18.75" customHeight="1" x14ac:dyDescent="0.25">
      <c r="B5" s="302" t="s">
        <v>49</v>
      </c>
      <c r="C5" s="302"/>
      <c r="D5" s="302"/>
      <c r="E5" s="302"/>
      <c r="F5" s="302"/>
      <c r="G5" s="302"/>
      <c r="H5" s="302"/>
      <c r="I5" s="302"/>
      <c r="J5" s="302"/>
      <c r="K5" s="302"/>
      <c r="L5" s="302"/>
      <c r="M5" s="302"/>
      <c r="N5" s="302"/>
      <c r="O5" s="302"/>
      <c r="P5" s="302"/>
    </row>
    <row r="6" spans="1:22" ht="18.75" customHeight="1" x14ac:dyDescent="0.25">
      <c r="B6" s="302" t="s">
        <v>141</v>
      </c>
      <c r="C6" s="302"/>
      <c r="D6" s="302"/>
      <c r="E6" s="302"/>
      <c r="F6" s="302"/>
      <c r="G6" s="302"/>
      <c r="H6" s="302"/>
      <c r="I6" s="302"/>
      <c r="J6" s="302"/>
      <c r="K6" s="302"/>
      <c r="L6" s="302"/>
      <c r="M6" s="302"/>
      <c r="N6" s="302"/>
      <c r="O6" s="302"/>
      <c r="P6" s="302"/>
    </row>
    <row r="7" spans="1:22" ht="27.75" customHeight="1" x14ac:dyDescent="0.25">
      <c r="B7" s="219"/>
      <c r="C7" s="219"/>
      <c r="D7" s="219"/>
      <c r="E7" s="219"/>
      <c r="F7" s="220" t="str">
        <f>R10</f>
        <v>Ciencias de la Salud</v>
      </c>
      <c r="G7" s="219"/>
      <c r="H7" s="219"/>
      <c r="I7" s="219"/>
      <c r="J7" s="221"/>
      <c r="K7" s="221"/>
      <c r="L7" s="221"/>
      <c r="M7" s="221"/>
      <c r="N7" s="221"/>
      <c r="O7" s="221"/>
      <c r="P7" s="222"/>
    </row>
    <row r="8" spans="1:22" ht="30.75" customHeight="1" x14ac:dyDescent="0.3">
      <c r="B8" s="6"/>
      <c r="C8" s="61"/>
      <c r="D8" s="7"/>
      <c r="E8" s="7"/>
      <c r="F8" s="145" t="s">
        <v>378</v>
      </c>
      <c r="G8" s="7"/>
      <c r="H8" s="9"/>
      <c r="I8" s="9"/>
      <c r="J8" s="59"/>
    </row>
    <row r="9" spans="1:22" ht="18.75" customHeight="1" x14ac:dyDescent="0.3">
      <c r="B9" s="6"/>
      <c r="C9" s="61"/>
      <c r="D9" s="7"/>
      <c r="E9" s="7"/>
      <c r="F9" s="8" t="s">
        <v>99</v>
      </c>
      <c r="G9" s="7"/>
      <c r="H9" s="9"/>
      <c r="I9" s="9"/>
      <c r="J9" s="59"/>
    </row>
    <row r="10" spans="1:22" ht="18.75" customHeight="1" x14ac:dyDescent="0.3">
      <c r="B10" s="6"/>
      <c r="C10" s="61"/>
      <c r="D10" s="7"/>
      <c r="E10" s="7"/>
      <c r="F10" s="8" t="s">
        <v>50</v>
      </c>
      <c r="G10" s="7"/>
      <c r="H10" s="9"/>
      <c r="I10" s="9"/>
      <c r="J10" s="59"/>
      <c r="R10" s="242" t="str">
        <f>LOOKUP($R$2,Areas!A4:A7,Areas!B4:B7)</f>
        <v>Ciencias de la Salud</v>
      </c>
    </row>
    <row r="11" spans="1:22" ht="18.75" customHeight="1" x14ac:dyDescent="0.3">
      <c r="B11" s="57"/>
      <c r="C11" s="62"/>
      <c r="D11" s="17"/>
      <c r="E11" s="58"/>
      <c r="F11" s="227">
        <f>COUNTIF(TABLA!$C$2:$C$4687,$R10)</f>
        <v>168</v>
      </c>
      <c r="G11" s="231">
        <f>SUM(C16:C19)-F11</f>
        <v>435</v>
      </c>
      <c r="H11" s="59"/>
      <c r="I11" s="59"/>
      <c r="J11" s="59"/>
    </row>
    <row r="12" spans="1:22" s="12" customFormat="1" ht="16.5" customHeight="1" x14ac:dyDescent="0.25">
      <c r="A12" s="73" t="s">
        <v>51</v>
      </c>
      <c r="B12" s="11" t="s">
        <v>52</v>
      </c>
      <c r="C12" s="63"/>
      <c r="J12" s="86"/>
      <c r="K12" s="86"/>
      <c r="L12" s="86"/>
      <c r="M12" s="86"/>
      <c r="N12" s="86"/>
      <c r="O12" s="86"/>
      <c r="P12" s="205"/>
      <c r="Q12" s="232"/>
    </row>
    <row r="13" spans="1:22" ht="10.5" customHeight="1" x14ac:dyDescent="0.25"/>
    <row r="14" spans="1:22" ht="19.5" customHeight="1" x14ac:dyDescent="0.25">
      <c r="A14" s="116" t="s">
        <v>54</v>
      </c>
      <c r="B14" s="127" t="s">
        <v>341</v>
      </c>
      <c r="R14" s="18"/>
      <c r="S14" s="18"/>
      <c r="T14" s="18"/>
      <c r="U14" s="18"/>
      <c r="V14" s="18"/>
    </row>
    <row r="15" spans="1:22" ht="15.75" customHeight="1" x14ac:dyDescent="0.25">
      <c r="A15" s="44"/>
      <c r="C15" s="115"/>
      <c r="D15" s="46"/>
      <c r="R15" s="18"/>
      <c r="S15" s="18"/>
      <c r="T15" s="18"/>
      <c r="U15" s="18"/>
      <c r="V15" s="18"/>
    </row>
    <row r="16" spans="1:22" ht="24.75" customHeight="1" x14ac:dyDescent="0.25">
      <c r="A16">
        <v>1</v>
      </c>
      <c r="B16" s="225" t="s">
        <v>259</v>
      </c>
      <c r="C16" s="184">
        <f>COUNTIF(TABLA!$C$2:$C$4687,$B16)</f>
        <v>112</v>
      </c>
      <c r="D16" s="47"/>
      <c r="E16" s="17"/>
      <c r="F16" s="18"/>
      <c r="G16" s="17"/>
      <c r="H16" s="17"/>
      <c r="I16" s="17"/>
      <c r="R16" s="243"/>
      <c r="S16" s="243"/>
      <c r="T16" s="243"/>
      <c r="U16" s="243"/>
      <c r="V16" s="18"/>
    </row>
    <row r="17" spans="1:22" ht="24.75" customHeight="1" x14ac:dyDescent="0.25">
      <c r="A17">
        <v>2</v>
      </c>
      <c r="B17" s="226" t="s">
        <v>261</v>
      </c>
      <c r="C17" s="185">
        <f>COUNTIF(TABLA!$C$2:$C$4687,$B17)</f>
        <v>168</v>
      </c>
      <c r="D17" s="47"/>
      <c r="E17" s="17"/>
      <c r="F17" s="18"/>
      <c r="G17" s="17"/>
      <c r="H17" s="17"/>
      <c r="I17" s="17"/>
      <c r="R17" s="244"/>
      <c r="S17" s="245"/>
      <c r="T17" s="245"/>
      <c r="U17" s="244"/>
      <c r="V17" s="18"/>
    </row>
    <row r="18" spans="1:22" ht="24.75" customHeight="1" x14ac:dyDescent="0.25">
      <c r="A18">
        <v>4</v>
      </c>
      <c r="B18" s="226" t="s">
        <v>258</v>
      </c>
      <c r="C18" s="185">
        <f>COUNTIF(TABLA!$C$2:$C$4687,$B18)</f>
        <v>167</v>
      </c>
      <c r="D18" s="47"/>
      <c r="E18" s="17"/>
      <c r="F18" s="17"/>
      <c r="G18" s="17"/>
      <c r="H18" s="17"/>
      <c r="I18" s="17"/>
      <c r="R18" s="244"/>
      <c r="S18" s="245"/>
      <c r="T18" s="245"/>
      <c r="U18" s="244"/>
      <c r="V18" s="18"/>
    </row>
    <row r="19" spans="1:22" ht="24.75" customHeight="1" x14ac:dyDescent="0.25">
      <c r="A19">
        <v>5</v>
      </c>
      <c r="B19" s="226" t="s">
        <v>260</v>
      </c>
      <c r="C19" s="185">
        <f>COUNTIF(TABLA!$C$2:$C$4687,$B19)</f>
        <v>156</v>
      </c>
      <c r="D19" s="47"/>
      <c r="E19" s="17"/>
      <c r="F19" s="17"/>
      <c r="G19" s="17"/>
      <c r="H19" s="17"/>
      <c r="I19" s="17"/>
      <c r="R19" s="244"/>
      <c r="S19" s="245"/>
      <c r="T19" s="245"/>
      <c r="U19" s="244"/>
      <c r="V19" s="18"/>
    </row>
    <row r="20" spans="1:22" ht="24.75" customHeight="1" x14ac:dyDescent="0.25">
      <c r="A20"/>
      <c r="B20" s="226" t="s">
        <v>342</v>
      </c>
      <c r="C20" s="185">
        <f>C21-SUM(C16:C19)</f>
        <v>64</v>
      </c>
      <c r="D20" s="47"/>
      <c r="E20" s="17"/>
      <c r="F20" s="17"/>
      <c r="G20" s="17"/>
      <c r="H20" s="17"/>
      <c r="I20" s="17"/>
      <c r="R20" s="244"/>
      <c r="S20" s="245"/>
      <c r="T20" s="245"/>
      <c r="U20" s="244"/>
    </row>
    <row r="21" spans="1:22" ht="18.75" customHeight="1" x14ac:dyDescent="0.25">
      <c r="C21" s="186">
        <f>COUNTIF(TABLA!D:D,"&gt;=1")</f>
        <v>667</v>
      </c>
      <c r="E21" s="17"/>
      <c r="F21" s="17"/>
      <c r="G21" s="17"/>
      <c r="H21" s="17"/>
      <c r="I21" s="17"/>
    </row>
    <row r="22" spans="1:22" ht="12.75" customHeight="1" x14ac:dyDescent="0.25">
      <c r="A22" s="44"/>
      <c r="E22" s="17"/>
      <c r="F22" s="17"/>
      <c r="G22" s="17"/>
      <c r="H22" s="17"/>
      <c r="I22" s="17"/>
    </row>
    <row r="23" spans="1:22" ht="12.75" customHeight="1" x14ac:dyDescent="0.25">
      <c r="A23" s="44"/>
    </row>
    <row r="24" spans="1:22" ht="19.5" customHeight="1" x14ac:dyDescent="0.25">
      <c r="A24" s="44"/>
      <c r="B24" s="153" t="s">
        <v>108</v>
      </c>
    </row>
    <row r="25" spans="1:22" ht="26.25" customHeight="1" x14ac:dyDescent="0.25">
      <c r="A25" s="44"/>
      <c r="B25" s="153" t="s">
        <v>109</v>
      </c>
    </row>
    <row r="26" spans="1:22" ht="12.75" customHeight="1" x14ac:dyDescent="0.25">
      <c r="A26" s="44"/>
      <c r="C26" s="19" t="s">
        <v>55</v>
      </c>
      <c r="D26" s="19" t="s">
        <v>56</v>
      </c>
    </row>
    <row r="27" spans="1:22" s="246" customFormat="1" ht="34.5" customHeight="1" x14ac:dyDescent="0.2">
      <c r="A27" s="165">
        <v>1</v>
      </c>
      <c r="B27" s="173" t="s">
        <v>186</v>
      </c>
      <c r="C27" s="37">
        <f>SUMPRODUCT(((TABLA!$I$2:$I$4687)=A27)*1*((TABLA!$C$2:$C$4687)=$R$10)*1)</f>
        <v>10</v>
      </c>
      <c r="D27" s="175">
        <f>C27/SUM(C$27:C$31)</f>
        <v>6.0240963855421686E-2</v>
      </c>
      <c r="E27" s="3"/>
      <c r="F27" s="3"/>
      <c r="G27" s="3"/>
      <c r="H27" s="3"/>
      <c r="I27" s="3"/>
      <c r="J27" s="166"/>
      <c r="K27" s="166"/>
      <c r="L27" s="166"/>
      <c r="M27" s="166"/>
      <c r="N27" s="166"/>
      <c r="O27" s="166"/>
      <c r="P27" s="206"/>
      <c r="Q27" s="233"/>
    </row>
    <row r="28" spans="1:22" s="246" customFormat="1" ht="34.5" customHeight="1" x14ac:dyDescent="0.2">
      <c r="A28" s="169">
        <v>2</v>
      </c>
      <c r="B28" s="174" t="s">
        <v>187</v>
      </c>
      <c r="C28" s="37">
        <f>SUMPRODUCT(((TABLA!$I$2:$I$4687)=A28)*1*((TABLA!$C$2:$C$4687)=$R$10)*1)</f>
        <v>47</v>
      </c>
      <c r="D28" s="175">
        <f>C28/SUM(C$27:C$31)</f>
        <v>0.28313253012048195</v>
      </c>
      <c r="E28" s="3"/>
      <c r="F28" s="3"/>
      <c r="G28" s="3"/>
      <c r="H28" s="3"/>
      <c r="I28" s="3"/>
      <c r="J28" s="166"/>
      <c r="K28" s="166"/>
      <c r="L28" s="166"/>
      <c r="M28" s="166"/>
      <c r="N28" s="166"/>
      <c r="O28" s="166"/>
      <c r="P28" s="206"/>
      <c r="Q28" s="233"/>
    </row>
    <row r="29" spans="1:22" s="246" customFormat="1" ht="34.5" customHeight="1" x14ac:dyDescent="0.2">
      <c r="A29" s="170">
        <v>3</v>
      </c>
      <c r="B29" s="174" t="s">
        <v>188</v>
      </c>
      <c r="C29" s="37">
        <f>SUMPRODUCT(((TABLA!$I$2:$I$4687)=A29)*1*((TABLA!$C$2:$C$4687)=$R$10)*1)</f>
        <v>72</v>
      </c>
      <c r="D29" s="175">
        <f>C29/SUM(C$27:C$31)</f>
        <v>0.43373493975903615</v>
      </c>
      <c r="E29" s="3"/>
      <c r="F29" s="3"/>
      <c r="G29" s="3"/>
      <c r="H29" s="3"/>
      <c r="I29" s="3"/>
      <c r="J29" s="166"/>
      <c r="K29" s="166"/>
      <c r="L29" s="166"/>
      <c r="M29" s="166"/>
      <c r="N29" s="166"/>
      <c r="O29" s="166"/>
      <c r="P29" s="206"/>
      <c r="Q29" s="233"/>
    </row>
    <row r="30" spans="1:22" s="246" customFormat="1" ht="34.5" customHeight="1" x14ac:dyDescent="0.2">
      <c r="A30" s="171">
        <v>4</v>
      </c>
      <c r="B30" s="174" t="s">
        <v>189</v>
      </c>
      <c r="C30" s="37">
        <f>SUMPRODUCT(((TABLA!$I$2:$I$4687)=A30)*1*((TABLA!$C$2:$C$4687)=$R$10)*1)</f>
        <v>31</v>
      </c>
      <c r="D30" s="175">
        <f>C30/SUM(C$27:C$31)</f>
        <v>0.18674698795180722</v>
      </c>
      <c r="E30" s="3"/>
      <c r="F30" s="3"/>
      <c r="G30" s="3"/>
      <c r="H30" s="3"/>
      <c r="I30" s="3"/>
      <c r="J30" s="166"/>
      <c r="K30" s="166"/>
      <c r="L30" s="166"/>
      <c r="M30" s="166"/>
      <c r="N30" s="166"/>
      <c r="O30" s="166"/>
      <c r="P30" s="206"/>
      <c r="Q30" s="233">
        <f>SUM(C26:C31)</f>
        <v>166</v>
      </c>
    </row>
    <row r="31" spans="1:22" s="246" customFormat="1" ht="34.5" customHeight="1" x14ac:dyDescent="0.2">
      <c r="A31" s="172">
        <v>5</v>
      </c>
      <c r="B31" s="174" t="s">
        <v>190</v>
      </c>
      <c r="C31" s="37">
        <f>SUMPRODUCT(((TABLA!$I$2:$I$4687)=A31)*1*((TABLA!$C$2:$C$4687)=$R$10)*1)</f>
        <v>6</v>
      </c>
      <c r="D31" s="175">
        <f>C31/SUM(C$27:C$31)</f>
        <v>3.614457831325301E-2</v>
      </c>
      <c r="E31" s="3"/>
      <c r="F31" s="3"/>
      <c r="G31" s="3"/>
      <c r="H31" s="3"/>
      <c r="I31" s="3"/>
      <c r="J31" s="166"/>
      <c r="K31" s="166"/>
      <c r="L31" s="166"/>
      <c r="M31" s="166"/>
      <c r="N31" s="166"/>
      <c r="O31" s="166"/>
      <c r="P31" s="206"/>
      <c r="Q31" s="233"/>
    </row>
    <row r="32" spans="1:22" ht="33.75" customHeight="1" x14ac:dyDescent="0.25">
      <c r="D32" s="21"/>
    </row>
    <row r="33" spans="1:26" ht="29.25" customHeight="1" x14ac:dyDescent="0.25"/>
    <row r="34" spans="1:26" ht="21" customHeight="1" x14ac:dyDescent="0.25">
      <c r="A34" s="44"/>
      <c r="B34" s="153" t="s">
        <v>110</v>
      </c>
    </row>
    <row r="35" spans="1:26" ht="18.75" customHeight="1" x14ac:dyDescent="0.25">
      <c r="A35" s="44"/>
      <c r="C35" s="19" t="s">
        <v>55</v>
      </c>
      <c r="D35" s="19" t="s">
        <v>56</v>
      </c>
    </row>
    <row r="36" spans="1:26" ht="34.5" customHeight="1" x14ac:dyDescent="0.25">
      <c r="A36" s="165">
        <v>1</v>
      </c>
      <c r="B36" s="173" t="s">
        <v>186</v>
      </c>
      <c r="C36" s="37">
        <f>SUMPRODUCT(((TABLA!$J$2:$J$4687)=A36)*1*((TABLA!$C$2:$C$4687)=$R$10)*1)</f>
        <v>2</v>
      </c>
      <c r="D36" s="175">
        <f>C36/SUM(C$27:C$31)</f>
        <v>1.2048192771084338E-2</v>
      </c>
    </row>
    <row r="37" spans="1:26" ht="34.5" customHeight="1" x14ac:dyDescent="0.25">
      <c r="A37" s="169">
        <v>2</v>
      </c>
      <c r="B37" s="174" t="s">
        <v>187</v>
      </c>
      <c r="C37" s="37">
        <f>SUMPRODUCT(((TABLA!$J$2:$J$4687)=A37)*1*((TABLA!$C$2:$C$4687)=$R$10)*1)</f>
        <v>17</v>
      </c>
      <c r="D37" s="175">
        <f>C37/SUM(C$27:C$31)</f>
        <v>0.10240963855421686</v>
      </c>
    </row>
    <row r="38" spans="1:26" ht="34.5" customHeight="1" x14ac:dyDescent="0.25">
      <c r="A38" s="170">
        <v>3</v>
      </c>
      <c r="B38" s="174" t="s">
        <v>188</v>
      </c>
      <c r="C38" s="37">
        <f>SUMPRODUCT(((TABLA!$J$2:$J$4687)=A38)*1*((TABLA!$C$2:$C$4687)=$R$10)*1)</f>
        <v>48</v>
      </c>
      <c r="D38" s="175">
        <f>C38/SUM(C$27:C$31)</f>
        <v>0.28915662650602408</v>
      </c>
    </row>
    <row r="39" spans="1:26" ht="34.5" customHeight="1" x14ac:dyDescent="0.25">
      <c r="A39" s="171">
        <v>4</v>
      </c>
      <c r="B39" s="174" t="s">
        <v>189</v>
      </c>
      <c r="C39" s="37">
        <f>SUMPRODUCT(((TABLA!$J$2:$J$4687)=A39)*1*((TABLA!$C$2:$C$4687)=$R$10)*1)</f>
        <v>55</v>
      </c>
      <c r="D39" s="175">
        <f>C39/SUM(C$27:C$31)</f>
        <v>0.33132530120481929</v>
      </c>
    </row>
    <row r="40" spans="1:26" ht="34.5" customHeight="1" x14ac:dyDescent="0.25">
      <c r="A40" s="172">
        <v>5</v>
      </c>
      <c r="B40" s="174" t="s">
        <v>190</v>
      </c>
      <c r="C40" s="37">
        <f>SUMPRODUCT(((TABLA!$J$2:$J$4687)=A40)*1*((TABLA!$C$2:$C$4687)=$R$10)*1)</f>
        <v>41</v>
      </c>
      <c r="D40" s="175">
        <f>C40/SUM(C$27:C$31)</f>
        <v>0.24698795180722891</v>
      </c>
    </row>
    <row r="41" spans="1:26" ht="57" customHeight="1" x14ac:dyDescent="0.25"/>
    <row r="42" spans="1:26" ht="32.25" customHeight="1" x14ac:dyDescent="0.25">
      <c r="B42" s="303" t="s">
        <v>136</v>
      </c>
      <c r="C42" s="303"/>
      <c r="D42" s="303"/>
      <c r="E42" s="303"/>
      <c r="F42" s="303"/>
      <c r="G42" s="303"/>
      <c r="H42" s="303"/>
      <c r="I42" s="303"/>
      <c r="J42" s="303"/>
      <c r="K42" s="303"/>
      <c r="L42" s="303"/>
      <c r="M42" s="303"/>
      <c r="N42" s="303"/>
      <c r="O42" s="303"/>
    </row>
    <row r="43" spans="1:26" s="205" customFormat="1" ht="26.25" customHeight="1" x14ac:dyDescent="0.25">
      <c r="A43" s="71"/>
      <c r="B43" s="154"/>
      <c r="C43" s="14"/>
      <c r="D43" s="154" t="s">
        <v>133</v>
      </c>
      <c r="E43" s="154" t="s">
        <v>134</v>
      </c>
      <c r="F43" s="154" t="s">
        <v>135</v>
      </c>
      <c r="G43" s="154"/>
      <c r="H43" s="154"/>
      <c r="I43" s="154"/>
      <c r="J43" s="154"/>
      <c r="K43" s="154"/>
      <c r="L43" s="154"/>
      <c r="M43" s="154"/>
      <c r="N43" s="154"/>
      <c r="O43" s="154"/>
      <c r="P43" s="203"/>
      <c r="Q43" s="232"/>
      <c r="R43" s="242"/>
      <c r="S43" s="242"/>
      <c r="T43" s="242"/>
      <c r="U43" s="242"/>
      <c r="V43" s="242"/>
      <c r="W43" s="242"/>
      <c r="X43" s="242"/>
      <c r="Y43" s="242"/>
      <c r="Z43" s="242"/>
    </row>
    <row r="44" spans="1:26" s="205" customFormat="1" ht="15.75" customHeight="1" x14ac:dyDescent="0.25">
      <c r="A44" s="176">
        <v>1</v>
      </c>
      <c r="B44" s="10" t="s">
        <v>111</v>
      </c>
      <c r="C44" s="155" t="s">
        <v>77</v>
      </c>
      <c r="D44" s="37">
        <f>SUMPRODUCT(((TABLA!$L$2:$L$4687)=A44)*1*((TABLA!$C$2:$C$4687)=$R$10)*1)</f>
        <v>0</v>
      </c>
      <c r="E44" s="37">
        <f>SUMPRODUCT(((TABLA!$M$2:$M$4687)=$A44)*1*((TABLA!$C$2:$C$4687)=$R$10)*1)</f>
        <v>0</v>
      </c>
      <c r="F44" s="37">
        <f>SUMPRODUCT(((TABLA!$N$2:$N$4687)=$A44)*1*((TABLA!$C$2:$C$4687)=$R$10)*1)</f>
        <v>1</v>
      </c>
      <c r="G44"/>
      <c r="H44"/>
      <c r="I44"/>
      <c r="J44" s="17"/>
      <c r="K44" s="17"/>
      <c r="L44" s="17"/>
      <c r="M44" s="17"/>
      <c r="N44" s="17"/>
      <c r="O44" s="17"/>
      <c r="P44" s="203"/>
      <c r="Q44" s="232"/>
      <c r="R44" s="242"/>
      <c r="S44" s="242"/>
      <c r="T44" s="242"/>
      <c r="U44" s="242"/>
      <c r="V44" s="242"/>
      <c r="W44" s="242"/>
      <c r="X44" s="242"/>
      <c r="Y44" s="242"/>
      <c r="Z44" s="242"/>
    </row>
    <row r="45" spans="1:26" s="205" customFormat="1" ht="15.75" customHeight="1" x14ac:dyDescent="0.25">
      <c r="A45" s="176">
        <v>2</v>
      </c>
      <c r="B45" s="10" t="s">
        <v>112</v>
      </c>
      <c r="C45" s="155" t="s">
        <v>78</v>
      </c>
      <c r="D45" s="37">
        <f>SUMPRODUCT(((TABLA!$L$2:$L$4687)=A45)*1*((TABLA!$C$2:$C$4687)=$R$10)*1)</f>
        <v>0</v>
      </c>
      <c r="E45" s="37">
        <f>SUMPRODUCT(((TABLA!$M$2:$M$4687)=$A45)*1*((TABLA!$C$2:$C$4687)=$R$10)*1)</f>
        <v>4</v>
      </c>
      <c r="F45" s="37">
        <f>SUMPRODUCT(((TABLA!$N$2:$N$4687)=$A45)*1*((TABLA!$C$2:$C$4687)=$R$10)*1)</f>
        <v>2</v>
      </c>
      <c r="G45"/>
      <c r="H45"/>
      <c r="I45"/>
      <c r="J45" s="17"/>
      <c r="K45" s="17"/>
      <c r="L45" s="17"/>
      <c r="M45" s="17"/>
      <c r="N45" s="17"/>
      <c r="O45" s="17"/>
      <c r="P45" s="203"/>
      <c r="Q45" s="232"/>
      <c r="R45" s="242"/>
      <c r="S45" s="242"/>
      <c r="T45" s="242"/>
      <c r="U45" s="242"/>
      <c r="V45" s="242"/>
      <c r="W45" s="242"/>
      <c r="X45" s="242"/>
      <c r="Y45" s="242"/>
      <c r="Z45" s="242"/>
    </row>
    <row r="46" spans="1:26" s="205" customFormat="1" ht="15.75" customHeight="1" x14ac:dyDescent="0.25">
      <c r="A46" s="176">
        <v>3</v>
      </c>
      <c r="B46" s="10" t="s">
        <v>113</v>
      </c>
      <c r="C46" s="155" t="s">
        <v>79</v>
      </c>
      <c r="D46" s="37">
        <f>SUMPRODUCT(((TABLA!$L$2:$L$4687)=A46)*1*((TABLA!$C$2:$C$4687)=$R$10)*1)</f>
        <v>0</v>
      </c>
      <c r="E46" s="37">
        <f>SUMPRODUCT(((TABLA!$M$2:$M$4687)=$A46)*1*((TABLA!$C$2:$C$4687)=$R$10)*1)</f>
        <v>0</v>
      </c>
      <c r="F46" s="37">
        <f>SUMPRODUCT(((TABLA!$N$2:$N$4687)=$A46)*1*((TABLA!$C$2:$C$4687)=$R$10)*1)</f>
        <v>0</v>
      </c>
      <c r="G46"/>
      <c r="H46"/>
      <c r="I46"/>
      <c r="J46" s="17"/>
      <c r="K46" s="17"/>
      <c r="L46" s="17"/>
      <c r="M46" s="17"/>
      <c r="N46" s="17"/>
      <c r="O46" s="17"/>
      <c r="P46" s="203"/>
      <c r="Q46" s="232"/>
      <c r="R46" s="242"/>
      <c r="S46" s="242"/>
      <c r="T46" s="242"/>
      <c r="U46" s="242"/>
      <c r="V46" s="242"/>
      <c r="W46" s="242"/>
      <c r="X46" s="242"/>
      <c r="Y46" s="242"/>
      <c r="Z46" s="242"/>
    </row>
    <row r="47" spans="1:26" s="205" customFormat="1" ht="15.75" customHeight="1" x14ac:dyDescent="0.25">
      <c r="A47" s="176">
        <v>4</v>
      </c>
      <c r="B47" s="10" t="s">
        <v>114</v>
      </c>
      <c r="C47" s="155" t="s">
        <v>80</v>
      </c>
      <c r="D47" s="37">
        <f>SUMPRODUCT(((TABLA!$L$2:$L$4687)=A47)*1*((TABLA!$C$2:$C$4687)=$R$10)*1)</f>
        <v>0</v>
      </c>
      <c r="E47" s="37">
        <f>SUMPRODUCT(((TABLA!$M$2:$M$4687)=$A47)*1*((TABLA!$C$2:$C$4687)=$R$10)*1)</f>
        <v>1</v>
      </c>
      <c r="F47" s="37">
        <f>SUMPRODUCT(((TABLA!$N$2:$N$4687)=$A47)*1*((TABLA!$C$2:$C$4687)=$R$10)*1)</f>
        <v>1</v>
      </c>
      <c r="G47"/>
      <c r="H47"/>
      <c r="I47"/>
      <c r="J47" s="17"/>
      <c r="K47" s="17"/>
      <c r="L47" s="17"/>
      <c r="M47" s="17"/>
      <c r="N47" s="17"/>
      <c r="O47" s="17"/>
      <c r="P47" s="203"/>
      <c r="Q47" s="232"/>
      <c r="R47" s="242"/>
      <c r="S47" s="242"/>
      <c r="T47" s="242"/>
      <c r="U47" s="242"/>
      <c r="V47" s="242"/>
      <c r="W47" s="242"/>
      <c r="X47" s="242"/>
      <c r="Y47" s="242"/>
      <c r="Z47" s="242"/>
    </row>
    <row r="48" spans="1:26" s="205" customFormat="1" ht="15.75" customHeight="1" x14ac:dyDescent="0.25">
      <c r="A48" s="176">
        <v>5</v>
      </c>
      <c r="B48" s="10" t="s">
        <v>115</v>
      </c>
      <c r="C48" s="155" t="s">
        <v>81</v>
      </c>
      <c r="D48" s="37">
        <f>SUMPRODUCT(((TABLA!$L$2:$L$4687)=A48)*1*((TABLA!$C$2:$C$4687)=$R$10)*1)</f>
        <v>1</v>
      </c>
      <c r="E48" s="37">
        <f>SUMPRODUCT(((TABLA!$M$2:$M$4687)=$A48)*1*((TABLA!$C$2:$C$4687)=$R$10)*1)</f>
        <v>2</v>
      </c>
      <c r="F48" s="37">
        <f>SUMPRODUCT(((TABLA!$N$2:$N$4687)=$A48)*1*((TABLA!$C$2:$C$4687)=$R$10)*1)</f>
        <v>1</v>
      </c>
      <c r="G48"/>
      <c r="H48"/>
      <c r="I48"/>
      <c r="J48" s="17"/>
      <c r="K48" s="17"/>
      <c r="L48" s="17"/>
      <c r="M48" s="17"/>
      <c r="N48" s="17"/>
      <c r="O48" s="17"/>
      <c r="P48" s="203"/>
      <c r="Q48" s="232"/>
      <c r="R48" s="242"/>
      <c r="S48" s="242"/>
      <c r="T48" s="242"/>
      <c r="U48" s="242"/>
      <c r="V48" s="242"/>
      <c r="W48" s="242"/>
      <c r="X48" s="242"/>
      <c r="Y48" s="242"/>
      <c r="Z48" s="242"/>
    </row>
    <row r="49" spans="1:26" s="205" customFormat="1" ht="15.75" customHeight="1" x14ac:dyDescent="0.25">
      <c r="A49" s="176">
        <v>6</v>
      </c>
      <c r="B49" s="10" t="s">
        <v>116</v>
      </c>
      <c r="C49" s="155" t="s">
        <v>82</v>
      </c>
      <c r="D49" s="37">
        <f>SUMPRODUCT(((TABLA!$L$2:$L$4687)=A49)*1*((TABLA!$C$2:$C$4687)=$R$10)*1)</f>
        <v>0</v>
      </c>
      <c r="E49" s="37">
        <f>SUMPRODUCT(((TABLA!$M$2:$M$4687)=$A49)*1*((TABLA!$C$2:$C$4687)=$R$10)*1)</f>
        <v>1</v>
      </c>
      <c r="F49" s="37">
        <f>SUMPRODUCT(((TABLA!$N$2:$N$4687)=$A49)*1*((TABLA!$C$2:$C$4687)=$R$10)*1)</f>
        <v>0</v>
      </c>
      <c r="G49"/>
      <c r="H49"/>
      <c r="I49"/>
      <c r="J49" s="17"/>
      <c r="K49" s="17"/>
      <c r="L49" s="17"/>
      <c r="M49" s="17"/>
      <c r="N49" s="17"/>
      <c r="O49" s="17"/>
      <c r="P49" s="203"/>
      <c r="Q49" s="232"/>
      <c r="R49" s="242"/>
      <c r="S49" s="242"/>
      <c r="T49" s="242"/>
      <c r="U49" s="242"/>
      <c r="V49" s="242"/>
      <c r="W49" s="242"/>
      <c r="X49" s="242"/>
      <c r="Y49" s="242"/>
      <c r="Z49" s="242"/>
    </row>
    <row r="50" spans="1:26" s="205" customFormat="1" ht="15.75" customHeight="1" x14ac:dyDescent="0.25">
      <c r="A50" s="176">
        <v>7</v>
      </c>
      <c r="B50" s="10" t="s">
        <v>117</v>
      </c>
      <c r="C50" s="155" t="s">
        <v>83</v>
      </c>
      <c r="D50" s="37">
        <f>SUMPRODUCT(((TABLA!$L$2:$L$4687)=A50)*1*((TABLA!$C$2:$C$4687)=$R$10)*1)</f>
        <v>0</v>
      </c>
      <c r="E50" s="37">
        <f>SUMPRODUCT(((TABLA!$M$2:$M$4687)=$A50)*1*((TABLA!$C$2:$C$4687)=$R$10)*1)</f>
        <v>0</v>
      </c>
      <c r="F50" s="37">
        <f>SUMPRODUCT(((TABLA!$N$2:$N$4687)=$A50)*1*((TABLA!$C$2:$C$4687)=$R$10)*1)</f>
        <v>0</v>
      </c>
      <c r="G50"/>
      <c r="H50"/>
      <c r="I50"/>
      <c r="J50" s="17"/>
      <c r="K50" s="17"/>
      <c r="L50" s="17"/>
      <c r="M50" s="17"/>
      <c r="N50" s="17"/>
      <c r="O50" s="17"/>
      <c r="P50" s="203"/>
      <c r="Q50" s="232"/>
      <c r="R50" s="242"/>
      <c r="S50" s="242"/>
      <c r="T50" s="242"/>
      <c r="U50" s="242"/>
      <c r="V50" s="242"/>
      <c r="W50" s="242"/>
      <c r="X50" s="242"/>
      <c r="Y50" s="242"/>
      <c r="Z50" s="242"/>
    </row>
    <row r="51" spans="1:26" s="205" customFormat="1" ht="15.75" customHeight="1" x14ac:dyDescent="0.25">
      <c r="A51" s="176">
        <v>8</v>
      </c>
      <c r="B51" s="10" t="s">
        <v>118</v>
      </c>
      <c r="C51" s="155" t="s">
        <v>84</v>
      </c>
      <c r="D51" s="37">
        <f>SUMPRODUCT(((TABLA!$L$2:$L$4687)=A51)*1*((TABLA!$C$2:$C$4687)=$R$10)*1)</f>
        <v>0</v>
      </c>
      <c r="E51" s="37">
        <f>SUMPRODUCT(((TABLA!$M$2:$M$4687)=$A51)*1*((TABLA!$C$2:$C$4687)=$R$10)*1)</f>
        <v>2</v>
      </c>
      <c r="F51" s="37">
        <f>SUMPRODUCT(((TABLA!$N$2:$N$4687)=$A51)*1*((TABLA!$C$2:$C$4687)=$R$10)*1)</f>
        <v>1</v>
      </c>
      <c r="G51"/>
      <c r="H51"/>
      <c r="I51"/>
      <c r="J51" s="17"/>
      <c r="K51" s="17"/>
      <c r="L51" s="17"/>
      <c r="M51" s="17"/>
      <c r="N51" s="17"/>
      <c r="O51" s="17"/>
      <c r="P51" s="203"/>
      <c r="Q51" s="232"/>
      <c r="R51" s="242"/>
      <c r="S51" s="242"/>
      <c r="T51" s="242"/>
      <c r="U51" s="242"/>
      <c r="V51" s="242"/>
      <c r="W51" s="242"/>
      <c r="X51" s="242"/>
      <c r="Y51" s="242"/>
      <c r="Z51" s="242"/>
    </row>
    <row r="52" spans="1:26" s="205" customFormat="1" ht="15.75" customHeight="1" x14ac:dyDescent="0.25">
      <c r="A52" s="176">
        <v>9</v>
      </c>
      <c r="B52" s="10" t="s">
        <v>119</v>
      </c>
      <c r="C52" s="155" t="s">
        <v>85</v>
      </c>
      <c r="D52" s="37">
        <f>SUMPRODUCT(((TABLA!$L$2:$L$4687)=A52)*1*((TABLA!$C$2:$C$4687)=$R$10)*1)</f>
        <v>0</v>
      </c>
      <c r="E52" s="37">
        <f>SUMPRODUCT(((TABLA!$M$2:$M$4687)=$A52)*1*((TABLA!$C$2:$C$4687)=$R$10)*1)</f>
        <v>7</v>
      </c>
      <c r="F52" s="37">
        <f>SUMPRODUCT(((TABLA!$N$2:$N$4687)=$A52)*1*((TABLA!$C$2:$C$4687)=$R$10)*1)</f>
        <v>2</v>
      </c>
      <c r="G52"/>
      <c r="H52"/>
      <c r="I52"/>
      <c r="J52" s="17"/>
      <c r="K52" s="17"/>
      <c r="L52" s="17"/>
      <c r="M52" s="17"/>
      <c r="N52" s="17"/>
      <c r="O52" s="17"/>
      <c r="P52" s="203"/>
      <c r="Q52" s="232"/>
      <c r="R52" s="242"/>
      <c r="S52" s="242"/>
      <c r="T52" s="242"/>
      <c r="U52" s="242"/>
      <c r="V52" s="242"/>
      <c r="W52" s="242"/>
      <c r="X52" s="242"/>
      <c r="Y52" s="242"/>
      <c r="Z52" s="242"/>
    </row>
    <row r="53" spans="1:26" s="205" customFormat="1" ht="15.75" customHeight="1" x14ac:dyDescent="0.25">
      <c r="A53" s="176">
        <v>10</v>
      </c>
      <c r="B53" s="10" t="s">
        <v>120</v>
      </c>
      <c r="C53" s="155" t="s">
        <v>86</v>
      </c>
      <c r="D53" s="37">
        <f>SUMPRODUCT(((TABLA!$L$2:$L$4687)=A53)*1*((TABLA!$C$2:$C$4687)=$R$10)*1)</f>
        <v>1</v>
      </c>
      <c r="E53" s="37">
        <f>SUMPRODUCT(((TABLA!$M$2:$M$4687)=$A53)*1*((TABLA!$C$2:$C$4687)=$R$10)*1)</f>
        <v>4</v>
      </c>
      <c r="F53" s="37">
        <f>SUMPRODUCT(((TABLA!$N$2:$N$4687)=$A53)*1*((TABLA!$C$2:$C$4687)=$R$10)*1)</f>
        <v>3</v>
      </c>
      <c r="G53"/>
      <c r="H53"/>
      <c r="I53"/>
      <c r="J53" s="17"/>
      <c r="K53" s="17"/>
      <c r="L53" s="17"/>
      <c r="M53" s="17"/>
      <c r="N53" s="17"/>
      <c r="O53" s="17"/>
      <c r="P53" s="203"/>
      <c r="Q53" s="232"/>
      <c r="R53" s="242"/>
      <c r="S53" s="242"/>
      <c r="T53" s="242"/>
      <c r="U53" s="242"/>
      <c r="V53" s="242"/>
      <c r="W53" s="242"/>
      <c r="X53" s="242"/>
      <c r="Y53" s="242"/>
      <c r="Z53" s="242"/>
    </row>
    <row r="54" spans="1:26" s="205" customFormat="1" ht="15.75" customHeight="1" x14ac:dyDescent="0.25">
      <c r="A54" s="176">
        <v>24</v>
      </c>
      <c r="B54" s="10" t="s">
        <v>305</v>
      </c>
      <c r="C54" s="202" t="s">
        <v>74</v>
      </c>
      <c r="D54" s="37">
        <f>SUMPRODUCT(((TABLA!$L$2:$L$4687)=A54)*1*((TABLA!$C$2:$C$4687)=$R$10)*1)</f>
        <v>0</v>
      </c>
      <c r="E54" s="37">
        <f>SUMPRODUCT(((TABLA!$M$2:$M$4687)=$A54)*1*((TABLA!$C$2:$C$4687)=$R$10)*1)</f>
        <v>0</v>
      </c>
      <c r="F54" s="37">
        <f>SUMPRODUCT(((TABLA!$N$2:$N$4687)=$A54)*1*((TABLA!$C$2:$C$4687)=$R$10)*1)</f>
        <v>0</v>
      </c>
      <c r="G54"/>
      <c r="H54"/>
      <c r="I54"/>
      <c r="J54" s="17"/>
      <c r="K54" s="17"/>
      <c r="L54" s="17"/>
      <c r="M54" s="17"/>
      <c r="N54" s="17"/>
      <c r="O54" s="17"/>
      <c r="P54" s="203"/>
      <c r="Q54" s="232"/>
      <c r="R54" s="242"/>
      <c r="S54" s="242"/>
      <c r="T54" s="242"/>
      <c r="U54" s="242"/>
      <c r="V54" s="242"/>
      <c r="W54" s="242"/>
      <c r="X54" s="242"/>
      <c r="Y54" s="242"/>
      <c r="Z54" s="242"/>
    </row>
    <row r="55" spans="1:26" s="205" customFormat="1" ht="15.75" customHeight="1" x14ac:dyDescent="0.25">
      <c r="A55" s="176">
        <v>11</v>
      </c>
      <c r="B55" s="10" t="s">
        <v>121</v>
      </c>
      <c r="C55" s="202" t="s">
        <v>87</v>
      </c>
      <c r="D55" s="37">
        <f>SUMPRODUCT(((TABLA!$L$2:$L$4687)=A55)*1*((TABLA!$C$2:$C$4687)=$R$10)*1)</f>
        <v>0</v>
      </c>
      <c r="E55" s="37">
        <f>SUMPRODUCT(((TABLA!$M$2:$M$4687)=$A55)*1*((TABLA!$C$2:$C$4687)=$R$10)*1)</f>
        <v>2</v>
      </c>
      <c r="F55" s="37">
        <f>SUMPRODUCT(((TABLA!$N$2:$N$4687)=$A55)*1*((TABLA!$C$2:$C$4687)=$R$10)*1)</f>
        <v>1</v>
      </c>
      <c r="G55"/>
      <c r="H55"/>
      <c r="I55"/>
      <c r="J55" s="17"/>
      <c r="K55" s="17"/>
      <c r="L55" s="17"/>
      <c r="M55" s="17"/>
      <c r="N55" s="17"/>
      <c r="O55" s="17"/>
      <c r="P55" s="203"/>
      <c r="Q55" s="232"/>
      <c r="R55" s="242"/>
      <c r="S55" s="242"/>
      <c r="T55" s="242"/>
      <c r="U55" s="242"/>
      <c r="V55" s="242"/>
      <c r="W55" s="242"/>
      <c r="X55" s="242"/>
      <c r="Y55" s="242"/>
      <c r="Z55" s="242"/>
    </row>
    <row r="56" spans="1:26" s="205" customFormat="1" ht="15.75" customHeight="1" x14ac:dyDescent="0.25">
      <c r="A56" s="176">
        <v>12</v>
      </c>
      <c r="B56" s="10" t="s">
        <v>122</v>
      </c>
      <c r="C56" s="202" t="s">
        <v>88</v>
      </c>
      <c r="D56" s="37">
        <f>SUMPRODUCT(((TABLA!$L$2:$L$4687)=A56)*1*((TABLA!$C$2:$C$4687)=$R$10)*1)</f>
        <v>0</v>
      </c>
      <c r="E56" s="37">
        <f>SUMPRODUCT(((TABLA!$M$2:$M$4687)=$A56)*1*((TABLA!$C$2:$C$4687)=$R$10)*1)</f>
        <v>0</v>
      </c>
      <c r="F56" s="37">
        <f>SUMPRODUCT(((TABLA!$N$2:$N$4687)=$A56)*1*((TABLA!$C$2:$C$4687)=$R$10)*1)</f>
        <v>3</v>
      </c>
      <c r="G56"/>
      <c r="H56"/>
      <c r="I56"/>
      <c r="J56" s="17"/>
      <c r="K56" s="17"/>
      <c r="L56" s="17"/>
      <c r="M56" s="17"/>
      <c r="N56" s="17"/>
      <c r="O56" s="17"/>
      <c r="P56" s="203"/>
      <c r="Q56" s="232"/>
      <c r="R56" s="242"/>
      <c r="S56" s="242"/>
      <c r="T56" s="242"/>
      <c r="U56" s="242"/>
      <c r="V56" s="242"/>
      <c r="W56" s="242"/>
      <c r="X56" s="242"/>
      <c r="Y56" s="242"/>
      <c r="Z56" s="242"/>
    </row>
    <row r="57" spans="1:26" s="205" customFormat="1" ht="15.75" customHeight="1" x14ac:dyDescent="0.25">
      <c r="A57" s="176">
        <v>22</v>
      </c>
      <c r="B57" s="10" t="s">
        <v>306</v>
      </c>
      <c r="C57" s="202" t="s">
        <v>72</v>
      </c>
      <c r="D57" s="37">
        <f>SUMPRODUCT(((TABLA!$L$2:$L$4687)=A57)*1*((TABLA!$C$2:$C$4687)=$R$10)*1)</f>
        <v>13</v>
      </c>
      <c r="E57" s="37">
        <f>SUMPRODUCT(((TABLA!$M$2:$M$4687)=$A57)*1*((TABLA!$C$2:$C$4687)=$R$10)*1)</f>
        <v>1</v>
      </c>
      <c r="F57" s="37">
        <f>SUMPRODUCT(((TABLA!$N$2:$N$4687)=$A57)*1*((TABLA!$C$2:$C$4687)=$R$10)*1)</f>
        <v>1</v>
      </c>
      <c r="G57"/>
      <c r="H57"/>
      <c r="I57"/>
      <c r="J57" s="17"/>
      <c r="K57" s="17"/>
      <c r="L57" s="17"/>
      <c r="M57" s="17"/>
      <c r="N57" s="17"/>
      <c r="O57" s="17"/>
      <c r="P57" s="203"/>
      <c r="Q57" s="232"/>
      <c r="R57" s="242"/>
      <c r="S57" s="242"/>
      <c r="T57" s="242"/>
      <c r="U57" s="242"/>
      <c r="V57" s="242"/>
      <c r="W57" s="242"/>
      <c r="X57" s="242"/>
      <c r="Y57" s="242"/>
      <c r="Z57" s="242"/>
    </row>
    <row r="58" spans="1:26" s="205" customFormat="1" ht="15.75" customHeight="1" x14ac:dyDescent="0.25">
      <c r="A58" s="176">
        <v>23</v>
      </c>
      <c r="B58" s="10" t="s">
        <v>307</v>
      </c>
      <c r="C58" s="202" t="s">
        <v>73</v>
      </c>
      <c r="D58" s="37">
        <f>SUMPRODUCT(((TABLA!$L$2:$L$4687)=A58)*1*((TABLA!$C$2:$C$4687)=$R$10)*1)</f>
        <v>0</v>
      </c>
      <c r="E58" s="37">
        <f>SUMPRODUCT(((TABLA!$M$2:$M$4687)=$A58)*1*((TABLA!$C$2:$C$4687)=$R$10)*1)</f>
        <v>1</v>
      </c>
      <c r="F58" s="37">
        <f>SUMPRODUCT(((TABLA!$N$2:$N$4687)=$A58)*1*((TABLA!$C$2:$C$4687)=$R$10)*1)</f>
        <v>0</v>
      </c>
      <c r="G58"/>
      <c r="H58"/>
      <c r="I58"/>
      <c r="J58" s="17"/>
      <c r="K58" s="17"/>
      <c r="L58" s="17"/>
      <c r="M58" s="17"/>
      <c r="N58" s="17"/>
      <c r="O58" s="17"/>
      <c r="P58" s="203"/>
      <c r="Q58" s="232"/>
      <c r="R58" s="242"/>
      <c r="S58" s="242"/>
      <c r="T58" s="242"/>
      <c r="U58" s="242"/>
      <c r="V58" s="242"/>
      <c r="W58" s="242"/>
      <c r="X58" s="242"/>
      <c r="Y58" s="242"/>
      <c r="Z58" s="242"/>
    </row>
    <row r="59" spans="1:26" ht="15.75" customHeight="1" x14ac:dyDescent="0.25">
      <c r="A59" s="176">
        <v>13</v>
      </c>
      <c r="B59" s="10" t="s">
        <v>123</v>
      </c>
      <c r="C59" s="202" t="s">
        <v>89</v>
      </c>
      <c r="D59" s="37">
        <f>SUMPRODUCT(((TABLA!$L$2:$L$4687)=A59)*1*((TABLA!$C$2:$C$4687)=$R$10)*1)</f>
        <v>16</v>
      </c>
      <c r="E59" s="37">
        <f>SUMPRODUCT(((TABLA!$M$2:$M$4687)=$A59)*1*((TABLA!$C$2:$C$4687)=$R$10)*1)</f>
        <v>4</v>
      </c>
      <c r="F59" s="37">
        <f>SUMPRODUCT(((TABLA!$N$2:$N$4687)=$A59)*1*((TABLA!$C$2:$C$4687)=$R$10)*1)</f>
        <v>2</v>
      </c>
    </row>
    <row r="60" spans="1:26" ht="15.75" customHeight="1" x14ac:dyDescent="0.25">
      <c r="A60" s="176">
        <v>14</v>
      </c>
      <c r="B60" s="10" t="s">
        <v>124</v>
      </c>
      <c r="C60" s="202" t="s">
        <v>90</v>
      </c>
      <c r="D60" s="37">
        <f>SUMPRODUCT(((TABLA!$L$2:$L$4687)=A60)*1*((TABLA!$C$2:$C$4687)=$R$10)*1)</f>
        <v>0</v>
      </c>
      <c r="E60" s="37">
        <f>SUMPRODUCT(((TABLA!$M$2:$M$4687)=$A60)*1*((TABLA!$C$2:$C$4687)=$R$10)*1)</f>
        <v>1</v>
      </c>
      <c r="F60" s="37">
        <f>SUMPRODUCT(((TABLA!$N$2:$N$4687)=$A60)*1*((TABLA!$C$2:$C$4687)=$R$10)*1)</f>
        <v>0</v>
      </c>
    </row>
    <row r="61" spans="1:26" ht="15.75" customHeight="1" x14ac:dyDescent="0.25">
      <c r="A61" s="176">
        <v>15</v>
      </c>
      <c r="B61" s="10" t="s">
        <v>125</v>
      </c>
      <c r="C61" s="202" t="s">
        <v>91</v>
      </c>
      <c r="D61" s="37">
        <f>SUMPRODUCT(((TABLA!$L$2:$L$4687)=A61)*1*((TABLA!$C$2:$C$4687)=$R$10)*1)</f>
        <v>0</v>
      </c>
      <c r="E61" s="37">
        <f>SUMPRODUCT(((TABLA!$M$2:$M$4687)=$A61)*1*((TABLA!$C$2:$C$4687)=$R$10)*1)</f>
        <v>0</v>
      </c>
      <c r="F61" s="37">
        <f>SUMPRODUCT(((TABLA!$N$2:$N$4687)=$A61)*1*((TABLA!$C$2:$C$4687)=$R$10)*1)</f>
        <v>0</v>
      </c>
    </row>
    <row r="62" spans="1:26" ht="15.75" customHeight="1" x14ac:dyDescent="0.25">
      <c r="A62" s="176">
        <v>16</v>
      </c>
      <c r="B62" s="10" t="s">
        <v>126</v>
      </c>
      <c r="C62" s="202" t="s">
        <v>137</v>
      </c>
      <c r="D62" s="37">
        <f>SUMPRODUCT(((TABLA!$L$2:$L$4687)=A62)*1*((TABLA!$C$2:$C$4687)=$R$10)*1)</f>
        <v>0</v>
      </c>
      <c r="E62" s="37">
        <f>SUMPRODUCT(((TABLA!$M$2:$M$4687)=$A62)*1*((TABLA!$C$2:$C$4687)=$R$10)*1)</f>
        <v>4</v>
      </c>
      <c r="F62" s="37">
        <f>SUMPRODUCT(((TABLA!$N$2:$N$4687)=$A62)*1*((TABLA!$C$2:$C$4687)=$R$10)*1)</f>
        <v>1</v>
      </c>
    </row>
    <row r="63" spans="1:26" ht="15.75" customHeight="1" x14ac:dyDescent="0.25">
      <c r="A63" s="176">
        <v>17</v>
      </c>
      <c r="B63" s="10" t="s">
        <v>127</v>
      </c>
      <c r="C63" s="202" t="s">
        <v>92</v>
      </c>
      <c r="D63" s="37">
        <f>SUMPRODUCT(((TABLA!$L$2:$L$4687)=A63)*1*((TABLA!$C$2:$C$4687)=$R$10)*1)</f>
        <v>0</v>
      </c>
      <c r="E63" s="37">
        <f>SUMPRODUCT(((TABLA!$M$2:$M$4687)=$A63)*1*((TABLA!$C$2:$C$4687)=$R$10)*1)</f>
        <v>1</v>
      </c>
      <c r="F63" s="37">
        <f>SUMPRODUCT(((TABLA!$N$2:$N$4687)=$A63)*1*((TABLA!$C$2:$C$4687)=$R$10)*1)</f>
        <v>0</v>
      </c>
    </row>
    <row r="64" spans="1:26" ht="15.75" customHeight="1" x14ac:dyDescent="0.25">
      <c r="A64" s="176">
        <v>18</v>
      </c>
      <c r="B64" s="10" t="s">
        <v>128</v>
      </c>
      <c r="C64" s="202" t="s">
        <v>93</v>
      </c>
      <c r="D64" s="37">
        <f>SUMPRODUCT(((TABLA!$L$2:$L$4687)=A64)*1*((TABLA!$C$2:$C$4687)=$R$10)*1)</f>
        <v>18</v>
      </c>
      <c r="E64" s="37">
        <f>SUMPRODUCT(((TABLA!$M$2:$M$4687)=$A64)*1*((TABLA!$C$2:$C$4687)=$R$10)*1)</f>
        <v>22</v>
      </c>
      <c r="F64" s="37">
        <f>SUMPRODUCT(((TABLA!$N$2:$N$4687)=$A64)*1*((TABLA!$C$2:$C$4687)=$R$10)*1)</f>
        <v>7</v>
      </c>
    </row>
    <row r="65" spans="1:25" ht="15.75" customHeight="1" x14ac:dyDescent="0.25">
      <c r="A65" s="176">
        <v>19</v>
      </c>
      <c r="B65" s="10" t="s">
        <v>129</v>
      </c>
      <c r="C65" s="202" t="s">
        <v>94</v>
      </c>
      <c r="D65" s="37">
        <f>SUMPRODUCT(((TABLA!$L$2:$L$4687)=A65)*1*((TABLA!$C$2:$C$4687)=$R$10)*1)</f>
        <v>7</v>
      </c>
      <c r="E65" s="37">
        <f>SUMPRODUCT(((TABLA!$M$2:$M$4687)=$A65)*1*((TABLA!$C$2:$C$4687)=$R$10)*1)</f>
        <v>2</v>
      </c>
      <c r="F65" s="37">
        <f>SUMPRODUCT(((TABLA!$N$2:$N$4687)=$A65)*1*((TABLA!$C$2:$C$4687)=$R$10)*1)</f>
        <v>1</v>
      </c>
    </row>
    <row r="66" spans="1:25" ht="15.75" customHeight="1" x14ac:dyDescent="0.25">
      <c r="A66" s="176">
        <v>25</v>
      </c>
      <c r="B66" s="10" t="s">
        <v>308</v>
      </c>
      <c r="C66" s="202" t="s">
        <v>75</v>
      </c>
      <c r="D66" s="37">
        <f>SUMPRODUCT(((TABLA!$L$2:$L$4687)=A66)*1*((TABLA!$C$2:$C$4687)=$R$10)*1)</f>
        <v>38</v>
      </c>
      <c r="E66" s="37">
        <f>SUMPRODUCT(((TABLA!$M$2:$M$4687)=$A66)*1*((TABLA!$C$2:$C$4687)=$R$10)*1)</f>
        <v>4</v>
      </c>
      <c r="F66" s="37">
        <f>SUMPRODUCT(((TABLA!$N$2:$N$4687)=$A66)*1*((TABLA!$C$2:$C$4687)=$R$10)*1)</f>
        <v>3</v>
      </c>
    </row>
    <row r="67" spans="1:25" ht="15.75" customHeight="1" x14ac:dyDescent="0.25">
      <c r="A67" s="176">
        <v>20</v>
      </c>
      <c r="B67" s="10" t="s">
        <v>130</v>
      </c>
      <c r="C67" s="202" t="s">
        <v>95</v>
      </c>
      <c r="D67" s="37">
        <f>SUMPRODUCT(((TABLA!$L$2:$L$4687)=A67)*1*((TABLA!$C$2:$C$4687)=$R$10)*1)</f>
        <v>35</v>
      </c>
      <c r="E67" s="37">
        <f>SUMPRODUCT(((TABLA!$M$2:$M$4687)=$A67)*1*((TABLA!$C$2:$C$4687)=$R$10)*1)</f>
        <v>1</v>
      </c>
      <c r="F67" s="37">
        <f>SUMPRODUCT(((TABLA!$N$2:$N$4687)=$A67)*1*((TABLA!$C$2:$C$4687)=$R$10)*1)</f>
        <v>0</v>
      </c>
    </row>
    <row r="68" spans="1:25" ht="15.75" customHeight="1" x14ac:dyDescent="0.25">
      <c r="A68" s="176">
        <v>26</v>
      </c>
      <c r="B68" s="10" t="s">
        <v>309</v>
      </c>
      <c r="C68" s="202" t="s">
        <v>76</v>
      </c>
      <c r="D68" s="37">
        <f>SUMPRODUCT(((TABLA!$L$2:$L$4687)=A68)*1*((TABLA!$C$2:$C$4687)=$R$10)*1)</f>
        <v>1</v>
      </c>
      <c r="E68" s="37">
        <f>SUMPRODUCT(((TABLA!$M$2:$M$4687)=$A68)*1*((TABLA!$C$2:$C$4687)=$R$10)*1)</f>
        <v>7</v>
      </c>
      <c r="F68" s="37">
        <f>SUMPRODUCT(((TABLA!$N$2:$N$4687)=$A68)*1*((TABLA!$C$2:$C$4687)=$R$10)*1)</f>
        <v>2</v>
      </c>
    </row>
    <row r="69" spans="1:25" ht="15.75" customHeight="1" x14ac:dyDescent="0.25">
      <c r="A69" s="176">
        <v>21</v>
      </c>
      <c r="B69" s="10" t="s">
        <v>131</v>
      </c>
      <c r="C69" s="202" t="s">
        <v>96</v>
      </c>
      <c r="D69" s="37">
        <f>SUMPRODUCT(((TABLA!$L$2:$L$4687)=A69)*1*((TABLA!$C$2:$C$4687)=$R$10)*1)</f>
        <v>21</v>
      </c>
      <c r="E69" s="37">
        <f>SUMPRODUCT(((TABLA!$M$2:$M$4687)=$A69)*1*((TABLA!$C$2:$C$4687)=$R$10)*1)</f>
        <v>0</v>
      </c>
      <c r="F69" s="37">
        <f>SUMPRODUCT(((TABLA!$N$2:$N$4687)=$A69)*1*((TABLA!$C$2:$C$4687)=$R$10)*1)</f>
        <v>2</v>
      </c>
    </row>
    <row r="70" spans="1:25" ht="15.75" customHeight="1" x14ac:dyDescent="0.25">
      <c r="A70" s="176">
        <v>27</v>
      </c>
      <c r="B70" s="10" t="s">
        <v>310</v>
      </c>
      <c r="C70" s="155" t="s">
        <v>138</v>
      </c>
      <c r="D70" s="37">
        <f>SUMPRODUCT(((TABLA!$L$2:$L$4687)=A70)*1*((TABLA!$C$2:$C$4687)=$R$10)*1)</f>
        <v>0</v>
      </c>
      <c r="E70" s="37">
        <f>SUMPRODUCT(((TABLA!$M$2:$M$4687)=$A70)*1*((TABLA!$C$2:$C$4687)=$R$10)*1)</f>
        <v>0</v>
      </c>
      <c r="F70" s="37">
        <f>SUMPRODUCT(((TABLA!$N$2:$N$4687)=$A70)*1*((TABLA!$C$2:$C$4687)=$R$10)*1)</f>
        <v>0</v>
      </c>
    </row>
    <row r="71" spans="1:25" ht="15.75" customHeight="1" x14ac:dyDescent="0.25">
      <c r="A71" s="176">
        <v>28</v>
      </c>
      <c r="B71" s="10" t="s">
        <v>106</v>
      </c>
      <c r="C71" s="155" t="s">
        <v>139</v>
      </c>
      <c r="D71" s="37">
        <f>SUMPRODUCT(((TABLA!$L$2:$L$4687)=A71)*1*((TABLA!$C$2:$C$4687)=$R$10)*1)</f>
        <v>0</v>
      </c>
      <c r="E71" s="37">
        <f>SUMPRODUCT(((TABLA!$M$2:$M$4687)=$A71)*1*((TABLA!$C$2:$C$4687)=$R$10)*1)</f>
        <v>0</v>
      </c>
      <c r="F71" s="37">
        <f>SUMPRODUCT(((TABLA!$N$2:$N$4687)=$A71)*1*((TABLA!$C$2:$C$4687)=$R$10)*1)</f>
        <v>1</v>
      </c>
    </row>
    <row r="72" spans="1:25" ht="15.75" customHeight="1" x14ac:dyDescent="0.25">
      <c r="A72" s="176">
        <v>29</v>
      </c>
      <c r="B72" s="10" t="s">
        <v>132</v>
      </c>
      <c r="C72" s="155" t="s">
        <v>140</v>
      </c>
      <c r="D72" s="37">
        <f>SUMPRODUCT(((TABLA!$L$2:$L$4687)=A72)*1*((TABLA!$C$2:$C$4687)=$R$10)*1)</f>
        <v>2</v>
      </c>
      <c r="E72" s="37">
        <f>SUMPRODUCT(((TABLA!$M$2:$M$4687)=$A72)*1*((TABLA!$C$2:$C$4687)=$R$10)*1)</f>
        <v>5</v>
      </c>
      <c r="F72" s="37">
        <f>SUMPRODUCT(((TABLA!$N$2:$N$4687)=$A72)*1*((TABLA!$C$2:$C$4687)=$R$10)*1)</f>
        <v>4</v>
      </c>
    </row>
    <row r="73" spans="1:25" ht="15.75" customHeight="1" x14ac:dyDescent="0.25">
      <c r="A73" s="176"/>
    </row>
    <row r="74" spans="1:25" ht="15.75" customHeight="1" x14ac:dyDescent="0.25"/>
    <row r="77" spans="1:25" s="247" customFormat="1" ht="59.25" customHeight="1" x14ac:dyDescent="0.4">
      <c r="A77" s="79" t="s">
        <v>57</v>
      </c>
      <c r="B77" s="22" t="s">
        <v>58</v>
      </c>
      <c r="C77" s="297" t="s">
        <v>41</v>
      </c>
      <c r="D77" s="297"/>
      <c r="E77" s="297"/>
      <c r="F77" s="297"/>
      <c r="G77" s="297"/>
      <c r="H77" s="297"/>
      <c r="I77" s="49"/>
      <c r="J77" s="298"/>
      <c r="K77" s="298"/>
      <c r="L77" s="298"/>
      <c r="M77" s="298"/>
      <c r="N77" s="298"/>
      <c r="O77" s="298"/>
      <c r="P77" s="207"/>
      <c r="Q77" s="234"/>
    </row>
    <row r="78" spans="1:25" ht="30" customHeight="1" x14ac:dyDescent="0.4">
      <c r="C78" s="131" t="s">
        <v>59</v>
      </c>
      <c r="D78" s="25"/>
      <c r="E78" s="24" t="s">
        <v>60</v>
      </c>
      <c r="F78" s="25"/>
      <c r="G78" s="130" t="s">
        <v>61</v>
      </c>
      <c r="H78" s="88" t="s">
        <v>62</v>
      </c>
      <c r="I78" s="50"/>
      <c r="J78" s="54"/>
      <c r="K78" s="50"/>
      <c r="L78" s="51"/>
      <c r="M78" s="50"/>
      <c r="N78" s="51"/>
      <c r="O78" s="52"/>
    </row>
    <row r="79" spans="1:25" ht="17.25" customHeight="1" x14ac:dyDescent="0.25">
      <c r="C79" s="89">
        <v>1</v>
      </c>
      <c r="D79" s="90">
        <v>2</v>
      </c>
      <c r="E79" s="91">
        <v>3</v>
      </c>
      <c r="F79" s="92">
        <v>4</v>
      </c>
      <c r="G79" s="93">
        <v>5</v>
      </c>
      <c r="H79" s="94">
        <v>0</v>
      </c>
      <c r="I79" s="53"/>
      <c r="J79" s="67"/>
      <c r="K79" s="54"/>
      <c r="L79" s="54"/>
      <c r="M79" s="54"/>
      <c r="N79" s="54"/>
      <c r="O79" s="54"/>
    </row>
    <row r="80" spans="1:25" ht="12.75" customHeight="1" x14ac:dyDescent="0.25">
      <c r="A80" s="26"/>
      <c r="B80" s="305" t="str">
        <f>J80</f>
        <v>2.1 El horario de la Biblioteca</v>
      </c>
      <c r="C80" s="13">
        <f>SUMPRODUCT(((TABLA!$R$2:$R$4687)=C79)*1*((TABLA!$C$2:$C$4687)=$R$10)*1)</f>
        <v>2</v>
      </c>
      <c r="D80" s="13">
        <f>SUMPRODUCT(((TABLA!$R$2:$R$4687)=D79)*1*((TABLA!$C$2:$C$4687)=$R$10)*1)</f>
        <v>0</v>
      </c>
      <c r="E80" s="13">
        <f>SUMPRODUCT(((TABLA!$R$2:$R$4687)=E79)*1*((TABLA!$C$2:$C$4687)=$R$10)*1)</f>
        <v>7</v>
      </c>
      <c r="F80" s="13">
        <f>SUMPRODUCT(((TABLA!$R$2:$R$4687)=F79)*1*((TABLA!$C$2:$C$4687)=$R$10)*1)</f>
        <v>42</v>
      </c>
      <c r="G80" s="13">
        <f>SUMPRODUCT(((TABLA!$R$2:$R$4687)=G79)*1*((TABLA!$C$2:$C$4687)=$R$10)*1)</f>
        <v>105</v>
      </c>
      <c r="H80" s="13">
        <f>F$11-SUM(C80:G80)</f>
        <v>12</v>
      </c>
      <c r="I80" s="17"/>
      <c r="J80" s="304" t="str">
        <f>TABLA!R1</f>
        <v>2.1 El horario de la Biblioteca</v>
      </c>
      <c r="K80" s="304"/>
      <c r="L80" s="304"/>
      <c r="M80" s="304"/>
      <c r="N80" s="304"/>
      <c r="O80" s="304"/>
      <c r="P80" s="208">
        <f>Y80*10</f>
        <v>8.9743589743589745</v>
      </c>
      <c r="Q80" s="232">
        <f>SUM(C80:H80)</f>
        <v>168</v>
      </c>
      <c r="R80" s="242">
        <f>SUM(J80:O80)</f>
        <v>0</v>
      </c>
      <c r="S80" s="242">
        <v>0</v>
      </c>
      <c r="T80" s="242">
        <v>1</v>
      </c>
      <c r="U80" s="242">
        <v>2</v>
      </c>
      <c r="V80" s="242">
        <v>3</v>
      </c>
      <c r="W80" s="242">
        <v>4</v>
      </c>
      <c r="Y80" s="242">
        <f>SUM(S81:W81)/((Q80-H80)*4)</f>
        <v>0.89743589743589747</v>
      </c>
    </row>
    <row r="81" spans="1:26" ht="12.75" customHeight="1" x14ac:dyDescent="0.25">
      <c r="B81" s="305"/>
      <c r="C81" s="64">
        <f t="shared" ref="C81:H81" si="0">C80/SUM($C80:$H80)</f>
        <v>1.1904761904761904E-2</v>
      </c>
      <c r="D81" s="64">
        <f t="shared" si="0"/>
        <v>0</v>
      </c>
      <c r="E81" s="64">
        <f t="shared" si="0"/>
        <v>4.1666666666666664E-2</v>
      </c>
      <c r="F81" s="64">
        <f t="shared" si="0"/>
        <v>0.25</v>
      </c>
      <c r="G81" s="64">
        <f t="shared" si="0"/>
        <v>0.625</v>
      </c>
      <c r="H81" s="64">
        <f t="shared" si="0"/>
        <v>7.1428571428571425E-2</v>
      </c>
      <c r="I81" s="55"/>
      <c r="J81" s="304"/>
      <c r="K81" s="304"/>
      <c r="L81" s="304"/>
      <c r="M81" s="304"/>
      <c r="N81" s="304"/>
      <c r="O81" s="304"/>
      <c r="P81" s="209"/>
      <c r="S81" s="242">
        <v>0</v>
      </c>
      <c r="T81" s="242">
        <f>D80*T80</f>
        <v>0</v>
      </c>
      <c r="U81" s="242">
        <f>E80*U80</f>
        <v>14</v>
      </c>
      <c r="V81" s="242">
        <f>F80*V80</f>
        <v>126</v>
      </c>
      <c r="W81" s="242">
        <f>G80*W80</f>
        <v>420</v>
      </c>
      <c r="Y81" s="18"/>
    </row>
    <row r="82" spans="1:26" s="18" customFormat="1" ht="144" customHeight="1" x14ac:dyDescent="0.4">
      <c r="A82" s="26"/>
      <c r="B82" s="305"/>
      <c r="C82" s="65"/>
      <c r="D82" s="28"/>
      <c r="E82" s="28"/>
      <c r="F82" s="28"/>
      <c r="G82" s="28"/>
      <c r="H82" s="28"/>
      <c r="I82" s="29"/>
      <c r="J82" s="17"/>
      <c r="K82" s="48"/>
      <c r="L82" s="48"/>
      <c r="M82" s="48"/>
      <c r="N82" s="48"/>
      <c r="O82" s="48"/>
      <c r="P82" s="210"/>
      <c r="Q82" s="235"/>
      <c r="Y82" s="242"/>
    </row>
    <row r="83" spans="1:26" ht="12.75" customHeight="1" x14ac:dyDescent="0.25">
      <c r="A83" s="26"/>
      <c r="B83" s="305" t="str">
        <f>J83</f>
        <v>2.2 El número de puestos de lectura</v>
      </c>
      <c r="C83" s="13">
        <f>SUMPRODUCT(((TABLA!$S$2:$S$4687)=C79)*1*((TABLA!$C$2:$C$4687)=$R$10)*1)</f>
        <v>1</v>
      </c>
      <c r="D83" s="13">
        <f>SUMPRODUCT(((TABLA!$S$2:$S$4687)=D79)*1*((TABLA!$C$2:$C$4687)=$R$10)*1)</f>
        <v>0</v>
      </c>
      <c r="E83" s="13">
        <f>SUMPRODUCT(((TABLA!$S$2:$S$4687)=E79)*1*((TABLA!$C$2:$C$4687)=$R$10)*1)</f>
        <v>12</v>
      </c>
      <c r="F83" s="13">
        <f>SUMPRODUCT(((TABLA!$S$2:$S$4687)=F79)*1*((TABLA!$C$2:$C$4687)=$R$10)*1)</f>
        <v>56</v>
      </c>
      <c r="G83" s="13">
        <f>SUMPRODUCT(((TABLA!$S$2:$S$4687)=G79)*1*((TABLA!$C$2:$C$4687)=$R$10)*1)</f>
        <v>82</v>
      </c>
      <c r="H83" s="13">
        <f>F$11-SUM(C83:G83)</f>
        <v>17</v>
      </c>
      <c r="I83" s="29"/>
      <c r="J83" s="311" t="str">
        <f>TABLA!S1</f>
        <v>2.2 El número de puestos de lectura</v>
      </c>
      <c r="K83" s="304"/>
      <c r="L83" s="304"/>
      <c r="M83" s="304"/>
      <c r="N83" s="304"/>
      <c r="O83" s="304"/>
      <c r="P83" s="208">
        <f>Y83*10</f>
        <v>8.6092715231788084</v>
      </c>
      <c r="Q83" s="232">
        <f>SUM(C83:H83)</f>
        <v>168</v>
      </c>
      <c r="R83" s="242">
        <f>SUM(J83:O83)</f>
        <v>0</v>
      </c>
      <c r="S83" s="242">
        <v>0</v>
      </c>
      <c r="T83" s="242">
        <v>1</v>
      </c>
      <c r="U83" s="242">
        <v>2</v>
      </c>
      <c r="V83" s="242">
        <v>3</v>
      </c>
      <c r="W83" s="242">
        <v>4</v>
      </c>
      <c r="Y83" s="242">
        <f>SUM(S84:W84)/((Q83-H83)*4)</f>
        <v>0.86092715231788075</v>
      </c>
    </row>
    <row r="84" spans="1:26" ht="23.25" customHeight="1" x14ac:dyDescent="0.25">
      <c r="B84" s="305"/>
      <c r="C84" s="64">
        <f t="shared" ref="C84:H84" si="1">C83/SUM($C83:$H83)</f>
        <v>5.9523809523809521E-3</v>
      </c>
      <c r="D84" s="64">
        <f t="shared" si="1"/>
        <v>0</v>
      </c>
      <c r="E84" s="64">
        <f t="shared" si="1"/>
        <v>7.1428571428571425E-2</v>
      </c>
      <c r="F84" s="64">
        <f t="shared" si="1"/>
        <v>0.33333333333333331</v>
      </c>
      <c r="G84" s="64">
        <f t="shared" si="1"/>
        <v>0.48809523809523808</v>
      </c>
      <c r="H84" s="64">
        <f t="shared" si="1"/>
        <v>0.10119047619047619</v>
      </c>
      <c r="I84" s="55"/>
      <c r="J84" s="304"/>
      <c r="K84" s="304"/>
      <c r="L84" s="304"/>
      <c r="M84" s="304"/>
      <c r="N84" s="304"/>
      <c r="O84" s="304"/>
      <c r="P84" s="209"/>
      <c r="S84" s="242">
        <v>0</v>
      </c>
      <c r="T84" s="242">
        <f>D83*T83</f>
        <v>0</v>
      </c>
      <c r="U84" s="242">
        <f>E83*U83</f>
        <v>24</v>
      </c>
      <c r="V84" s="242">
        <f>F83*V83</f>
        <v>168</v>
      </c>
      <c r="W84" s="242">
        <f>G83*W83</f>
        <v>328</v>
      </c>
      <c r="Y84" s="18"/>
    </row>
    <row r="85" spans="1:26" s="18" customFormat="1" ht="144" customHeight="1" x14ac:dyDescent="0.25">
      <c r="A85" s="26"/>
      <c r="B85" s="305"/>
      <c r="C85" s="28"/>
      <c r="D85" s="28"/>
      <c r="E85" s="28"/>
      <c r="F85" s="28"/>
      <c r="G85" s="28"/>
      <c r="H85" s="28"/>
      <c r="I85" s="29"/>
      <c r="J85" s="17"/>
      <c r="K85" s="48"/>
      <c r="L85" s="48"/>
      <c r="M85" s="48"/>
      <c r="N85" s="48"/>
      <c r="O85" s="48"/>
      <c r="P85" s="210"/>
      <c r="Q85" s="235"/>
      <c r="Y85" s="242"/>
    </row>
    <row r="86" spans="1:26" ht="18.75" customHeight="1" x14ac:dyDescent="0.25">
      <c r="A86" s="26"/>
      <c r="B86" s="305" t="str">
        <f>J86</f>
        <v>2.3 La comodidad de las instalaciones de la Biblioteca</v>
      </c>
      <c r="C86" s="13">
        <f>SUMPRODUCT(((TABLA!$T$2:$T$4687)=C79)*1*((TABLA!$C$2:$C$4687)=$R$10)*1)</f>
        <v>1</v>
      </c>
      <c r="D86" s="13">
        <f>SUMPRODUCT(((TABLA!$T$2:$T$4687)=D79)*1*((TABLA!$C$2:$C$4687)=$R$10)*1)</f>
        <v>2</v>
      </c>
      <c r="E86" s="13">
        <f>SUMPRODUCT(((TABLA!$T$2:$T$4687)=E79)*1*((TABLA!$C$2:$C$4687)=$R$10)*1)</f>
        <v>14</v>
      </c>
      <c r="F86" s="13">
        <f>SUMPRODUCT(((TABLA!$T$2:$T$4687)=F79)*1*((TABLA!$C$2:$C$4687)=$R$10)*1)</f>
        <v>62</v>
      </c>
      <c r="G86" s="13">
        <f>SUMPRODUCT(((TABLA!$T$2:$T$4687)=G79)*1*((TABLA!$C$2:$C$4687)=$R$10)*1)</f>
        <v>73</v>
      </c>
      <c r="H86" s="13">
        <f>F$11-SUM(C86:G86)</f>
        <v>16</v>
      </c>
      <c r="I86" s="29"/>
      <c r="J86" s="300" t="str">
        <f>TABLA!T1</f>
        <v>2.3 La comodidad de las instalaciones de la Biblioteca</v>
      </c>
      <c r="K86" s="300"/>
      <c r="L86" s="300"/>
      <c r="M86" s="300"/>
      <c r="N86" s="300"/>
      <c r="O86" s="300"/>
      <c r="P86" s="208">
        <f>Y86*10</f>
        <v>8.3552631578947363</v>
      </c>
      <c r="Q86" s="232">
        <f>SUM(C86:H86)</f>
        <v>168</v>
      </c>
      <c r="R86" s="242">
        <f>SUM(J86:O86)</f>
        <v>0</v>
      </c>
      <c r="S86" s="242">
        <v>0</v>
      </c>
      <c r="T86" s="242">
        <v>1</v>
      </c>
      <c r="U86" s="242">
        <v>2</v>
      </c>
      <c r="V86" s="242">
        <v>3</v>
      </c>
      <c r="W86" s="242">
        <v>4</v>
      </c>
      <c r="Y86" s="242">
        <f>SUM(S87:W87)/((Q86-H86)*4)</f>
        <v>0.83552631578947367</v>
      </c>
    </row>
    <row r="87" spans="1:26" ht="12.75" customHeight="1" x14ac:dyDescent="0.25">
      <c r="B87" s="305"/>
      <c r="C87" s="64">
        <f t="shared" ref="C87:H87" si="2">C86/SUM($C86:$H86)</f>
        <v>5.9523809523809521E-3</v>
      </c>
      <c r="D87" s="64">
        <f t="shared" si="2"/>
        <v>1.1904761904761904E-2</v>
      </c>
      <c r="E87" s="64">
        <f t="shared" si="2"/>
        <v>8.3333333333333329E-2</v>
      </c>
      <c r="F87" s="64">
        <f t="shared" si="2"/>
        <v>0.36904761904761907</v>
      </c>
      <c r="G87" s="64">
        <f t="shared" si="2"/>
        <v>0.43452380952380953</v>
      </c>
      <c r="H87" s="64">
        <f t="shared" si="2"/>
        <v>9.5238095238095233E-2</v>
      </c>
      <c r="I87" s="55"/>
      <c r="J87" s="300"/>
      <c r="K87" s="300"/>
      <c r="L87" s="300"/>
      <c r="M87" s="300"/>
      <c r="N87" s="300"/>
      <c r="O87" s="300"/>
      <c r="P87" s="209"/>
      <c r="S87" s="242">
        <v>0</v>
      </c>
      <c r="T87" s="242">
        <f>D86*T86</f>
        <v>2</v>
      </c>
      <c r="U87" s="242">
        <f>E86*U86</f>
        <v>28</v>
      </c>
      <c r="V87" s="242">
        <f>F86*V86</f>
        <v>186</v>
      </c>
      <c r="W87" s="242">
        <f>G86*W86</f>
        <v>292</v>
      </c>
      <c r="Y87" s="18"/>
    </row>
    <row r="88" spans="1:26" s="18" customFormat="1" ht="144" customHeight="1" x14ac:dyDescent="0.25">
      <c r="A88" s="26"/>
      <c r="B88" s="305"/>
      <c r="C88" s="28"/>
      <c r="D88" s="28"/>
      <c r="E88" s="28"/>
      <c r="F88" s="28"/>
      <c r="G88" s="28"/>
      <c r="H88" s="28"/>
      <c r="I88" s="29"/>
      <c r="J88" s="17"/>
      <c r="K88" s="48"/>
      <c r="L88" s="48"/>
      <c r="M88" s="48"/>
      <c r="N88" s="48"/>
      <c r="O88" s="48"/>
      <c r="P88" s="210"/>
      <c r="Q88" s="235"/>
      <c r="Y88" s="242"/>
    </row>
    <row r="89" spans="1:26" ht="12.75" customHeight="1" x14ac:dyDescent="0.25">
      <c r="A89" s="26"/>
      <c r="B89" s="305" t="str">
        <f>J89</f>
        <v>2.5 El equipamiento informático de la Biblioteca</v>
      </c>
      <c r="C89" s="13">
        <f>SUMPRODUCT(((TABLA!$U$2:$U$4687)=C79)*1*((TABLA!$C$2:$C$4687)=$R$10)*1)</f>
        <v>2</v>
      </c>
      <c r="D89" s="13">
        <f>SUMPRODUCT(((TABLA!$U$2:$U$4687)=D79)*1*((TABLA!$C$2:$C$4687)=$R$10)*1)</f>
        <v>3</v>
      </c>
      <c r="E89" s="13">
        <f>SUMPRODUCT(((TABLA!$U$2:$U$4687)=E79)*1*((TABLA!$C$2:$C$4687)=$R$10)*1)</f>
        <v>28</v>
      </c>
      <c r="F89" s="13">
        <f>SUMPRODUCT(((TABLA!$U$2:$U$4687)=F79)*1*((TABLA!$C$2:$C$4687)=$R$10)*1)</f>
        <v>57</v>
      </c>
      <c r="G89" s="13">
        <f>SUMPRODUCT(((TABLA!$U$2:$U$4687)=G79)*1*((TABLA!$C$2:$C$4687)=$R$10)*1)</f>
        <v>61</v>
      </c>
      <c r="H89" s="13">
        <f>F$11-SUM(C89:G89)</f>
        <v>17</v>
      </c>
      <c r="I89" s="29"/>
      <c r="J89" s="300" t="str">
        <f>TABLA!U1</f>
        <v>2.5 El equipamiento informático de la Biblioteca</v>
      </c>
      <c r="K89" s="300"/>
      <c r="L89" s="300"/>
      <c r="M89" s="300"/>
      <c r="N89" s="300"/>
      <c r="O89" s="300"/>
      <c r="P89" s="208">
        <f>Y89*10</f>
        <v>7.8476821192052979</v>
      </c>
      <c r="Q89" s="232">
        <f>SUM(C89:H89)</f>
        <v>168</v>
      </c>
      <c r="R89" s="242">
        <f>SUM(J89:O89)</f>
        <v>0</v>
      </c>
      <c r="S89" s="242">
        <v>0</v>
      </c>
      <c r="T89" s="242">
        <v>1</v>
      </c>
      <c r="U89" s="242">
        <v>2</v>
      </c>
      <c r="V89" s="242">
        <v>3</v>
      </c>
      <c r="W89" s="242">
        <v>4</v>
      </c>
      <c r="Y89" s="242">
        <f>SUM(S90:W90)/((Q89-H89)*4)</f>
        <v>0.78476821192052981</v>
      </c>
    </row>
    <row r="90" spans="1:26" ht="21.75" customHeight="1" x14ac:dyDescent="0.25">
      <c r="B90" s="305"/>
      <c r="C90" s="64">
        <f t="shared" ref="C90:H90" si="3">C89/SUM($C89:$H89)</f>
        <v>1.1904761904761904E-2</v>
      </c>
      <c r="D90" s="64">
        <f t="shared" si="3"/>
        <v>1.7857142857142856E-2</v>
      </c>
      <c r="E90" s="64">
        <f t="shared" si="3"/>
        <v>0.16666666666666666</v>
      </c>
      <c r="F90" s="64">
        <f t="shared" si="3"/>
        <v>0.3392857142857143</v>
      </c>
      <c r="G90" s="64">
        <f t="shared" si="3"/>
        <v>0.36309523809523808</v>
      </c>
      <c r="H90" s="64">
        <f t="shared" si="3"/>
        <v>0.10119047619047619</v>
      </c>
      <c r="I90" s="55"/>
      <c r="J90" s="300"/>
      <c r="K90" s="300"/>
      <c r="L90" s="300"/>
      <c r="M90" s="300"/>
      <c r="N90" s="300"/>
      <c r="O90" s="300"/>
      <c r="P90" s="209"/>
      <c r="S90" s="242">
        <v>0</v>
      </c>
      <c r="T90" s="242">
        <f>D89*T89</f>
        <v>3</v>
      </c>
      <c r="U90" s="242">
        <f>E89*U89</f>
        <v>56</v>
      </c>
      <c r="V90" s="242">
        <f>F89*V89</f>
        <v>171</v>
      </c>
      <c r="W90" s="242">
        <f>G89*W89</f>
        <v>244</v>
      </c>
      <c r="Y90" s="18"/>
    </row>
    <row r="91" spans="1:26" s="18" customFormat="1" ht="144" customHeight="1" x14ac:dyDescent="0.25">
      <c r="A91" s="26"/>
      <c r="B91" s="305"/>
      <c r="C91" s="28"/>
      <c r="D91" s="28"/>
      <c r="E91" s="28"/>
      <c r="F91" s="28"/>
      <c r="G91" s="28"/>
      <c r="H91" s="28"/>
      <c r="I91" s="29"/>
      <c r="J91" s="17"/>
      <c r="K91" s="48"/>
      <c r="L91" s="48"/>
      <c r="M91" s="48"/>
      <c r="N91" s="48"/>
      <c r="O91" s="48"/>
      <c r="P91" s="210"/>
      <c r="Q91" s="235"/>
      <c r="Y91" s="242"/>
    </row>
    <row r="92" spans="1:26" s="18" customFormat="1" ht="63" customHeight="1" x14ac:dyDescent="0.25">
      <c r="A92" s="80">
        <v>3</v>
      </c>
      <c r="B92" s="30" t="s">
        <v>254</v>
      </c>
      <c r="C92" s="28"/>
      <c r="D92" s="28"/>
      <c r="E92" s="28"/>
      <c r="F92" s="28"/>
      <c r="G92" s="28"/>
      <c r="H92" s="28"/>
      <c r="I92" s="29"/>
      <c r="J92" s="48"/>
      <c r="K92" s="48"/>
      <c r="L92" s="48"/>
      <c r="M92" s="48"/>
      <c r="N92" s="48"/>
      <c r="O92" s="48"/>
      <c r="P92" s="203"/>
      <c r="Q92" s="235"/>
      <c r="Y92" s="242"/>
    </row>
    <row r="93" spans="1:26" s="17" customFormat="1" ht="63" customHeight="1" x14ac:dyDescent="0.25">
      <c r="A93" s="80"/>
      <c r="B93" s="312" t="str">
        <f>TABLA!W1</f>
        <v>¿De dónde obtiene usted la mayor parte de la información que necesita para su actividad docente e investigadora? (1-Nada, 2- Poco, 3- Algo, 4- Bastante, 5- Mucho)</v>
      </c>
      <c r="C93" s="312"/>
      <c r="D93" s="312"/>
      <c r="E93" s="312"/>
      <c r="F93" s="312"/>
      <c r="G93" s="312"/>
      <c r="H93" s="312"/>
      <c r="I93" s="312"/>
      <c r="J93" s="312"/>
      <c r="K93" s="312"/>
      <c r="L93" s="312"/>
      <c r="M93" s="312"/>
      <c r="N93" s="312"/>
      <c r="O93" s="312"/>
      <c r="P93" s="312"/>
      <c r="Q93" s="140"/>
      <c r="R93" s="139"/>
      <c r="S93" s="139"/>
      <c r="T93" s="139"/>
      <c r="U93" s="139"/>
      <c r="V93" s="139"/>
      <c r="W93" s="139"/>
      <c r="X93" s="139"/>
      <c r="Y93" s="133"/>
      <c r="Z93" s="139"/>
    </row>
    <row r="94" spans="1:26" s="17" customFormat="1" ht="20.25" customHeight="1" x14ac:dyDescent="0.25">
      <c r="A94" s="80"/>
      <c r="B94" s="252"/>
      <c r="C94" s="253"/>
      <c r="D94" s="253"/>
      <c r="E94" s="253"/>
      <c r="F94" s="253"/>
      <c r="G94" s="253"/>
      <c r="H94" s="253"/>
      <c r="I94" s="254"/>
      <c r="J94" s="253"/>
      <c r="K94" s="253"/>
      <c r="L94" s="253"/>
      <c r="M94" s="253"/>
      <c r="N94" s="253"/>
      <c r="O94" s="253"/>
      <c r="P94" s="255"/>
      <c r="Q94" s="140"/>
      <c r="R94" s="139"/>
      <c r="S94" s="139"/>
      <c r="T94" s="139"/>
      <c r="U94" s="139"/>
      <c r="V94" s="139"/>
      <c r="W94" s="139"/>
      <c r="X94" s="139"/>
      <c r="Y94" s="133"/>
      <c r="Z94" s="139"/>
    </row>
    <row r="95" spans="1:26" s="17" customFormat="1" ht="24.75" customHeight="1" x14ac:dyDescent="0.25">
      <c r="A95" s="80"/>
      <c r="B95" s="252"/>
      <c r="C95" s="253"/>
      <c r="D95" s="256" t="s">
        <v>357</v>
      </c>
      <c r="E95" s="256" t="s">
        <v>358</v>
      </c>
      <c r="F95" s="256" t="s">
        <v>359</v>
      </c>
      <c r="G95" s="256" t="s">
        <v>360</v>
      </c>
      <c r="H95" s="256" t="s">
        <v>361</v>
      </c>
      <c r="I95" s="257"/>
      <c r="J95" s="256" t="s">
        <v>357</v>
      </c>
      <c r="K95" s="256" t="s">
        <v>358</v>
      </c>
      <c r="L95" s="256" t="s">
        <v>359</v>
      </c>
      <c r="M95" s="256" t="s">
        <v>360</v>
      </c>
      <c r="N95" s="256" t="s">
        <v>361</v>
      </c>
      <c r="O95" s="257"/>
      <c r="P95" s="255"/>
      <c r="Q95" s="140"/>
      <c r="R95" s="139"/>
      <c r="S95" s="139"/>
      <c r="T95" s="139"/>
      <c r="U95" s="139"/>
      <c r="V95" s="139"/>
      <c r="W95" s="139"/>
      <c r="X95" s="139"/>
      <c r="Y95" s="133"/>
      <c r="Z95" s="139"/>
    </row>
    <row r="96" spans="1:26" s="17" customFormat="1" ht="26.25" customHeight="1" x14ac:dyDescent="0.25">
      <c r="A96" s="80"/>
      <c r="B96" s="252"/>
      <c r="C96" s="253"/>
      <c r="D96" s="253">
        <v>1</v>
      </c>
      <c r="E96" s="253">
        <v>2</v>
      </c>
      <c r="F96" s="253">
        <v>3</v>
      </c>
      <c r="G96" s="254">
        <v>4</v>
      </c>
      <c r="H96" s="253">
        <v>5</v>
      </c>
      <c r="I96" s="257"/>
      <c r="J96" s="253">
        <v>1</v>
      </c>
      <c r="K96" s="253">
        <v>2</v>
      </c>
      <c r="L96" s="253">
        <v>3</v>
      </c>
      <c r="M96" s="254">
        <v>4</v>
      </c>
      <c r="N96" s="253">
        <v>5</v>
      </c>
      <c r="O96" s="257"/>
      <c r="P96" s="255"/>
      <c r="Q96" s="140"/>
      <c r="R96" s="139"/>
      <c r="S96" s="139"/>
      <c r="T96" s="139"/>
      <c r="U96" s="139"/>
      <c r="V96" s="139"/>
      <c r="W96" s="139"/>
      <c r="X96" s="139"/>
      <c r="Y96" s="133"/>
      <c r="Z96" s="139"/>
    </row>
    <row r="97" spans="1:26" s="17" customFormat="1" ht="63" customHeight="1" x14ac:dyDescent="0.25">
      <c r="A97" s="80"/>
      <c r="B97" s="308" t="str">
        <f>TABLA!X$1</f>
        <v>De los libros impresos y revistas impresas que hay en la biblioteca de la UCM o los que obtengo por préstamo interbibliotecario</v>
      </c>
      <c r="C97" s="308"/>
      <c r="D97" s="258">
        <f>SUMPRODUCT(((TABLA!$X$2:$X$4687)=D$96)*1*((TABLA!$C$2:$C$4687)=$R$10)*1)</f>
        <v>9</v>
      </c>
      <c r="E97" s="258">
        <f>SUMPRODUCT(((TABLA!$X$2:$X$4687)=E$96)*1*((TABLA!$C$2:$C$4687)=$R$10)*1)</f>
        <v>27</v>
      </c>
      <c r="F97" s="258">
        <f>SUMPRODUCT(((TABLA!$X$2:$X$4687)=F$96)*1*((TABLA!$C$2:$C$4687)=$R$10)*1)</f>
        <v>36</v>
      </c>
      <c r="G97" s="258">
        <f>SUMPRODUCT(((TABLA!$X$2:$X$4687)=G$96)*1*((TABLA!$C$2:$C$4687)=$R$10)*1)</f>
        <v>56</v>
      </c>
      <c r="H97" s="258">
        <f>SUMPRODUCT(((TABLA!$X$2:$X$4687)=H$96)*1*((TABLA!$C$2:$C$4687)=$R$10)*1)</f>
        <v>34</v>
      </c>
      <c r="I97" s="257"/>
      <c r="J97" s="259">
        <f>D97/$Q97</f>
        <v>5.5555555555555552E-2</v>
      </c>
      <c r="K97" s="259">
        <f t="shared" ref="J97:N101" si="4">E97/$Q97</f>
        <v>0.16666666666666666</v>
      </c>
      <c r="L97" s="259">
        <f t="shared" si="4"/>
        <v>0.22222222222222221</v>
      </c>
      <c r="M97" s="259">
        <f t="shared" si="4"/>
        <v>0.34567901234567899</v>
      </c>
      <c r="N97" s="259">
        <f t="shared" si="4"/>
        <v>0.20987654320987653</v>
      </c>
      <c r="O97" s="252"/>
      <c r="P97" s="252"/>
      <c r="Q97" s="140">
        <f>SUM(D97:H97)</f>
        <v>162</v>
      </c>
      <c r="R97" s="139"/>
      <c r="S97" s="139"/>
      <c r="T97" s="139"/>
      <c r="U97" s="139"/>
      <c r="V97" s="139"/>
      <c r="W97" s="139"/>
      <c r="X97" s="139"/>
      <c r="Y97" s="133"/>
      <c r="Z97" s="139"/>
    </row>
    <row r="98" spans="1:26" s="17" customFormat="1" ht="63" customHeight="1" x14ac:dyDescent="0.25">
      <c r="A98" s="80"/>
      <c r="B98" s="308" t="str">
        <f>TABLA!Y$1</f>
        <v>De las revistas en línea o libros electrónicos suscritos por la biblioteca</v>
      </c>
      <c r="C98" s="308"/>
      <c r="D98" s="258">
        <f>SUMPRODUCT(((TABLA!$Y$2:$Y$4687)=D$96)*1*((TABLA!$C$2:$C$4687)=$R$10)*1)</f>
        <v>2</v>
      </c>
      <c r="E98" s="258">
        <f>SUMPRODUCT(((TABLA!$Y$2:$Y$4687)=E$96)*1*((TABLA!$C$2:$C$4687)=$R$10)*1)</f>
        <v>7</v>
      </c>
      <c r="F98" s="258">
        <f>SUMPRODUCT(((TABLA!$Y$2:$Y$4687)=F$96)*1*((TABLA!$C$2:$C$4687)=$R$10)*1)</f>
        <v>12</v>
      </c>
      <c r="G98" s="258">
        <f>SUMPRODUCT(((TABLA!$Y$2:$Y$4687)=G$96)*1*((TABLA!$C$2:$C$4687)=$R$10)*1)</f>
        <v>44</v>
      </c>
      <c r="H98" s="258">
        <f>SUMPRODUCT(((TABLA!$Y$2:$Y$4687)=H$96)*1*((TABLA!$C$2:$C$4687)=$R$10)*1)</f>
        <v>102</v>
      </c>
      <c r="I98" s="257"/>
      <c r="J98" s="260">
        <f t="shared" si="4"/>
        <v>1.1976047904191617E-2</v>
      </c>
      <c r="K98" s="260">
        <f t="shared" si="4"/>
        <v>4.1916167664670656E-2</v>
      </c>
      <c r="L98" s="260">
        <f t="shared" si="4"/>
        <v>7.1856287425149698E-2</v>
      </c>
      <c r="M98" s="260">
        <f t="shared" si="4"/>
        <v>0.26347305389221559</v>
      </c>
      <c r="N98" s="260">
        <f t="shared" si="4"/>
        <v>0.6107784431137725</v>
      </c>
      <c r="O98" s="253"/>
      <c r="P98" s="255"/>
      <c r="Q98" s="140">
        <f t="shared" ref="Q98:Q101" si="5">SUM(D98:H98)</f>
        <v>167</v>
      </c>
      <c r="R98" s="139"/>
      <c r="S98" s="139"/>
      <c r="T98" s="139"/>
      <c r="U98" s="139"/>
      <c r="V98" s="139"/>
      <c r="W98" s="139"/>
      <c r="X98" s="139"/>
      <c r="Y98" s="133"/>
      <c r="Z98" s="139"/>
    </row>
    <row r="99" spans="1:26" s="17" customFormat="1" ht="63" customHeight="1" x14ac:dyDescent="0.25">
      <c r="A99" s="80"/>
      <c r="B99" s="308" t="str">
        <f>TABLA!Z$1</f>
        <v>De mi propia biblioteca personal</v>
      </c>
      <c r="C99" s="308"/>
      <c r="D99" s="258">
        <f>SUMPRODUCT(((TABLA!$Z$2:$Z$4687)=D$96)*1*((TABLA!$C$2:$C$4687)=$R$10)*1)</f>
        <v>5</v>
      </c>
      <c r="E99" s="258">
        <f>SUMPRODUCT(((TABLA!$Z$2:$Z$4687)=E$96)*1*((TABLA!$C$2:$C$4687)=$R$10)*1)</f>
        <v>23</v>
      </c>
      <c r="F99" s="258">
        <f>SUMPRODUCT(((TABLA!$Z$2:$Z$4687)=F$96)*1*((TABLA!$C$2:$C$4687)=$R$10)*1)</f>
        <v>51</v>
      </c>
      <c r="G99" s="258">
        <f>SUMPRODUCT(((TABLA!$Z$2:$Z$4687)=G$96)*1*((TABLA!$C$2:$C$4687)=$R$10)*1)</f>
        <v>60</v>
      </c>
      <c r="H99" s="258">
        <f>SUMPRODUCT(((TABLA!$Z$2:$Z$4687)=H$96)*1*((TABLA!$C$2:$C$4687)=$R$10)*1)</f>
        <v>25</v>
      </c>
      <c r="I99" s="257"/>
      <c r="J99" s="260">
        <f t="shared" si="4"/>
        <v>3.048780487804878E-2</v>
      </c>
      <c r="K99" s="260">
        <f t="shared" si="4"/>
        <v>0.1402439024390244</v>
      </c>
      <c r="L99" s="260">
        <f t="shared" si="4"/>
        <v>0.31097560975609756</v>
      </c>
      <c r="M99" s="260">
        <f t="shared" si="4"/>
        <v>0.36585365853658536</v>
      </c>
      <c r="N99" s="260">
        <f t="shared" si="4"/>
        <v>0.1524390243902439</v>
      </c>
      <c r="O99" s="253"/>
      <c r="P99" s="255"/>
      <c r="Q99" s="140">
        <f>SUM(D99:H99)</f>
        <v>164</v>
      </c>
      <c r="R99" s="139"/>
      <c r="S99" s="139"/>
      <c r="T99" s="139"/>
      <c r="U99" s="139"/>
      <c r="V99" s="139"/>
      <c r="W99" s="139"/>
      <c r="X99" s="139"/>
      <c r="Y99" s="133"/>
      <c r="Z99" s="139"/>
    </row>
    <row r="100" spans="1:26" s="17" customFormat="1" ht="63" customHeight="1" x14ac:dyDescent="0.25">
      <c r="A100" s="80"/>
      <c r="B100" s="308" t="str">
        <f>TABLA!AA$1</f>
        <v>De los documentos que encuentro en otros archivos o bibliotecas</v>
      </c>
      <c r="C100" s="308"/>
      <c r="D100" s="258">
        <f>SUMPRODUCT(((TABLA!$AA$2:$AA$4687)=D$96)*1*((TABLA!$C$2:$C$4687)=$R$10)*1)</f>
        <v>21</v>
      </c>
      <c r="E100" s="258">
        <f>SUMPRODUCT(((TABLA!$AA$2:$AA$4687)=E$96)*1*((TABLA!$C$2:$C$4687)=$R$10)*1)</f>
        <v>42</v>
      </c>
      <c r="F100" s="258">
        <f>SUMPRODUCT(((TABLA!$AA$2:$AA$4687)=F$96)*1*((TABLA!$C$2:$C$4687)=$R$10)*1)</f>
        <v>40</v>
      </c>
      <c r="G100" s="258">
        <f>SUMPRODUCT(((TABLA!$AA$2:$AA$4687)=G$96)*1*((TABLA!$C$2:$C$4687)=$R$10)*1)</f>
        <v>41</v>
      </c>
      <c r="H100" s="258">
        <f>SUMPRODUCT(((TABLA!$AA$2:$AA$4687)=H$96)*1*((TABLA!$C$2:$C$4687)=$R$10)*1)</f>
        <v>15</v>
      </c>
      <c r="I100" s="257"/>
      <c r="J100" s="260">
        <f t="shared" si="4"/>
        <v>0.13207547169811321</v>
      </c>
      <c r="K100" s="260">
        <f t="shared" si="4"/>
        <v>0.26415094339622641</v>
      </c>
      <c r="L100" s="260">
        <f t="shared" si="4"/>
        <v>0.25157232704402516</v>
      </c>
      <c r="M100" s="260">
        <f t="shared" si="4"/>
        <v>0.25786163522012578</v>
      </c>
      <c r="N100" s="260">
        <f t="shared" si="4"/>
        <v>9.4339622641509441E-2</v>
      </c>
      <c r="O100" s="253"/>
      <c r="P100" s="255"/>
      <c r="Q100" s="140">
        <f>SUM(D100:H100)</f>
        <v>159</v>
      </c>
      <c r="R100" s="139"/>
      <c r="S100" s="139"/>
      <c r="T100" s="139"/>
      <c r="U100" s="139"/>
      <c r="V100" s="139"/>
      <c r="W100" s="139"/>
      <c r="X100" s="139"/>
      <c r="Y100" s="133"/>
      <c r="Z100" s="139"/>
    </row>
    <row r="101" spans="1:26" s="17" customFormat="1" ht="63" customHeight="1" x14ac:dyDescent="0.25">
      <c r="A101" s="80"/>
      <c r="B101" s="308" t="str">
        <f>TABLA!AB$1</f>
        <v>De los recursos libres y gratuitos que encuentro en internet</v>
      </c>
      <c r="C101" s="308"/>
      <c r="D101" s="258">
        <f>SUMPRODUCT(((TABLA!$AB$2:$AB$4687)=D$96)*1*((TABLA!$C$2:$C$4687)=$R$10)*1)</f>
        <v>7</v>
      </c>
      <c r="E101" s="258">
        <f>SUMPRODUCT(((TABLA!$AB$2:$AB$4687)=E$96)*1*((TABLA!$C$2:$C$4687)=$R$10)*1)</f>
        <v>25</v>
      </c>
      <c r="F101" s="258">
        <f>SUMPRODUCT(((TABLA!$AB$2:$AB$4687)=F$96)*1*((TABLA!$C$2:$C$4687)=$R$10)*1)</f>
        <v>47</v>
      </c>
      <c r="G101" s="258">
        <f>SUMPRODUCT(((TABLA!$AB$2:$AB$4687)=G$96)*1*((TABLA!$C$2:$C$4687)=$R$10)*1)</f>
        <v>49</v>
      </c>
      <c r="H101" s="258">
        <f>SUMPRODUCT(((TABLA!$AB$2:$AB$4687)=H$96)*1*((TABLA!$C$2:$C$4687)=$R$10)*1)</f>
        <v>34</v>
      </c>
      <c r="I101" s="257"/>
      <c r="J101" s="260">
        <f t="shared" si="4"/>
        <v>4.3209876543209874E-2</v>
      </c>
      <c r="K101" s="260">
        <f t="shared" si="4"/>
        <v>0.15432098765432098</v>
      </c>
      <c r="L101" s="260">
        <f t="shared" si="4"/>
        <v>0.29012345679012347</v>
      </c>
      <c r="M101" s="260">
        <f t="shared" si="4"/>
        <v>0.30246913580246915</v>
      </c>
      <c r="N101" s="260">
        <f t="shared" si="4"/>
        <v>0.20987654320987653</v>
      </c>
      <c r="O101" s="253"/>
      <c r="P101" s="255"/>
      <c r="Q101" s="140">
        <f t="shared" si="5"/>
        <v>162</v>
      </c>
      <c r="R101" s="139"/>
      <c r="S101" s="139"/>
      <c r="T101" s="139"/>
      <c r="U101" s="139"/>
      <c r="V101" s="139"/>
      <c r="W101" s="139"/>
      <c r="X101" s="139"/>
      <c r="Y101" s="133"/>
      <c r="Z101" s="139"/>
    </row>
    <row r="102" spans="1:26" s="17" customFormat="1" ht="27.75" customHeight="1" x14ac:dyDescent="0.25">
      <c r="A102" s="80"/>
      <c r="B102" s="262"/>
      <c r="C102" s="261"/>
      <c r="D102" s="258"/>
      <c r="E102" s="258"/>
      <c r="F102" s="258"/>
      <c r="G102" s="258"/>
      <c r="H102" s="258"/>
      <c r="I102" s="257"/>
      <c r="J102" s="263"/>
      <c r="K102" s="263"/>
      <c r="L102" s="263"/>
      <c r="M102" s="263"/>
      <c r="N102" s="263"/>
      <c r="O102" s="253"/>
      <c r="P102" s="255"/>
      <c r="Q102" s="140"/>
      <c r="R102" s="139"/>
      <c r="S102" s="139"/>
      <c r="T102" s="139"/>
      <c r="U102" s="139"/>
      <c r="V102" s="139"/>
      <c r="W102" s="139"/>
      <c r="X102" s="139"/>
      <c r="Y102" s="133"/>
      <c r="Z102" s="139"/>
    </row>
    <row r="103" spans="1:26" ht="30" customHeight="1" x14ac:dyDescent="0.4">
      <c r="C103" s="131" t="s">
        <v>59</v>
      </c>
      <c r="D103" s="25"/>
      <c r="E103" s="24" t="s">
        <v>60</v>
      </c>
      <c r="F103" s="25"/>
      <c r="G103" s="130" t="s">
        <v>61</v>
      </c>
      <c r="H103" s="88" t="s">
        <v>62</v>
      </c>
      <c r="I103" s="50"/>
      <c r="J103" s="51"/>
      <c r="K103" s="50"/>
      <c r="L103" s="51"/>
      <c r="M103" s="50"/>
      <c r="N103" s="51"/>
      <c r="O103" s="52"/>
    </row>
    <row r="104" spans="1:26" ht="17.25" customHeight="1" x14ac:dyDescent="0.25">
      <c r="C104" s="89">
        <v>1</v>
      </c>
      <c r="D104" s="90">
        <v>2</v>
      </c>
      <c r="E104" s="91">
        <v>3</v>
      </c>
      <c r="F104" s="92">
        <v>4</v>
      </c>
      <c r="G104" s="93">
        <v>5</v>
      </c>
      <c r="H104" s="94">
        <v>0</v>
      </c>
      <c r="I104" s="53"/>
      <c r="J104" s="54"/>
      <c r="K104" s="54"/>
      <c r="L104" s="54"/>
      <c r="M104" s="54"/>
      <c r="N104" s="54"/>
      <c r="O104" s="54"/>
    </row>
    <row r="105" spans="1:26" ht="21" customHeight="1" x14ac:dyDescent="0.25">
      <c r="A105" s="26"/>
      <c r="B105" s="305" t="str">
        <f>J105</f>
        <v>3.1 La adecuación de la colección a sus necesidades</v>
      </c>
      <c r="C105" s="37">
        <f>SUMPRODUCT(((TABLA!$AD$2:$AD$4687)=C79)*1*((TABLA!$C$2:$C$4687)=$R$10)*1)</f>
        <v>1</v>
      </c>
      <c r="D105" s="37">
        <f>SUMPRODUCT(((TABLA!$AD$2:$AD$4687)=D79)*1*((TABLA!$C$2:$C$4687)=$R$10)*1)</f>
        <v>1</v>
      </c>
      <c r="E105" s="37">
        <f>SUMPRODUCT(((TABLA!$AD$2:$AD$4687)=E79)*1*((TABLA!$C$2:$C$4687)=$R$10)*1)</f>
        <v>28</v>
      </c>
      <c r="F105" s="37">
        <f>SUMPRODUCT(((TABLA!$AD$2:$AD$4687)=F79)*1*((TABLA!$C$2:$C$4687)=$R$10)*1)</f>
        <v>93</v>
      </c>
      <c r="G105" s="37">
        <f>SUMPRODUCT(((TABLA!$AD$2:$AD$4687)=G79)*1*((TABLA!$C$2:$C$4687)=$R$10)*1)</f>
        <v>41</v>
      </c>
      <c r="H105" s="37">
        <f>F$11-SUM(C105:G105)</f>
        <v>4</v>
      </c>
      <c r="I105" s="29"/>
      <c r="J105" s="299" t="str">
        <f>TABLA!AD1</f>
        <v>3.1 La adecuación de la colección a sus necesidades</v>
      </c>
      <c r="K105" s="299"/>
      <c r="L105" s="299"/>
      <c r="M105" s="299"/>
      <c r="N105" s="299"/>
      <c r="O105" s="299"/>
      <c r="P105" s="208">
        <f>Y105*10</f>
        <v>7.6219512195121952</v>
      </c>
      <c r="Q105" s="232">
        <f>SUM(C105:H105)</f>
        <v>168</v>
      </c>
      <c r="R105" s="242">
        <f>SUM(J105:O105)</f>
        <v>0</v>
      </c>
      <c r="S105" s="242">
        <v>0</v>
      </c>
      <c r="T105" s="242">
        <v>1</v>
      </c>
      <c r="U105" s="242">
        <v>2</v>
      </c>
      <c r="V105" s="242">
        <v>3</v>
      </c>
      <c r="W105" s="242">
        <v>4</v>
      </c>
      <c r="Y105" s="242">
        <f>SUM(S106:W106)/((Q105-H105)*4)</f>
        <v>0.76219512195121952</v>
      </c>
    </row>
    <row r="106" spans="1:26" ht="12.75" customHeight="1" x14ac:dyDescent="0.25">
      <c r="B106" s="305"/>
      <c r="C106" s="177">
        <f t="shared" ref="C106:H106" si="6">C105/SUM($C105:$H105)</f>
        <v>5.9523809523809521E-3</v>
      </c>
      <c r="D106" s="177">
        <f t="shared" si="6"/>
        <v>5.9523809523809521E-3</v>
      </c>
      <c r="E106" s="177">
        <f t="shared" si="6"/>
        <v>0.16666666666666666</v>
      </c>
      <c r="F106" s="177">
        <f t="shared" si="6"/>
        <v>0.5535714285714286</v>
      </c>
      <c r="G106" s="177">
        <f t="shared" si="6"/>
        <v>0.24404761904761904</v>
      </c>
      <c r="H106" s="177">
        <f t="shared" si="6"/>
        <v>2.3809523809523808E-2</v>
      </c>
      <c r="I106" s="55"/>
      <c r="J106" s="299"/>
      <c r="K106" s="299"/>
      <c r="L106" s="299"/>
      <c r="M106" s="299"/>
      <c r="N106" s="299"/>
      <c r="O106" s="299"/>
      <c r="P106" s="209"/>
      <c r="S106" s="242">
        <v>0</v>
      </c>
      <c r="T106" s="242">
        <f>D105*T105</f>
        <v>1</v>
      </c>
      <c r="U106" s="242">
        <f>E105*U105</f>
        <v>56</v>
      </c>
      <c r="V106" s="242">
        <f>F105*V105</f>
        <v>279</v>
      </c>
      <c r="W106" s="242">
        <f>G105*W105</f>
        <v>164</v>
      </c>
      <c r="Y106" s="18"/>
    </row>
    <row r="107" spans="1:26" s="18" customFormat="1" ht="144" customHeight="1" x14ac:dyDescent="0.25">
      <c r="A107" s="26"/>
      <c r="B107" s="305"/>
      <c r="C107" s="28"/>
      <c r="D107" s="28"/>
      <c r="E107" s="28"/>
      <c r="F107" s="28"/>
      <c r="G107" s="28"/>
      <c r="H107" s="28"/>
      <c r="I107" s="29"/>
      <c r="J107" s="17"/>
      <c r="K107" s="48"/>
      <c r="L107" s="48"/>
      <c r="M107" s="48"/>
      <c r="N107" s="48"/>
      <c r="O107" s="48"/>
      <c r="P107" s="210"/>
      <c r="Q107" s="235"/>
      <c r="Y107" s="242"/>
    </row>
    <row r="108" spans="1:26" ht="15.75" customHeight="1" x14ac:dyDescent="0.25">
      <c r="A108" s="26"/>
      <c r="B108" s="305" t="str">
        <f>J108</f>
        <v>3.2 La facilidad para localizar los libros, revistas u otros documentos en la biblioteca</v>
      </c>
      <c r="C108" s="13">
        <f>SUMPRODUCT(((TABLA!$AE$2:$AE$4687)=C79)*1*((TABLA!$C$2:$C$4687)=$R$10)*1)</f>
        <v>1</v>
      </c>
      <c r="D108" s="13">
        <f>SUMPRODUCT(((TABLA!$AE$2:$AE$4687)=D79)*1*((TABLA!$C$2:$C$4687)=$R$10)*1)</f>
        <v>3</v>
      </c>
      <c r="E108" s="13">
        <f>SUMPRODUCT(((TABLA!$AE$2:$AE$4687)=E79)*1*((TABLA!$C$2:$C$4687)=$R$10)*1)</f>
        <v>20</v>
      </c>
      <c r="F108" s="13">
        <f>SUMPRODUCT(((TABLA!$AE$2:$AE$4687)=F79)*1*((TABLA!$C$2:$C$4687)=$R$10)*1)</f>
        <v>59</v>
      </c>
      <c r="G108" s="13">
        <f>SUMPRODUCT(((TABLA!$AE$2:$AE$4687)=G79)*1*((TABLA!$C$2:$C$4687)=$R$10)*1)</f>
        <v>76</v>
      </c>
      <c r="H108" s="13">
        <f>F$11-SUM(C108:G108)</f>
        <v>9</v>
      </c>
      <c r="I108" s="29"/>
      <c r="J108" s="299" t="str">
        <f>TABLA!AE1</f>
        <v>3.2 La facilidad para localizar los libros, revistas u otros documentos en la biblioteca</v>
      </c>
      <c r="K108" s="299"/>
      <c r="L108" s="299"/>
      <c r="M108" s="299"/>
      <c r="N108" s="299"/>
      <c r="O108" s="299"/>
      <c r="P108" s="208">
        <f>Y108*10</f>
        <v>8.2389937106918243</v>
      </c>
      <c r="Q108" s="232">
        <f>SUM(C108:H108)</f>
        <v>168</v>
      </c>
      <c r="R108" s="242">
        <f>SUM(J108:O108)</f>
        <v>0</v>
      </c>
      <c r="S108" s="242">
        <v>0</v>
      </c>
      <c r="T108" s="242">
        <v>1</v>
      </c>
      <c r="U108" s="242">
        <v>2</v>
      </c>
      <c r="V108" s="242">
        <v>3</v>
      </c>
      <c r="W108" s="242">
        <v>4</v>
      </c>
      <c r="Y108" s="242">
        <f>SUM(S109:W109)/((Q108-H108)*4)</f>
        <v>0.82389937106918243</v>
      </c>
    </row>
    <row r="109" spans="1:26" ht="12.75" customHeight="1" x14ac:dyDescent="0.25">
      <c r="B109" s="305"/>
      <c r="C109" s="64">
        <f t="shared" ref="C109:H109" si="7">C108/SUM($C108:$H108)</f>
        <v>5.9523809523809521E-3</v>
      </c>
      <c r="D109" s="64">
        <f t="shared" si="7"/>
        <v>1.7857142857142856E-2</v>
      </c>
      <c r="E109" s="64">
        <f t="shared" si="7"/>
        <v>0.11904761904761904</v>
      </c>
      <c r="F109" s="64">
        <f t="shared" si="7"/>
        <v>0.35119047619047616</v>
      </c>
      <c r="G109" s="64">
        <f t="shared" si="7"/>
        <v>0.45238095238095238</v>
      </c>
      <c r="H109" s="64">
        <f t="shared" si="7"/>
        <v>5.3571428571428568E-2</v>
      </c>
      <c r="I109" s="55"/>
      <c r="J109" s="299"/>
      <c r="K109" s="299"/>
      <c r="L109" s="299"/>
      <c r="M109" s="299"/>
      <c r="N109" s="299"/>
      <c r="O109" s="299"/>
      <c r="P109" s="209"/>
      <c r="S109" s="242">
        <v>0</v>
      </c>
      <c r="T109" s="242">
        <f>D108*T108</f>
        <v>3</v>
      </c>
      <c r="U109" s="242">
        <f>E108*U108</f>
        <v>40</v>
      </c>
      <c r="V109" s="242">
        <f>F108*V108</f>
        <v>177</v>
      </c>
      <c r="W109" s="242">
        <f>G108*W108</f>
        <v>304</v>
      </c>
      <c r="Y109" s="18"/>
    </row>
    <row r="110" spans="1:26" s="18" customFormat="1" ht="144" customHeight="1" x14ac:dyDescent="0.25">
      <c r="A110" s="26"/>
      <c r="B110" s="305"/>
      <c r="C110" s="28"/>
      <c r="D110" s="28"/>
      <c r="E110" s="28"/>
      <c r="F110" s="28"/>
      <c r="G110" s="28"/>
      <c r="H110" s="28"/>
      <c r="I110" s="29"/>
      <c r="J110" s="17"/>
      <c r="K110" s="48"/>
      <c r="L110" s="48"/>
      <c r="M110" s="48"/>
      <c r="N110" s="48"/>
      <c r="O110" s="48"/>
      <c r="P110" s="210"/>
      <c r="Q110" s="235"/>
      <c r="Y110" s="242"/>
    </row>
    <row r="111" spans="1:26" ht="17.25" customHeight="1" x14ac:dyDescent="0.25">
      <c r="A111" s="26"/>
      <c r="B111" s="305" t="str">
        <f>J111</f>
        <v>3.3 La facilidad para acceder a los recursos electrónicos que necesita</v>
      </c>
      <c r="C111" s="13">
        <f>SUMPRODUCT(((TABLA!$AF$2:$AF$4687)=C79)*1*((TABLA!$C$2:$C$4687)=$R$10)*1)</f>
        <v>2</v>
      </c>
      <c r="D111" s="13">
        <f>SUMPRODUCT(((TABLA!$AF$2:$AF$4687)=D79)*1*((TABLA!$C$2:$C$4687)=$R$10)*1)</f>
        <v>1</v>
      </c>
      <c r="E111" s="13">
        <f>SUMPRODUCT(((TABLA!$AF$2:$AF$4687)=E79)*1*((TABLA!$C$2:$C$4687)=$R$10)*1)</f>
        <v>20</v>
      </c>
      <c r="F111" s="13">
        <f>SUMPRODUCT(((TABLA!$AF$2:$AF$4687)=F79)*1*((TABLA!$C$2:$C$4687)=$R$10)*1)</f>
        <v>56</v>
      </c>
      <c r="G111" s="13">
        <f>SUMPRODUCT(((TABLA!$AF$2:$AF$4687)=G79)*1*((TABLA!$C$2:$C$4687)=$R$10)*1)</f>
        <v>83</v>
      </c>
      <c r="H111" s="13">
        <f>F$11-SUM(C111:G111)</f>
        <v>6</v>
      </c>
      <c r="I111" s="29"/>
      <c r="J111" s="299" t="str">
        <f>TABLA!AF1</f>
        <v>3.3 La facilidad para acceder a los recursos electrónicos que necesita</v>
      </c>
      <c r="K111" s="299"/>
      <c r="L111" s="299"/>
      <c r="M111" s="299"/>
      <c r="N111" s="299"/>
      <c r="O111" s="299"/>
      <c r="P111" s="208">
        <f>Y111*10</f>
        <v>8.3487654320987659</v>
      </c>
      <c r="Q111" s="232">
        <f>SUM(C111:H111)</f>
        <v>168</v>
      </c>
      <c r="R111" s="242">
        <f>SUM(J111:O111)</f>
        <v>0</v>
      </c>
      <c r="S111" s="242">
        <v>0</v>
      </c>
      <c r="T111" s="242">
        <v>1</v>
      </c>
      <c r="U111" s="242">
        <v>2</v>
      </c>
      <c r="V111" s="242">
        <v>3</v>
      </c>
      <c r="W111" s="242">
        <v>4</v>
      </c>
      <c r="Y111" s="242">
        <f>SUM(S112:W112)/((Q111-H111)*4)</f>
        <v>0.83487654320987659</v>
      </c>
    </row>
    <row r="112" spans="1:26" ht="12.75" customHeight="1" x14ac:dyDescent="0.25">
      <c r="B112" s="305"/>
      <c r="C112" s="64">
        <f t="shared" ref="C112:H112" si="8">C111/SUM($C111:$H111)</f>
        <v>1.1904761904761904E-2</v>
      </c>
      <c r="D112" s="64">
        <f t="shared" si="8"/>
        <v>5.9523809523809521E-3</v>
      </c>
      <c r="E112" s="64">
        <f t="shared" si="8"/>
        <v>0.11904761904761904</v>
      </c>
      <c r="F112" s="64">
        <f t="shared" si="8"/>
        <v>0.33333333333333331</v>
      </c>
      <c r="G112" s="64">
        <f t="shared" si="8"/>
        <v>0.49404761904761907</v>
      </c>
      <c r="H112" s="64">
        <f t="shared" si="8"/>
        <v>3.5714285714285712E-2</v>
      </c>
      <c r="I112" s="55"/>
      <c r="J112" s="299"/>
      <c r="K112" s="299"/>
      <c r="L112" s="299"/>
      <c r="M112" s="299"/>
      <c r="N112" s="299"/>
      <c r="O112" s="299"/>
      <c r="P112" s="209"/>
      <c r="S112" s="242">
        <v>0</v>
      </c>
      <c r="T112" s="242">
        <f>D111*T111</f>
        <v>1</v>
      </c>
      <c r="U112" s="242">
        <f>E111*U111</f>
        <v>40</v>
      </c>
      <c r="V112" s="242">
        <f>F111*V111</f>
        <v>168</v>
      </c>
      <c r="W112" s="242">
        <f>G111*W111</f>
        <v>332</v>
      </c>
      <c r="Y112" s="18"/>
    </row>
    <row r="113" spans="1:25" ht="12.75" customHeight="1" x14ac:dyDescent="0.25">
      <c r="B113" s="305"/>
      <c r="C113" s="126"/>
      <c r="D113" s="126"/>
      <c r="E113" s="126"/>
      <c r="F113" s="126"/>
      <c r="G113" s="126"/>
      <c r="H113" s="126"/>
      <c r="I113" s="55"/>
      <c r="J113" s="124"/>
      <c r="K113" s="124"/>
      <c r="L113" s="124"/>
      <c r="M113" s="124"/>
      <c r="N113" s="124"/>
      <c r="O113" s="124"/>
      <c r="P113" s="209"/>
      <c r="Y113" s="18"/>
    </row>
    <row r="114" spans="1:25" s="18" customFormat="1" ht="130.5" customHeight="1" x14ac:dyDescent="0.25">
      <c r="A114" s="26"/>
      <c r="B114" s="305"/>
      <c r="C114" s="28"/>
      <c r="D114" s="28"/>
      <c r="E114" s="28"/>
      <c r="F114" s="28"/>
      <c r="G114" s="28"/>
      <c r="H114" s="28"/>
      <c r="I114" s="29"/>
      <c r="J114" s="17"/>
      <c r="K114" s="48"/>
      <c r="L114" s="48"/>
      <c r="M114" s="48"/>
      <c r="N114" s="48"/>
      <c r="O114" s="48"/>
      <c r="P114" s="210"/>
      <c r="Q114" s="235"/>
      <c r="Y114" s="242"/>
    </row>
    <row r="115" spans="1:25" ht="12.75" customHeight="1" x14ac:dyDescent="0.25">
      <c r="A115" s="44"/>
      <c r="I115" s="18"/>
      <c r="K115" s="18"/>
      <c r="L115" s="18"/>
      <c r="M115" s="18"/>
      <c r="N115" s="18"/>
      <c r="O115" s="18"/>
      <c r="P115" s="205"/>
    </row>
    <row r="116" spans="1:25" ht="12.75" customHeight="1" x14ac:dyDescent="0.25">
      <c r="A116" s="44"/>
      <c r="I116" s="18"/>
      <c r="K116" s="18"/>
      <c r="L116" s="18"/>
      <c r="M116" s="18"/>
      <c r="N116" s="18"/>
      <c r="O116" s="18"/>
      <c r="P116" s="205"/>
      <c r="Y116" s="247"/>
    </row>
    <row r="117" spans="1:25" ht="12.75" customHeight="1" x14ac:dyDescent="0.25">
      <c r="A117" s="26"/>
      <c r="B117" s="305" t="str">
        <f>J117</f>
        <v>3.4 La respuesta obtenida al solicitar alguna información</v>
      </c>
      <c r="C117" s="13">
        <f>SUMPRODUCT(((TABLA!$AG$2:$AG$4687)=C79)*1*((TABLA!$C$2:$C$4687)=$R$10)*1)</f>
        <v>1</v>
      </c>
      <c r="D117" s="13">
        <f>SUMPRODUCT(((TABLA!$AG$2:$AG$4687)=D79)*1*((TABLA!$C$2:$C$4687)=$R$10)*1)</f>
        <v>1</v>
      </c>
      <c r="E117" s="13">
        <f>SUMPRODUCT(((TABLA!$AG$2:$AG$4687)=E79)*1*((TABLA!$C$2:$C$4687)=$R$10)*1)</f>
        <v>4</v>
      </c>
      <c r="F117" s="13">
        <f>SUMPRODUCT(((TABLA!$AG$2:$AG$4687)=F79)*1*((TABLA!$C$2:$C$4687)=$R$10)*1)</f>
        <v>33</v>
      </c>
      <c r="G117" s="13">
        <f>SUMPRODUCT(((TABLA!$AG$2:$AG$4687)=G79)*1*((TABLA!$C$2:$C$4687)=$R$10)*1)</f>
        <v>126</v>
      </c>
      <c r="H117" s="13">
        <f>F$11-SUM(C117:G117)</f>
        <v>3</v>
      </c>
      <c r="I117" s="29"/>
      <c r="J117" s="299" t="str">
        <f>TABLA!AG1</f>
        <v>3.4 La respuesta obtenida al solicitar alguna información</v>
      </c>
      <c r="K117" s="299"/>
      <c r="L117" s="299"/>
      <c r="M117" s="299"/>
      <c r="N117" s="299"/>
      <c r="O117" s="299"/>
      <c r="P117" s="208">
        <f>Y117*10</f>
        <v>9.2727272727272734</v>
      </c>
      <c r="Q117" s="232">
        <f>SUM(C117:H117)</f>
        <v>168</v>
      </c>
      <c r="R117" s="242">
        <f>SUM(J117:O117)</f>
        <v>0</v>
      </c>
      <c r="S117" s="242">
        <v>0</v>
      </c>
      <c r="T117" s="242">
        <v>1</v>
      </c>
      <c r="U117" s="242">
        <v>2</v>
      </c>
      <c r="V117" s="242">
        <v>3</v>
      </c>
      <c r="W117" s="242">
        <v>4</v>
      </c>
      <c r="Y117" s="242">
        <f>SUM(S118:W118)/((Q117-H117)*4)</f>
        <v>0.92727272727272725</v>
      </c>
    </row>
    <row r="118" spans="1:25" ht="18" customHeight="1" x14ac:dyDescent="0.25">
      <c r="B118" s="305"/>
      <c r="C118" s="64">
        <f t="shared" ref="C118:H118" si="9">C117/SUM($C117:$H117)</f>
        <v>5.9523809523809521E-3</v>
      </c>
      <c r="D118" s="64">
        <f t="shared" si="9"/>
        <v>5.9523809523809521E-3</v>
      </c>
      <c r="E118" s="64">
        <f t="shared" si="9"/>
        <v>2.3809523809523808E-2</v>
      </c>
      <c r="F118" s="64">
        <f t="shared" si="9"/>
        <v>0.19642857142857142</v>
      </c>
      <c r="G118" s="64">
        <f t="shared" si="9"/>
        <v>0.75</v>
      </c>
      <c r="H118" s="64">
        <f t="shared" si="9"/>
        <v>1.7857142857142856E-2</v>
      </c>
      <c r="I118" s="55"/>
      <c r="J118" s="299"/>
      <c r="K118" s="299"/>
      <c r="L118" s="299"/>
      <c r="M118" s="299"/>
      <c r="N118" s="299"/>
      <c r="O118" s="299"/>
      <c r="P118" s="209"/>
      <c r="S118" s="242">
        <v>0</v>
      </c>
      <c r="T118" s="242">
        <f>D117*T117</f>
        <v>1</v>
      </c>
      <c r="U118" s="242">
        <f>E117*U117</f>
        <v>8</v>
      </c>
      <c r="V118" s="242">
        <f>F117*V117</f>
        <v>99</v>
      </c>
      <c r="W118" s="242">
        <f>G117*W117</f>
        <v>504</v>
      </c>
      <c r="Y118" s="18"/>
    </row>
    <row r="119" spans="1:25" ht="12.75" customHeight="1" x14ac:dyDescent="0.25">
      <c r="B119" s="305"/>
      <c r="C119" s="126"/>
      <c r="D119" s="126"/>
      <c r="E119" s="126"/>
      <c r="F119" s="126"/>
      <c r="G119" s="126"/>
      <c r="H119" s="126"/>
      <c r="I119" s="55"/>
      <c r="J119" s="124"/>
      <c r="K119" s="124"/>
      <c r="L119" s="124"/>
      <c r="M119" s="124"/>
      <c r="N119" s="124"/>
      <c r="O119" s="124"/>
      <c r="P119" s="209"/>
      <c r="Y119" s="18"/>
    </row>
    <row r="120" spans="1:25" s="18" customFormat="1" ht="144" customHeight="1" x14ac:dyDescent="0.25">
      <c r="A120" s="26"/>
      <c r="B120" s="305"/>
      <c r="C120" s="28"/>
      <c r="D120" s="28"/>
      <c r="E120" s="28"/>
      <c r="F120" s="28"/>
      <c r="G120" s="28"/>
      <c r="H120" s="28"/>
      <c r="I120" s="29"/>
      <c r="J120" s="17"/>
      <c r="K120" s="48"/>
      <c r="L120" s="48"/>
      <c r="M120" s="48"/>
      <c r="N120" s="48"/>
      <c r="O120" s="48"/>
      <c r="P120" s="210"/>
      <c r="Q120" s="235"/>
      <c r="Y120" s="242"/>
    </row>
    <row r="121" spans="1:25" s="18" customFormat="1" ht="12.75" customHeight="1" x14ac:dyDescent="0.25">
      <c r="A121" s="26"/>
      <c r="B121" s="305" t="str">
        <f>J121</f>
        <v>3.5 La facilidad para navegar por el catálogo de la Biblioteca</v>
      </c>
      <c r="C121" s="37">
        <f>SUMPRODUCT(((TABLA!$AH$2:$AH$4687)=C79)*1*((TABLA!$C$2:$C$4687)=$R$10)*1)</f>
        <v>3</v>
      </c>
      <c r="D121" s="37">
        <f>SUMPRODUCT(((TABLA!$AH$2:$AH$4687)=D79)*1*((TABLA!$C$2:$C$4687)=$R$10)*1)</f>
        <v>5</v>
      </c>
      <c r="E121" s="37">
        <f>SUMPRODUCT(((TABLA!$AH$2:$AH$4687)=E79)*1*((TABLA!$C$2:$C$4687)=$R$10)*1)</f>
        <v>37</v>
      </c>
      <c r="F121" s="37">
        <f>SUMPRODUCT(((TABLA!$AH$2:$AH$4687)=F79)*1*((TABLA!$C$2:$C$4687)=$R$10)*1)</f>
        <v>75</v>
      </c>
      <c r="G121" s="37">
        <f>SUMPRODUCT(((TABLA!$AH$2:$AH$4687)=G79)*1*((TABLA!$C$2:$C$4687)=$R$10)*1)</f>
        <v>45</v>
      </c>
      <c r="H121" s="37">
        <f>F$11-SUM(C121:G121)</f>
        <v>3</v>
      </c>
      <c r="I121" s="29"/>
      <c r="J121" s="299" t="str">
        <f>TABLA!AH1</f>
        <v>3.5 La facilidad para navegar por el catálogo de la Biblioteca</v>
      </c>
      <c r="K121" s="299"/>
      <c r="L121" s="299"/>
      <c r="M121" s="299"/>
      <c r="N121" s="299"/>
      <c r="O121" s="299"/>
      <c r="P121" s="208">
        <f>Y121*10</f>
        <v>7.333333333333333</v>
      </c>
      <c r="Q121" s="232">
        <f>SUM(C121:H121)</f>
        <v>168</v>
      </c>
      <c r="R121" s="242">
        <f>SUM(J121:O121)</f>
        <v>0</v>
      </c>
      <c r="S121" s="242">
        <v>0</v>
      </c>
      <c r="T121" s="242">
        <v>1</v>
      </c>
      <c r="U121" s="242">
        <v>2</v>
      </c>
      <c r="V121" s="242">
        <v>3</v>
      </c>
      <c r="W121" s="242">
        <v>4</v>
      </c>
      <c r="X121" s="242"/>
      <c r="Y121" s="242">
        <f>SUM(S122:W122)/((Q121-H121)*4)</f>
        <v>0.73333333333333328</v>
      </c>
    </row>
    <row r="122" spans="1:25" ht="12.75" customHeight="1" x14ac:dyDescent="0.25">
      <c r="B122" s="305"/>
      <c r="C122" s="177">
        <f t="shared" ref="C122:H122" si="10">C121/SUM($C121:$H121)</f>
        <v>1.7857142857142856E-2</v>
      </c>
      <c r="D122" s="177">
        <f t="shared" si="10"/>
        <v>2.976190476190476E-2</v>
      </c>
      <c r="E122" s="177">
        <f t="shared" si="10"/>
        <v>0.22023809523809523</v>
      </c>
      <c r="F122" s="177">
        <f t="shared" si="10"/>
        <v>0.44642857142857145</v>
      </c>
      <c r="G122" s="177">
        <f t="shared" si="10"/>
        <v>0.26785714285714285</v>
      </c>
      <c r="H122" s="177">
        <f t="shared" si="10"/>
        <v>1.7857142857142856E-2</v>
      </c>
      <c r="I122" s="55"/>
      <c r="J122" s="299"/>
      <c r="K122" s="299"/>
      <c r="L122" s="299"/>
      <c r="M122" s="299"/>
      <c r="N122" s="299"/>
      <c r="O122" s="299"/>
      <c r="P122" s="209"/>
      <c r="S122" s="242">
        <v>0</v>
      </c>
      <c r="T122" s="242">
        <f>D121*T121</f>
        <v>5</v>
      </c>
      <c r="U122" s="242">
        <f>E121*U121</f>
        <v>74</v>
      </c>
      <c r="V122" s="242">
        <f>F121*V121</f>
        <v>225</v>
      </c>
      <c r="W122" s="242">
        <f>G121*W121</f>
        <v>180</v>
      </c>
      <c r="Y122" s="18"/>
    </row>
    <row r="123" spans="1:25" ht="12.75" customHeight="1" x14ac:dyDescent="0.25">
      <c r="B123" s="305"/>
      <c r="C123" s="126"/>
      <c r="D123" s="126"/>
      <c r="E123" s="126"/>
      <c r="F123" s="126"/>
      <c r="G123" s="126"/>
      <c r="H123" s="126"/>
      <c r="I123" s="55"/>
      <c r="J123" s="124"/>
      <c r="K123" s="124"/>
      <c r="L123" s="124"/>
      <c r="M123" s="124"/>
      <c r="N123" s="124"/>
      <c r="O123" s="124"/>
      <c r="P123" s="209"/>
      <c r="Y123" s="18"/>
    </row>
    <row r="124" spans="1:25" ht="12.75" customHeight="1" x14ac:dyDescent="0.25">
      <c r="B124" s="305"/>
      <c r="C124" s="126"/>
      <c r="D124" s="126"/>
      <c r="E124" s="126"/>
      <c r="F124" s="126"/>
      <c r="G124" s="126"/>
      <c r="H124" s="126"/>
      <c r="I124" s="55"/>
      <c r="J124" s="124"/>
      <c r="K124" s="124"/>
      <c r="L124" s="124"/>
      <c r="M124" s="124"/>
      <c r="N124" s="124"/>
      <c r="O124" s="124"/>
      <c r="P124" s="209"/>
      <c r="Y124" s="18"/>
    </row>
    <row r="125" spans="1:25" s="18" customFormat="1" ht="144" customHeight="1" x14ac:dyDescent="0.25">
      <c r="A125" s="26"/>
      <c r="B125" s="305"/>
      <c r="C125" s="28"/>
      <c r="D125" s="28"/>
      <c r="E125" s="28"/>
      <c r="F125" s="28"/>
      <c r="G125" s="28"/>
      <c r="H125" s="28"/>
      <c r="I125" s="29"/>
      <c r="J125" s="17"/>
      <c r="K125" s="48"/>
      <c r="L125" s="48"/>
      <c r="M125" s="48"/>
      <c r="N125" s="48"/>
      <c r="O125" s="48"/>
      <c r="P125" s="210"/>
      <c r="Q125" s="235"/>
      <c r="Y125" s="242"/>
    </row>
    <row r="126" spans="1:25" ht="33" customHeight="1" x14ac:dyDescent="0.25">
      <c r="A126" s="26"/>
      <c r="B126" s="305" t="str">
        <f>J126</f>
        <v>3.6 La facilidad para hacer sugerencias y comentarios o peticiones para nuevas adquisiciones</v>
      </c>
      <c r="C126" s="37">
        <f>SUMPRODUCT(((TABLA!$AI$2:$AI$4687)=C79)*1*((TABLA!$C$2:$C$4687)=$R$10)*1)</f>
        <v>2</v>
      </c>
      <c r="D126" s="37">
        <f>SUMPRODUCT(((TABLA!$AI$2:$AI$4687)=D79)*1*((TABLA!$C$2:$C$4687)=$R$10)*1)</f>
        <v>2</v>
      </c>
      <c r="E126" s="37">
        <f>SUMPRODUCT(((TABLA!$AI$2:$AI$4687)=E79)*1*((TABLA!$C$2:$C$4687)=$R$10)*1)</f>
        <v>11</v>
      </c>
      <c r="F126" s="37">
        <f>SUMPRODUCT(((TABLA!$AI$2:$AI$4687)=F79)*1*((TABLA!$C$2:$C$4687)=$R$10)*1)</f>
        <v>61</v>
      </c>
      <c r="G126" s="37">
        <f>SUMPRODUCT(((TABLA!$AI$2:$AI$4687)=G79)*1*((TABLA!$C$2:$C$4687)=$R$10)*1)</f>
        <v>81</v>
      </c>
      <c r="H126" s="37">
        <f>F$11-SUM(C126:G126)</f>
        <v>11</v>
      </c>
      <c r="I126" s="29"/>
      <c r="J126" s="299" t="str">
        <f>TABLA!AI1</f>
        <v>3.6 La facilidad para hacer sugerencias y comentarios o peticiones para nuevas adquisiciones</v>
      </c>
      <c r="K126" s="299"/>
      <c r="L126" s="299"/>
      <c r="M126" s="299"/>
      <c r="N126" s="299"/>
      <c r="O126" s="299"/>
      <c r="P126" s="208">
        <f>Y126*10</f>
        <v>8.4554140127388528</v>
      </c>
      <c r="Q126" s="232">
        <f>SUM(C126:H126)</f>
        <v>168</v>
      </c>
      <c r="R126" s="248">
        <f>SUM(J126:O126)</f>
        <v>0</v>
      </c>
      <c r="S126" s="242">
        <v>0</v>
      </c>
      <c r="T126" s="242">
        <v>1</v>
      </c>
      <c r="U126" s="242">
        <v>2</v>
      </c>
      <c r="V126" s="242">
        <v>3</v>
      </c>
      <c r="W126" s="242">
        <v>4</v>
      </c>
      <c r="Y126" s="242">
        <f>SUM(S127:W127)/((Q126-H126)*4)</f>
        <v>0.84554140127388533</v>
      </c>
    </row>
    <row r="127" spans="1:25" ht="12.75" customHeight="1" x14ac:dyDescent="0.25">
      <c r="B127" s="305"/>
      <c r="C127" s="177">
        <f t="shared" ref="C127:H127" si="11">C126/SUM($C126:$H126)</f>
        <v>1.1904761904761904E-2</v>
      </c>
      <c r="D127" s="177">
        <f t="shared" si="11"/>
        <v>1.1904761904761904E-2</v>
      </c>
      <c r="E127" s="177">
        <f t="shared" si="11"/>
        <v>6.5476190476190479E-2</v>
      </c>
      <c r="F127" s="177">
        <f t="shared" si="11"/>
        <v>0.36309523809523808</v>
      </c>
      <c r="G127" s="177">
        <f t="shared" si="11"/>
        <v>0.48214285714285715</v>
      </c>
      <c r="H127" s="177">
        <f t="shared" si="11"/>
        <v>6.5476190476190479E-2</v>
      </c>
      <c r="I127" s="55"/>
      <c r="J127" s="299"/>
      <c r="K127" s="299"/>
      <c r="L127" s="299"/>
      <c r="M127" s="299"/>
      <c r="N127" s="299"/>
      <c r="O127" s="299"/>
      <c r="P127" s="209"/>
      <c r="S127" s="242">
        <v>0</v>
      </c>
      <c r="T127" s="242">
        <f>D126*T126</f>
        <v>2</v>
      </c>
      <c r="U127" s="242">
        <f>E126*U126</f>
        <v>22</v>
      </c>
      <c r="V127" s="242">
        <f>F126*V126</f>
        <v>183</v>
      </c>
      <c r="W127" s="242">
        <f>G126*W126</f>
        <v>324</v>
      </c>
      <c r="Y127" s="18"/>
    </row>
    <row r="128" spans="1:25" ht="12.75" customHeight="1" x14ac:dyDescent="0.25">
      <c r="B128" s="305"/>
      <c r="C128" s="126"/>
      <c r="D128" s="126"/>
      <c r="E128" s="126"/>
      <c r="F128" s="126"/>
      <c r="G128" s="126"/>
      <c r="H128" s="126"/>
      <c r="I128" s="55"/>
      <c r="J128" s="124"/>
      <c r="K128" s="124"/>
      <c r="L128" s="124"/>
      <c r="M128" s="124"/>
      <c r="N128" s="124"/>
      <c r="O128" s="124"/>
      <c r="P128" s="209"/>
      <c r="Y128" s="18"/>
    </row>
    <row r="129" spans="1:25" s="18" customFormat="1" ht="144" customHeight="1" x14ac:dyDescent="0.25">
      <c r="A129" s="26"/>
      <c r="B129" s="305"/>
      <c r="C129" s="28"/>
      <c r="D129" s="28"/>
      <c r="E129" s="28"/>
      <c r="F129" s="28"/>
      <c r="G129" s="28"/>
      <c r="H129" s="28"/>
      <c r="I129" s="29"/>
      <c r="J129" s="17"/>
      <c r="K129" s="48"/>
      <c r="L129" s="48"/>
      <c r="M129" s="48"/>
      <c r="N129" s="48"/>
      <c r="O129" s="48"/>
      <c r="P129" s="210"/>
      <c r="Q129" s="235"/>
      <c r="Y129" s="242"/>
    </row>
    <row r="130" spans="1:25" ht="14.25" customHeight="1" x14ac:dyDescent="0.25">
      <c r="A130" s="26"/>
      <c r="B130" s="305" t="str">
        <f>J130</f>
        <v>3.7 Los contenidos y la facilidad de uso de la página web de la Biblioteca</v>
      </c>
      <c r="C130" s="13">
        <f>SUMPRODUCT(((TABLA!$AJ$2:$AJ$4687)=C79)*1*((TABLA!$C$2:$C$4687)=$R$10)*1)</f>
        <v>3</v>
      </c>
      <c r="D130" s="13">
        <f>SUMPRODUCT(((TABLA!$AJ$2:$AJ$4687)=D79)*1*((TABLA!$C$2:$C$4687)=$R$10)*1)</f>
        <v>2</v>
      </c>
      <c r="E130" s="13">
        <f>SUMPRODUCT(((TABLA!$AJ$2:$AJ$4687)=E79)*1*((TABLA!$C$2:$C$4687)=$R$10)*1)</f>
        <v>22</v>
      </c>
      <c r="F130" s="13">
        <f>SUMPRODUCT(((TABLA!$AJ$2:$AJ$4687)=F79)*1*((TABLA!$C$2:$C$4687)=$R$10)*1)</f>
        <v>82</v>
      </c>
      <c r="G130" s="13">
        <f>SUMPRODUCT(((TABLA!$AJ$2:$AJ$4687)=G79)*1*((TABLA!$C$2:$C$4687)=$R$10)*1)</f>
        <v>53</v>
      </c>
      <c r="H130" s="13">
        <f>F$11-SUM(C130:G130)</f>
        <v>6</v>
      </c>
      <c r="I130" s="29"/>
      <c r="J130" s="299" t="str">
        <f>TABLA!AJ1</f>
        <v>3.7 Los contenidos y la facilidad de uso de la página web de la Biblioteca</v>
      </c>
      <c r="K130" s="299"/>
      <c r="L130" s="299"/>
      <c r="M130" s="299"/>
      <c r="N130" s="299"/>
      <c r="O130" s="299"/>
      <c r="P130" s="208">
        <f>Y130*10</f>
        <v>7.7777777777777777</v>
      </c>
      <c r="Q130" s="232">
        <f>SUM(C130:H130)</f>
        <v>168</v>
      </c>
      <c r="R130" s="242">
        <f>SUM(J130:O130)</f>
        <v>0</v>
      </c>
      <c r="S130" s="242">
        <v>0</v>
      </c>
      <c r="T130" s="242">
        <v>1</v>
      </c>
      <c r="U130" s="242">
        <v>2</v>
      </c>
      <c r="V130" s="242">
        <v>3</v>
      </c>
      <c r="W130" s="242">
        <v>4</v>
      </c>
      <c r="Y130" s="242">
        <f>SUM(S131:W131)/((Q130-H130)*4)</f>
        <v>0.77777777777777779</v>
      </c>
    </row>
    <row r="131" spans="1:25" ht="12.75" customHeight="1" x14ac:dyDescent="0.25">
      <c r="B131" s="305"/>
      <c r="C131" s="64">
        <f t="shared" ref="C131:H131" si="12">C130/SUM($C130:$H130)</f>
        <v>1.7857142857142856E-2</v>
      </c>
      <c r="D131" s="64">
        <f t="shared" si="12"/>
        <v>1.1904761904761904E-2</v>
      </c>
      <c r="E131" s="64">
        <f t="shared" si="12"/>
        <v>0.13095238095238096</v>
      </c>
      <c r="F131" s="64">
        <f t="shared" si="12"/>
        <v>0.48809523809523808</v>
      </c>
      <c r="G131" s="64">
        <f t="shared" si="12"/>
        <v>0.31547619047619047</v>
      </c>
      <c r="H131" s="64">
        <f t="shared" si="12"/>
        <v>3.5714285714285712E-2</v>
      </c>
      <c r="I131" s="55"/>
      <c r="J131" s="299"/>
      <c r="K131" s="299"/>
      <c r="L131" s="299"/>
      <c r="M131" s="299"/>
      <c r="N131" s="299"/>
      <c r="O131" s="299"/>
      <c r="S131" s="242">
        <v>0</v>
      </c>
      <c r="T131" s="242">
        <f>D130*T130</f>
        <v>2</v>
      </c>
      <c r="U131" s="242">
        <f>E130*U130</f>
        <v>44</v>
      </c>
      <c r="V131" s="242">
        <f>F130*V130</f>
        <v>246</v>
      </c>
      <c r="W131" s="242">
        <f>G130*W130</f>
        <v>212</v>
      </c>
      <c r="Y131" s="18"/>
    </row>
    <row r="132" spans="1:25" ht="12.75" customHeight="1" x14ac:dyDescent="0.25">
      <c r="B132" s="305"/>
      <c r="C132" s="126"/>
      <c r="D132" s="126"/>
      <c r="E132" s="126"/>
      <c r="F132" s="126"/>
      <c r="G132" s="126"/>
      <c r="H132" s="126"/>
      <c r="I132" s="55"/>
      <c r="J132" s="124"/>
      <c r="K132" s="124"/>
      <c r="L132" s="124"/>
      <c r="M132" s="124"/>
      <c r="N132" s="124"/>
      <c r="O132" s="124"/>
      <c r="Y132" s="18"/>
    </row>
    <row r="133" spans="1:25" s="18" customFormat="1" ht="144" customHeight="1" x14ac:dyDescent="0.25">
      <c r="A133" s="26"/>
      <c r="B133" s="305"/>
      <c r="C133" s="28"/>
      <c r="D133" s="28"/>
      <c r="E133" s="28"/>
      <c r="F133" s="28"/>
      <c r="G133" s="28"/>
      <c r="H133" s="28"/>
      <c r="I133" s="29"/>
      <c r="J133" s="48"/>
      <c r="K133" s="48"/>
      <c r="L133" s="48"/>
      <c r="M133" s="48"/>
      <c r="N133" s="48"/>
      <c r="O133" s="48"/>
      <c r="P133" s="203"/>
      <c r="Q133" s="235"/>
      <c r="Y133" s="242"/>
    </row>
    <row r="134" spans="1:25" s="247" customFormat="1" ht="59.25" customHeight="1" x14ac:dyDescent="0.2">
      <c r="A134" s="80" t="s">
        <v>64</v>
      </c>
      <c r="B134" s="30" t="s">
        <v>65</v>
      </c>
      <c r="C134" s="306" t="s">
        <v>63</v>
      </c>
      <c r="D134" s="306"/>
      <c r="E134" s="306"/>
      <c r="F134" s="306"/>
      <c r="G134" s="306"/>
      <c r="H134" s="306"/>
      <c r="I134" s="49"/>
      <c r="J134" s="298"/>
      <c r="K134" s="298"/>
      <c r="L134" s="298"/>
      <c r="M134" s="298"/>
      <c r="N134" s="298"/>
      <c r="O134" s="298"/>
      <c r="P134" s="207"/>
      <c r="Q134" s="236"/>
      <c r="Y134" s="242"/>
    </row>
    <row r="135" spans="1:25" ht="28.5" customHeight="1" x14ac:dyDescent="0.4">
      <c r="C135" s="131" t="s">
        <v>59</v>
      </c>
      <c r="D135" s="25"/>
      <c r="E135" s="24" t="s">
        <v>60</v>
      </c>
      <c r="F135" s="25"/>
      <c r="G135" s="130" t="s">
        <v>61</v>
      </c>
      <c r="H135" s="88" t="s">
        <v>62</v>
      </c>
      <c r="I135" s="50"/>
      <c r="J135" s="51"/>
      <c r="K135" s="50"/>
      <c r="L135" s="51"/>
      <c r="M135" s="50"/>
      <c r="N135" s="51"/>
      <c r="O135" s="52"/>
      <c r="Y135" s="249"/>
    </row>
    <row r="136" spans="1:25" s="249" customFormat="1" ht="16.5" customHeight="1" x14ac:dyDescent="0.25">
      <c r="A136" s="81"/>
      <c r="B136" s="15"/>
      <c r="C136" s="89">
        <v>1</v>
      </c>
      <c r="D136" s="90">
        <v>2</v>
      </c>
      <c r="E136" s="91">
        <v>3</v>
      </c>
      <c r="F136" s="92">
        <v>4</v>
      </c>
      <c r="G136" s="93">
        <v>5</v>
      </c>
      <c r="H136" s="94">
        <v>0</v>
      </c>
      <c r="I136" s="53"/>
      <c r="J136" s="54"/>
      <c r="K136" s="54"/>
      <c r="L136" s="54"/>
      <c r="M136" s="54"/>
      <c r="N136" s="54"/>
      <c r="O136" s="54"/>
      <c r="P136" s="203"/>
      <c r="Q136" s="232"/>
      <c r="Y136" s="242"/>
    </row>
    <row r="137" spans="1:25" ht="16.5" customHeight="1" x14ac:dyDescent="0.25">
      <c r="A137" s="26"/>
      <c r="B137" s="305" t="s">
        <v>98</v>
      </c>
      <c r="C137" s="178">
        <f>SUMPRODUCT(((TABLA!$AM$2:$AM$4687)=C79)*1*((TABLA!$C$2:$C$4687)=$R$10)*1)</f>
        <v>0</v>
      </c>
      <c r="D137" s="178">
        <f>SUMPRODUCT(((TABLA!$AM$2:$AM$4687)=D79)*1*((TABLA!$C$2:$C$4687)=$R$10)*1)</f>
        <v>0</v>
      </c>
      <c r="E137" s="178">
        <f>SUMPRODUCT(((TABLA!$AM$2:$AM$4687)=E79)*1*((TABLA!$C$2:$C$4687)=$R$10)*1)</f>
        <v>6</v>
      </c>
      <c r="F137" s="178">
        <f>SUMPRODUCT(((TABLA!$AM$2:$AM$4687)=F79)*1*((TABLA!$C$2:$C$4687)=$R$10)*1)</f>
        <v>29</v>
      </c>
      <c r="G137" s="178">
        <f>SUMPRODUCT(((TABLA!$AM$2:$AM$4687)=G79)*1*((TABLA!$C$2:$C$4687)=$R$10)*1)</f>
        <v>118</v>
      </c>
      <c r="H137" s="178">
        <f>F$11-SUM(C137:G137)</f>
        <v>15</v>
      </c>
      <c r="I137" s="29"/>
      <c r="J137" s="299" t="str">
        <f>TABLA!AM1</f>
        <v>4.1 La agilidad al ser atendido en el mostrador de préstamo</v>
      </c>
      <c r="K137" s="299"/>
      <c r="L137" s="299"/>
      <c r="M137" s="299"/>
      <c r="N137" s="299"/>
      <c r="O137" s="299"/>
      <c r="P137" s="208">
        <f>Y137*10</f>
        <v>9.3300653594771248</v>
      </c>
      <c r="Q137" s="232">
        <f>SUM(C137:H137)</f>
        <v>168</v>
      </c>
      <c r="R137" s="242">
        <f>SUM(J137:O137)</f>
        <v>0</v>
      </c>
      <c r="S137" s="242">
        <v>0</v>
      </c>
      <c r="T137" s="242">
        <v>1</v>
      </c>
      <c r="U137" s="242">
        <v>2</v>
      </c>
      <c r="V137" s="242">
        <v>3</v>
      </c>
      <c r="W137" s="242">
        <v>4</v>
      </c>
      <c r="Y137" s="242">
        <f>SUM(S138:W138)/((Q137-H137)*4)</f>
        <v>0.93300653594771243</v>
      </c>
    </row>
    <row r="138" spans="1:25" ht="12.75" customHeight="1" x14ac:dyDescent="0.25">
      <c r="B138" s="305"/>
      <c r="C138" s="179">
        <f t="shared" ref="C138:H138" si="13">C137/SUM($C137:$H137)</f>
        <v>0</v>
      </c>
      <c r="D138" s="179">
        <f t="shared" si="13"/>
        <v>0</v>
      </c>
      <c r="E138" s="179">
        <f t="shared" si="13"/>
        <v>3.5714285714285712E-2</v>
      </c>
      <c r="F138" s="179">
        <f t="shared" si="13"/>
        <v>0.17261904761904762</v>
      </c>
      <c r="G138" s="179">
        <f t="shared" si="13"/>
        <v>0.70238095238095233</v>
      </c>
      <c r="H138" s="179">
        <f t="shared" si="13"/>
        <v>8.9285714285714288E-2</v>
      </c>
      <c r="I138" s="55"/>
      <c r="J138" s="299"/>
      <c r="K138" s="299"/>
      <c r="L138" s="299"/>
      <c r="M138" s="299"/>
      <c r="N138" s="299"/>
      <c r="O138" s="299"/>
      <c r="P138" s="209"/>
      <c r="S138" s="242">
        <v>0</v>
      </c>
      <c r="T138" s="242">
        <f>D137*T137</f>
        <v>0</v>
      </c>
      <c r="U138" s="242">
        <f>E137*U137</f>
        <v>12</v>
      </c>
      <c r="V138" s="242">
        <f>F137*V137</f>
        <v>87</v>
      </c>
      <c r="W138" s="242">
        <f>G137*W137</f>
        <v>472</v>
      </c>
      <c r="Y138" s="18"/>
    </row>
    <row r="139" spans="1:25" ht="12.75" customHeight="1" x14ac:dyDescent="0.25">
      <c r="B139" s="305"/>
      <c r="C139" s="126"/>
      <c r="D139" s="126"/>
      <c r="E139" s="126"/>
      <c r="F139" s="126"/>
      <c r="G139" s="126"/>
      <c r="H139" s="126"/>
      <c r="I139" s="55"/>
      <c r="J139" s="124"/>
      <c r="K139" s="124"/>
      <c r="L139" s="124"/>
      <c r="M139" s="124"/>
      <c r="N139" s="124"/>
      <c r="O139" s="124"/>
      <c r="P139" s="209"/>
      <c r="Y139" s="18"/>
    </row>
    <row r="140" spans="1:25" s="18" customFormat="1" ht="144" customHeight="1" x14ac:dyDescent="0.25">
      <c r="A140" s="26"/>
      <c r="B140" s="305"/>
      <c r="C140" s="28"/>
      <c r="D140" s="28"/>
      <c r="E140" s="28"/>
      <c r="F140" s="28"/>
      <c r="G140" s="28"/>
      <c r="H140" s="28"/>
      <c r="I140" s="29"/>
      <c r="J140" s="17"/>
      <c r="K140" s="48"/>
      <c r="L140" s="48"/>
      <c r="M140" s="48"/>
      <c r="N140" s="48"/>
      <c r="O140" s="48"/>
      <c r="P140" s="210"/>
      <c r="Q140" s="235"/>
      <c r="Y140" s="242"/>
    </row>
    <row r="141" spans="1:25" ht="21.75" customHeight="1" x14ac:dyDescent="0.25">
      <c r="A141" s="26"/>
      <c r="B141" s="305" t="str">
        <f>J141</f>
        <v>4.2 La idoneidad de los plazos de préstamo</v>
      </c>
      <c r="C141" s="178">
        <f>SUMPRODUCT(((TABLA!$AN$2:$AN$4687)=C79)*1*((TABLA!$C$2:$C$4687)=$R$10)*1)</f>
        <v>1</v>
      </c>
      <c r="D141" s="178">
        <f>SUMPRODUCT(((TABLA!$AN$2:$AN$4687)=D79)*1*((TABLA!$C$2:$C$4687)=$R$10)*1)</f>
        <v>1</v>
      </c>
      <c r="E141" s="178">
        <f>SUMPRODUCT(((TABLA!$AN$2:$AN$4687)=E79)*1*((TABLA!$C$2:$C$4687)=$R$10)*1)</f>
        <v>9</v>
      </c>
      <c r="F141" s="178">
        <f>SUMPRODUCT(((TABLA!$AN$2:$AN$4687)=F79)*1*((TABLA!$C$2:$C$4687)=$R$10)*1)</f>
        <v>41</v>
      </c>
      <c r="G141" s="178">
        <f>SUMPRODUCT(((TABLA!$AN$2:$AN$4687)=G79)*1*((TABLA!$C$2:$C$4687)=$R$10)*1)</f>
        <v>103</v>
      </c>
      <c r="H141" s="178">
        <f>F$11-SUM(C141:G141)</f>
        <v>13</v>
      </c>
      <c r="I141" s="29"/>
      <c r="J141" s="299" t="str">
        <f>TABLA!AN1</f>
        <v>4.2 La idoneidad de los plazos de préstamo</v>
      </c>
      <c r="K141" s="299"/>
      <c r="L141" s="299"/>
      <c r="M141" s="299"/>
      <c r="N141" s="299"/>
      <c r="O141" s="299"/>
      <c r="P141" s="208">
        <f>Y141*10</f>
        <v>8.935483870967742</v>
      </c>
      <c r="Q141" s="232">
        <f>SUM(C141:H141)</f>
        <v>168</v>
      </c>
      <c r="R141" s="242">
        <f>SUM(J141:O141)</f>
        <v>0</v>
      </c>
      <c r="S141" s="242">
        <v>0</v>
      </c>
      <c r="T141" s="242">
        <v>1</v>
      </c>
      <c r="U141" s="242">
        <v>2</v>
      </c>
      <c r="V141" s="242">
        <v>3</v>
      </c>
      <c r="W141" s="242">
        <v>4</v>
      </c>
      <c r="Y141" s="242">
        <f>SUM(S142:W142)/((Q141-H141)*4)</f>
        <v>0.8935483870967742</v>
      </c>
    </row>
    <row r="142" spans="1:25" ht="12.75" customHeight="1" x14ac:dyDescent="0.25">
      <c r="B142" s="305"/>
      <c r="C142" s="179">
        <f t="shared" ref="C142:H142" si="14">C141/SUM($C141:$H141)</f>
        <v>5.9523809523809521E-3</v>
      </c>
      <c r="D142" s="179">
        <f t="shared" si="14"/>
        <v>5.9523809523809521E-3</v>
      </c>
      <c r="E142" s="179">
        <f t="shared" si="14"/>
        <v>5.3571428571428568E-2</v>
      </c>
      <c r="F142" s="179">
        <f t="shared" si="14"/>
        <v>0.24404761904761904</v>
      </c>
      <c r="G142" s="179">
        <f t="shared" si="14"/>
        <v>0.61309523809523814</v>
      </c>
      <c r="H142" s="179">
        <f t="shared" si="14"/>
        <v>7.7380952380952384E-2</v>
      </c>
      <c r="I142" s="55"/>
      <c r="J142" s="299"/>
      <c r="K142" s="299"/>
      <c r="L142" s="299"/>
      <c r="M142" s="299"/>
      <c r="N142" s="299"/>
      <c r="O142" s="299"/>
      <c r="P142" s="209"/>
      <c r="S142" s="242">
        <v>0</v>
      </c>
      <c r="T142" s="242">
        <f>D141*T141</f>
        <v>1</v>
      </c>
      <c r="U142" s="242">
        <f>E141*U141</f>
        <v>18</v>
      </c>
      <c r="V142" s="242">
        <f>F141*V141</f>
        <v>123</v>
      </c>
      <c r="W142" s="242">
        <f>G141*W141</f>
        <v>412</v>
      </c>
      <c r="Y142" s="18"/>
    </row>
    <row r="143" spans="1:25" ht="12.75" customHeight="1" x14ac:dyDescent="0.25">
      <c r="B143" s="305"/>
      <c r="C143" s="126"/>
      <c r="D143" s="126"/>
      <c r="E143" s="126"/>
      <c r="F143" s="126"/>
      <c r="G143" s="126"/>
      <c r="H143" s="126"/>
      <c r="I143" s="55"/>
      <c r="J143" s="124"/>
      <c r="K143" s="124"/>
      <c r="L143" s="124"/>
      <c r="M143" s="124"/>
      <c r="N143" s="124"/>
      <c r="O143" s="124"/>
      <c r="P143" s="209"/>
      <c r="Y143" s="18"/>
    </row>
    <row r="144" spans="1:25" s="18" customFormat="1" ht="131.25" customHeight="1" x14ac:dyDescent="0.25">
      <c r="A144" s="26"/>
      <c r="B144" s="305"/>
      <c r="C144" s="28"/>
      <c r="D144" s="28"/>
      <c r="E144" s="28"/>
      <c r="F144" s="28"/>
      <c r="G144" s="28"/>
      <c r="H144" s="28"/>
      <c r="I144" s="29"/>
      <c r="J144" s="17"/>
      <c r="K144" s="48"/>
      <c r="L144" s="48"/>
      <c r="M144" s="48"/>
      <c r="N144" s="48"/>
      <c r="O144" s="48"/>
      <c r="P144" s="210"/>
      <c r="Q144" s="235"/>
    </row>
    <row r="145" spans="1:25" s="18" customFormat="1" ht="13.5" customHeight="1" x14ac:dyDescent="0.25">
      <c r="A145" s="26"/>
      <c r="B145" s="27"/>
      <c r="C145" s="28"/>
      <c r="D145" s="28"/>
      <c r="E145" s="28"/>
      <c r="F145" s="28"/>
      <c r="G145" s="28"/>
      <c r="H145" s="28"/>
      <c r="I145" s="29"/>
      <c r="J145" s="17"/>
      <c r="K145" s="48"/>
      <c r="L145" s="48"/>
      <c r="M145" s="48"/>
      <c r="N145" s="48"/>
      <c r="O145" s="48"/>
      <c r="P145" s="210"/>
      <c r="Q145" s="235"/>
      <c r="Y145" s="242"/>
    </row>
    <row r="146" spans="1:25" ht="12.75" customHeight="1" x14ac:dyDescent="0.25">
      <c r="A146" s="26"/>
      <c r="B146" s="31"/>
      <c r="C146" s="32"/>
      <c r="D146" s="32"/>
      <c r="E146" s="32"/>
      <c r="F146" s="32"/>
      <c r="G146" s="32"/>
      <c r="H146" s="32"/>
      <c r="I146" s="33"/>
      <c r="K146" s="33"/>
      <c r="L146" s="33"/>
      <c r="M146" s="33"/>
      <c r="N146" s="33"/>
      <c r="O146" s="33"/>
      <c r="P146" s="211"/>
    </row>
    <row r="147" spans="1:25" ht="12.75" customHeight="1" x14ac:dyDescent="0.25">
      <c r="A147" s="26"/>
      <c r="B147" s="31"/>
      <c r="C147" s="32"/>
      <c r="D147" s="32"/>
      <c r="E147" s="32"/>
      <c r="F147" s="32"/>
      <c r="G147" s="32"/>
      <c r="H147" s="32"/>
      <c r="I147" s="33"/>
      <c r="K147" s="33"/>
      <c r="L147" s="33"/>
      <c r="M147" s="33"/>
      <c r="N147" s="33"/>
      <c r="O147" s="33"/>
      <c r="P147" s="211"/>
      <c r="Y147" s="247"/>
    </row>
    <row r="148" spans="1:25" ht="12.75" customHeight="1" x14ac:dyDescent="0.25">
      <c r="A148" s="26"/>
      <c r="B148" s="313" t="str">
        <f>J148</f>
        <v>4.3 El número de documentos que se pueden obtener en préstamo</v>
      </c>
      <c r="C148" s="178">
        <f>SUMPRODUCT(((TABLA!$AO$2:$AO$4687)=C79)*1*((TABLA!$C$2:$C$4687)=$R$10)*1)</f>
        <v>0</v>
      </c>
      <c r="D148" s="178">
        <f>SUMPRODUCT(((TABLA!$AO$2:$AO$4687)=D79)*1*((TABLA!$C$2:$C$4687)=$R$10)*1)</f>
        <v>2</v>
      </c>
      <c r="E148" s="178">
        <f>SUMPRODUCT(((TABLA!$AO$2:$AO$4687)=E79)*1*((TABLA!$C$2:$C$4687)=$R$10)*1)</f>
        <v>13</v>
      </c>
      <c r="F148" s="178">
        <f>SUMPRODUCT(((TABLA!$AO$2:$AO$4687)=F79)*1*((TABLA!$C$2:$C$4687)=$R$10)*1)</f>
        <v>43</v>
      </c>
      <c r="G148" s="178">
        <f>SUMPRODUCT(((TABLA!$AO$2:$AO$4687)=G79)*1*((TABLA!$C$2:$C$4687)=$R$10)*1)</f>
        <v>96</v>
      </c>
      <c r="H148" s="178">
        <f>F$11-SUM(C148:G148)</f>
        <v>14</v>
      </c>
      <c r="I148" s="29"/>
      <c r="J148" s="299" t="str">
        <f>TABLA!AO1</f>
        <v>4.3 El número de documentos que se pueden obtener en préstamo</v>
      </c>
      <c r="K148" s="299"/>
      <c r="L148" s="299"/>
      <c r="M148" s="299"/>
      <c r="N148" s="299"/>
      <c r="O148" s="299"/>
      <c r="P148" s="208">
        <f>Y148*10</f>
        <v>8.7824675324675319</v>
      </c>
      <c r="Q148" s="232">
        <f>SUM(C148:H148)</f>
        <v>168</v>
      </c>
      <c r="R148" s="242">
        <f>SUM(J148:O148)</f>
        <v>0</v>
      </c>
      <c r="S148" s="242">
        <v>0</v>
      </c>
      <c r="T148" s="242">
        <v>1</v>
      </c>
      <c r="U148" s="242">
        <v>2</v>
      </c>
      <c r="V148" s="242">
        <v>3</v>
      </c>
      <c r="W148" s="242">
        <v>4</v>
      </c>
      <c r="Y148" s="242">
        <f>SUM(S149:W149)/((Q148-H148)*4)</f>
        <v>0.87824675324675328</v>
      </c>
    </row>
    <row r="149" spans="1:25" ht="18.75" customHeight="1" x14ac:dyDescent="0.25">
      <c r="B149" s="313"/>
      <c r="C149" s="179">
        <f t="shared" ref="C149:H149" si="15">C148/SUM($C148:$H148)</f>
        <v>0</v>
      </c>
      <c r="D149" s="179">
        <f t="shared" si="15"/>
        <v>1.1904761904761904E-2</v>
      </c>
      <c r="E149" s="179">
        <f t="shared" si="15"/>
        <v>7.7380952380952384E-2</v>
      </c>
      <c r="F149" s="179">
        <f t="shared" si="15"/>
        <v>0.25595238095238093</v>
      </c>
      <c r="G149" s="179">
        <f t="shared" si="15"/>
        <v>0.5714285714285714</v>
      </c>
      <c r="H149" s="179">
        <f t="shared" si="15"/>
        <v>8.3333333333333329E-2</v>
      </c>
      <c r="I149" s="55"/>
      <c r="J149" s="299"/>
      <c r="K149" s="299"/>
      <c r="L149" s="299"/>
      <c r="M149" s="299"/>
      <c r="N149" s="299"/>
      <c r="O149" s="299"/>
      <c r="P149" s="209"/>
      <c r="S149" s="242">
        <v>0</v>
      </c>
      <c r="T149" s="242">
        <f>D148*T148</f>
        <v>2</v>
      </c>
      <c r="U149" s="242">
        <f>E148*U148</f>
        <v>26</v>
      </c>
      <c r="V149" s="242">
        <f>F148*V148</f>
        <v>129</v>
      </c>
      <c r="W149" s="242">
        <f>G148*W148</f>
        <v>384</v>
      </c>
      <c r="Y149" s="18"/>
    </row>
    <row r="150" spans="1:25" ht="12.75" customHeight="1" x14ac:dyDescent="0.25">
      <c r="B150" s="313"/>
      <c r="C150" s="126"/>
      <c r="D150" s="126"/>
      <c r="E150" s="126"/>
      <c r="F150" s="126"/>
      <c r="G150" s="126"/>
      <c r="H150" s="126"/>
      <c r="I150" s="55"/>
      <c r="J150" s="124"/>
      <c r="K150" s="124"/>
      <c r="L150" s="124"/>
      <c r="M150" s="124"/>
      <c r="N150" s="124"/>
      <c r="O150" s="124"/>
      <c r="P150" s="209"/>
      <c r="Y150" s="18"/>
    </row>
    <row r="151" spans="1:25" s="18" customFormat="1" ht="144" customHeight="1" x14ac:dyDescent="0.25">
      <c r="A151" s="26"/>
      <c r="B151" s="313"/>
      <c r="C151" s="28"/>
      <c r="D151" s="28"/>
      <c r="E151" s="28"/>
      <c r="F151" s="28"/>
      <c r="G151" s="28"/>
      <c r="H151" s="28"/>
      <c r="I151" s="29"/>
      <c r="J151" s="17"/>
      <c r="K151" s="48"/>
      <c r="L151" s="48"/>
      <c r="M151" s="48"/>
      <c r="N151" s="48"/>
      <c r="O151" s="48"/>
      <c r="P151" s="210"/>
      <c r="Q151" s="235"/>
      <c r="Y151" s="242"/>
    </row>
    <row r="152" spans="1:25" ht="16.5" customHeight="1" x14ac:dyDescent="0.25">
      <c r="A152" s="26"/>
      <c r="B152" s="305" t="str">
        <f>J152</f>
        <v>4.4 La sencillez para obtener un documento en préstamo</v>
      </c>
      <c r="C152" s="178">
        <f>SUMPRODUCT(((TABLA!$AP$2:$AP$4687)=C79)*1*((TABLA!$C$2:$C$4687)=$R$10)*1)</f>
        <v>0</v>
      </c>
      <c r="D152" s="178">
        <f>SUMPRODUCT(((TABLA!$AP$2:$AP$4687)=D79)*1*((TABLA!$C$2:$C$4687)=$R$10)*1)</f>
        <v>0</v>
      </c>
      <c r="E152" s="178">
        <f>SUMPRODUCT(((TABLA!$AP$2:$AP$4687)=E79)*1*((TABLA!$C$2:$C$4687)=$R$10)*1)</f>
        <v>6</v>
      </c>
      <c r="F152" s="178">
        <f>SUMPRODUCT(((TABLA!$AP$2:$AP$4687)=F79)*1*((TABLA!$C$2:$C$4687)=$R$10)*1)</f>
        <v>43</v>
      </c>
      <c r="G152" s="178">
        <f>SUMPRODUCT(((TABLA!$AP$2:$AP$4687)=G79)*1*((TABLA!$C$2:$C$4687)=$R$10)*1)</f>
        <v>104</v>
      </c>
      <c r="H152" s="178">
        <f>F$11-SUM(C152:G152)</f>
        <v>15</v>
      </c>
      <c r="I152" s="29"/>
      <c r="J152" s="299" t="str">
        <f>TABLA!AP1</f>
        <v>4.4 La sencillez para obtener un documento en préstamo</v>
      </c>
      <c r="K152" s="299"/>
      <c r="L152" s="299"/>
      <c r="M152" s="299"/>
      <c r="N152" s="299"/>
      <c r="O152" s="299"/>
      <c r="P152" s="208">
        <f>Y152*10</f>
        <v>9.1013071895424833</v>
      </c>
      <c r="Q152" s="232">
        <f>SUM(C152:H152)</f>
        <v>168</v>
      </c>
      <c r="R152" s="242">
        <f>SUM(J152:O152)</f>
        <v>0</v>
      </c>
      <c r="S152" s="242">
        <v>0</v>
      </c>
      <c r="T152" s="242">
        <v>1</v>
      </c>
      <c r="U152" s="242">
        <v>2</v>
      </c>
      <c r="V152" s="242">
        <v>3</v>
      </c>
      <c r="W152" s="242">
        <v>4</v>
      </c>
      <c r="Y152" s="242">
        <f>SUM(S153:W153)/((Q152-H152)*4)</f>
        <v>0.91013071895424835</v>
      </c>
    </row>
    <row r="153" spans="1:25" ht="12.75" customHeight="1" x14ac:dyDescent="0.25">
      <c r="B153" s="305"/>
      <c r="C153" s="179">
        <f t="shared" ref="C153:H153" si="16">C152/SUM($C152:$H152)</f>
        <v>0</v>
      </c>
      <c r="D153" s="179">
        <f t="shared" si="16"/>
        <v>0</v>
      </c>
      <c r="E153" s="179">
        <f t="shared" si="16"/>
        <v>3.5714285714285712E-2</v>
      </c>
      <c r="F153" s="179">
        <f t="shared" si="16"/>
        <v>0.25595238095238093</v>
      </c>
      <c r="G153" s="179">
        <f t="shared" si="16"/>
        <v>0.61904761904761907</v>
      </c>
      <c r="H153" s="179">
        <f t="shared" si="16"/>
        <v>8.9285714285714288E-2</v>
      </c>
      <c r="I153" s="55"/>
      <c r="J153" s="299"/>
      <c r="K153" s="299"/>
      <c r="L153" s="299"/>
      <c r="M153" s="299"/>
      <c r="N153" s="299"/>
      <c r="O153" s="299"/>
      <c r="P153" s="209"/>
      <c r="S153" s="242">
        <v>0</v>
      </c>
      <c r="T153" s="242">
        <f>D152*T152</f>
        <v>0</v>
      </c>
      <c r="U153" s="242">
        <f>E152*U152</f>
        <v>12</v>
      </c>
      <c r="V153" s="242">
        <f>F152*V152</f>
        <v>129</v>
      </c>
      <c r="W153" s="242">
        <f>G152*W152</f>
        <v>416</v>
      </c>
      <c r="Y153" s="18"/>
    </row>
    <row r="154" spans="1:25" ht="12.75" customHeight="1" x14ac:dyDescent="0.25">
      <c r="B154" s="305"/>
      <c r="C154" s="126"/>
      <c r="D154" s="126"/>
      <c r="E154" s="126"/>
      <c r="F154" s="126"/>
      <c r="G154" s="126"/>
      <c r="H154" s="126"/>
      <c r="I154" s="55"/>
      <c r="J154" s="124"/>
      <c r="K154" s="124"/>
      <c r="L154" s="124"/>
      <c r="M154" s="124"/>
      <c r="N154" s="124"/>
      <c r="O154" s="124"/>
      <c r="P154" s="209"/>
      <c r="Y154" s="18"/>
    </row>
    <row r="155" spans="1:25" s="18" customFormat="1" ht="144" customHeight="1" x14ac:dyDescent="0.25">
      <c r="A155" s="26"/>
      <c r="B155" s="305"/>
      <c r="C155" s="28"/>
      <c r="D155" s="28"/>
      <c r="E155" s="28"/>
      <c r="F155" s="28"/>
      <c r="G155" s="28"/>
      <c r="H155" s="28"/>
      <c r="I155" s="29"/>
      <c r="J155" s="17"/>
      <c r="K155" s="48"/>
      <c r="L155" s="48"/>
      <c r="M155" s="48"/>
      <c r="N155" s="48"/>
      <c r="O155" s="48"/>
      <c r="P155" s="210"/>
      <c r="Q155" s="235"/>
      <c r="Y155" s="242"/>
    </row>
    <row r="156" spans="1:25" ht="21.75" customHeight="1" x14ac:dyDescent="0.25">
      <c r="A156" s="26"/>
      <c r="B156" s="305" t="str">
        <f>J156</f>
        <v>4.5 La sencillez para reservar y renovar un préstamo</v>
      </c>
      <c r="C156" s="178">
        <f>SUMPRODUCT(((TABLA!$AQ$2:$AQ$4687)=C79)*1*((TABLA!$C$2:$C$4687)=$R$10)*1)</f>
        <v>0</v>
      </c>
      <c r="D156" s="178">
        <f>SUMPRODUCT(((TABLA!$AQ$2:$AQ$4687)=D79)*1*((TABLA!$C$2:$C$4687)=$R$10)*1)</f>
        <v>0</v>
      </c>
      <c r="E156" s="178">
        <f>SUMPRODUCT(((TABLA!$AQ$2:$AQ$4687)=E79)*1*((TABLA!$C$2:$C$4687)=$R$10)*1)</f>
        <v>9</v>
      </c>
      <c r="F156" s="178">
        <f>SUMPRODUCT(((TABLA!$AQ$2:$AQ$4687)=F79)*1*((TABLA!$C$2:$C$4687)=$R$10)*1)</f>
        <v>36</v>
      </c>
      <c r="G156" s="178">
        <f>SUMPRODUCT(((TABLA!$AQ$2:$AQ$4687)=G79)*1*((TABLA!$C$2:$C$4687)=$R$10)*1)</f>
        <v>107</v>
      </c>
      <c r="H156" s="178">
        <f>F$11-SUM(C156:G156)</f>
        <v>16</v>
      </c>
      <c r="I156" s="29"/>
      <c r="J156" s="299" t="str">
        <f>TABLA!AQ1</f>
        <v>4.5 La sencillez para reservar y renovar un préstamo</v>
      </c>
      <c r="K156" s="299"/>
      <c r="L156" s="299"/>
      <c r="M156" s="299"/>
      <c r="N156" s="299"/>
      <c r="O156" s="299"/>
      <c r="P156" s="208">
        <f>Y156*10</f>
        <v>9.1118421052631575</v>
      </c>
      <c r="Q156" s="232">
        <f>SUM(C156:H156)</f>
        <v>168</v>
      </c>
      <c r="R156" s="242">
        <f>SUM(J156:O156)</f>
        <v>0</v>
      </c>
      <c r="S156" s="242">
        <v>0</v>
      </c>
      <c r="T156" s="242">
        <v>1</v>
      </c>
      <c r="U156" s="242">
        <v>2</v>
      </c>
      <c r="V156" s="242">
        <v>3</v>
      </c>
      <c r="W156" s="242">
        <v>4</v>
      </c>
      <c r="Y156" s="242">
        <f>SUM(S157:W157)/((Q156-H156)*4)</f>
        <v>0.91118421052631582</v>
      </c>
    </row>
    <row r="157" spans="1:25" ht="12.75" customHeight="1" x14ac:dyDescent="0.25">
      <c r="B157" s="305"/>
      <c r="C157" s="179">
        <f t="shared" ref="C157:H157" si="17">C156/SUM($C156:$H156)</f>
        <v>0</v>
      </c>
      <c r="D157" s="179">
        <f t="shared" si="17"/>
        <v>0</v>
      </c>
      <c r="E157" s="179">
        <f t="shared" si="17"/>
        <v>5.3571428571428568E-2</v>
      </c>
      <c r="F157" s="179">
        <f t="shared" si="17"/>
        <v>0.21428571428571427</v>
      </c>
      <c r="G157" s="179">
        <f t="shared" si="17"/>
        <v>0.63690476190476186</v>
      </c>
      <c r="H157" s="179">
        <f t="shared" si="17"/>
        <v>9.5238095238095233E-2</v>
      </c>
      <c r="I157" s="55"/>
      <c r="J157" s="299"/>
      <c r="K157" s="299"/>
      <c r="L157" s="299"/>
      <c r="M157" s="299"/>
      <c r="N157" s="299"/>
      <c r="O157" s="299"/>
      <c r="P157" s="209"/>
      <c r="S157" s="242">
        <v>0</v>
      </c>
      <c r="T157" s="242">
        <f>D156*T156</f>
        <v>0</v>
      </c>
      <c r="U157" s="242">
        <f>E156*U156</f>
        <v>18</v>
      </c>
      <c r="V157" s="242">
        <f>F156*V156</f>
        <v>108</v>
      </c>
      <c r="W157" s="242">
        <f>G156*W156</f>
        <v>428</v>
      </c>
      <c r="Y157" s="18"/>
    </row>
    <row r="158" spans="1:25" ht="12.75" customHeight="1" x14ac:dyDescent="0.25">
      <c r="B158" s="305"/>
      <c r="C158" s="126"/>
      <c r="D158" s="126"/>
      <c r="E158" s="126"/>
      <c r="F158" s="126"/>
      <c r="G158" s="126"/>
      <c r="H158" s="126"/>
      <c r="I158" s="55"/>
      <c r="J158" s="124"/>
      <c r="K158" s="124"/>
      <c r="L158" s="124"/>
      <c r="M158" s="124"/>
      <c r="N158" s="124"/>
      <c r="O158" s="124"/>
      <c r="P158" s="209"/>
      <c r="Y158" s="18"/>
    </row>
    <row r="159" spans="1:25" ht="12.75" customHeight="1" x14ac:dyDescent="0.25">
      <c r="B159" s="305"/>
      <c r="C159" s="126"/>
      <c r="D159" s="126"/>
      <c r="E159" s="126"/>
      <c r="F159" s="126"/>
      <c r="G159" s="126"/>
      <c r="H159" s="126"/>
      <c r="I159" s="55"/>
      <c r="J159" s="124"/>
      <c r="K159" s="124"/>
      <c r="L159" s="124"/>
      <c r="M159" s="124"/>
      <c r="N159" s="124"/>
      <c r="O159" s="124"/>
      <c r="P159" s="209"/>
      <c r="Y159" s="18"/>
    </row>
    <row r="160" spans="1:25" s="18" customFormat="1" ht="144" customHeight="1" x14ac:dyDescent="0.25">
      <c r="A160" s="26"/>
      <c r="B160" s="305"/>
      <c r="C160" s="28"/>
      <c r="D160" s="28"/>
      <c r="E160" s="28"/>
      <c r="F160" s="28"/>
      <c r="G160" s="28"/>
      <c r="H160" s="28"/>
      <c r="I160" s="29"/>
      <c r="J160" s="17"/>
      <c r="K160" s="48"/>
      <c r="L160" s="48"/>
      <c r="M160" s="48"/>
      <c r="N160" s="48"/>
      <c r="O160" s="48"/>
      <c r="P160" s="210"/>
      <c r="Q160" s="235"/>
      <c r="Y160" s="242"/>
    </row>
    <row r="161" spans="1:25" ht="23.25" customHeight="1" x14ac:dyDescent="0.25">
      <c r="A161" s="26"/>
      <c r="B161" s="305" t="str">
        <f>J161</f>
        <v>4.6 La facilidad para conocer el estado de sus préstamos y reservas a través del catálogo automatizado (CISNE)</v>
      </c>
      <c r="C161" s="178">
        <f>SUMPRODUCT(((TABLA!$AR$2:$AR$4687)=C79)*1*((TABLA!$C$2:$C$4687)=$R$10)*1)</f>
        <v>1</v>
      </c>
      <c r="D161" s="178">
        <f>SUMPRODUCT(((TABLA!$AR$2:$AR$4687)=D79)*1*((TABLA!$C$2:$C$4687)=$R$10)*1)</f>
        <v>1</v>
      </c>
      <c r="E161" s="178">
        <f>SUMPRODUCT(((TABLA!$AR$2:$AR$4687)=E79)*1*((TABLA!$C$2:$C$4687)=$R$10)*1)</f>
        <v>11</v>
      </c>
      <c r="F161" s="178">
        <f>SUMPRODUCT(((TABLA!$AR$2:$AR$4687)=F79)*1*((TABLA!$C$2:$C$4687)=$R$10)*1)</f>
        <v>49</v>
      </c>
      <c r="G161" s="178">
        <f>SUMPRODUCT(((TABLA!$AR$2:$AR$4687)=G79)*1*((TABLA!$C$2:$C$4687)=$R$10)*1)</f>
        <v>85</v>
      </c>
      <c r="H161" s="178">
        <f>F$11-SUM(C161:G161)</f>
        <v>21</v>
      </c>
      <c r="I161" s="29"/>
      <c r="J161" s="299" t="str">
        <f>TABLA!AR1</f>
        <v>4.6 La facilidad para conocer el estado de sus préstamos y reservas a través del catálogo automatizado (CISNE)</v>
      </c>
      <c r="K161" s="299"/>
      <c r="L161" s="299"/>
      <c r="M161" s="299"/>
      <c r="N161" s="299"/>
      <c r="O161" s="299"/>
      <c r="P161" s="208">
        <f>Y161*10</f>
        <v>8.6734693877551017</v>
      </c>
      <c r="Q161" s="232">
        <f>SUM(C161:H161)</f>
        <v>168</v>
      </c>
      <c r="R161" s="248">
        <f>SUM(J161:O161)</f>
        <v>0</v>
      </c>
      <c r="S161" s="242">
        <v>0</v>
      </c>
      <c r="T161" s="242">
        <v>1</v>
      </c>
      <c r="U161" s="242">
        <v>2</v>
      </c>
      <c r="V161" s="242">
        <v>3</v>
      </c>
      <c r="W161" s="242">
        <v>4</v>
      </c>
      <c r="Y161" s="242">
        <f>SUM(S162:W162)/((Q161-H161)*4)</f>
        <v>0.86734693877551017</v>
      </c>
    </row>
    <row r="162" spans="1:25" ht="18.75" customHeight="1" x14ac:dyDescent="0.25">
      <c r="B162" s="305"/>
      <c r="C162" s="179">
        <f t="shared" ref="C162:H162" si="18">C161/SUM($C161:$H161)</f>
        <v>5.9523809523809521E-3</v>
      </c>
      <c r="D162" s="179">
        <f t="shared" si="18"/>
        <v>5.9523809523809521E-3</v>
      </c>
      <c r="E162" s="179">
        <f t="shared" si="18"/>
        <v>6.5476190476190479E-2</v>
      </c>
      <c r="F162" s="179">
        <f t="shared" si="18"/>
        <v>0.29166666666666669</v>
      </c>
      <c r="G162" s="179">
        <f t="shared" si="18"/>
        <v>0.50595238095238093</v>
      </c>
      <c r="H162" s="179">
        <f t="shared" si="18"/>
        <v>0.125</v>
      </c>
      <c r="I162" s="55"/>
      <c r="J162" s="299"/>
      <c r="K162" s="299"/>
      <c r="L162" s="299"/>
      <c r="M162" s="299"/>
      <c r="N162" s="299"/>
      <c r="O162" s="299"/>
      <c r="P162" s="209"/>
      <c r="S162" s="242">
        <v>0</v>
      </c>
      <c r="T162" s="242">
        <f>D161*T161</f>
        <v>1</v>
      </c>
      <c r="U162" s="242">
        <f>E161*U161</f>
        <v>22</v>
      </c>
      <c r="V162" s="242">
        <f>F161*V161</f>
        <v>147</v>
      </c>
      <c r="W162" s="242">
        <f>G161*W161</f>
        <v>340</v>
      </c>
      <c r="Y162" s="18"/>
    </row>
    <row r="163" spans="1:25" ht="18.75" customHeight="1" x14ac:dyDescent="0.25">
      <c r="B163" s="305"/>
      <c r="C163" s="126"/>
      <c r="D163" s="126"/>
      <c r="E163" s="126"/>
      <c r="F163" s="126"/>
      <c r="G163" s="126"/>
      <c r="H163" s="126"/>
      <c r="I163" s="55"/>
      <c r="J163" s="124"/>
      <c r="K163" s="124"/>
      <c r="L163" s="124"/>
      <c r="M163" s="124"/>
      <c r="N163" s="124"/>
      <c r="O163" s="124"/>
      <c r="P163" s="209"/>
      <c r="Y163" s="18"/>
    </row>
    <row r="164" spans="1:25" s="18" customFormat="1" ht="144" customHeight="1" x14ac:dyDescent="0.25">
      <c r="A164" s="26"/>
      <c r="B164" s="305"/>
      <c r="C164" s="28"/>
      <c r="D164" s="28"/>
      <c r="E164" s="28"/>
      <c r="F164" s="28"/>
      <c r="G164" s="28"/>
      <c r="H164" s="28"/>
      <c r="I164" s="29"/>
      <c r="J164" s="17"/>
      <c r="K164" s="48"/>
      <c r="L164" s="48"/>
      <c r="M164" s="48"/>
      <c r="N164" s="48"/>
      <c r="O164" s="48"/>
      <c r="P164" s="210"/>
      <c r="Q164" s="235"/>
      <c r="Y164" s="242"/>
    </row>
    <row r="165" spans="1:25" ht="21.75" customHeight="1" x14ac:dyDescent="0.25">
      <c r="A165" s="26"/>
      <c r="B165" s="315" t="str">
        <f>J165</f>
        <v>4.7. La facilidad/rapidez con la que se puede disponer de un documento que está en otra universidad o institución</v>
      </c>
      <c r="C165" s="178">
        <f>SUMPRODUCT(((TABLA!$AN$2:$AN$4687)=C79)*1*((TABLA!$C$2:$C$4687)=$R$10)*1)</f>
        <v>1</v>
      </c>
      <c r="D165" s="178">
        <f>SUMPRODUCT(((TABLA!$AN$2:$AN$4687)=D79)*1*((TABLA!$C$2:$C$4687)=$R$10)*1)</f>
        <v>1</v>
      </c>
      <c r="E165" s="178">
        <f>SUMPRODUCT(((TABLA!$AN$2:$AN$4687)=E79)*1*((TABLA!$C$2:$C$4687)=$R$10)*1)</f>
        <v>9</v>
      </c>
      <c r="F165" s="178">
        <f>SUMPRODUCT(((TABLA!$AN$2:$AN$4687)=F79)*1*((TABLA!$C$2:$C$4687)=$R$10)*1)</f>
        <v>41</v>
      </c>
      <c r="G165" s="178">
        <f>SUMPRODUCT(((TABLA!$AN$2:$AN$4687)=G79)*1*((TABLA!$C$2:$C$4687)=$R$10)*1)</f>
        <v>103</v>
      </c>
      <c r="H165" s="178">
        <f>F$11-SUM(C165:G165)</f>
        <v>13</v>
      </c>
      <c r="J165" s="299" t="s">
        <v>69</v>
      </c>
      <c r="K165" s="299"/>
      <c r="L165" s="299"/>
      <c r="M165" s="299"/>
      <c r="N165" s="299"/>
      <c r="O165" s="299"/>
      <c r="P165" s="208">
        <f>Y165*10</f>
        <v>8.935483870967742</v>
      </c>
      <c r="Q165" s="232">
        <f>SUM(C165:H165)</f>
        <v>168</v>
      </c>
      <c r="R165" s="242">
        <f>SUM(J165:O165)</f>
        <v>0</v>
      </c>
      <c r="S165" s="242">
        <v>0</v>
      </c>
      <c r="T165" s="242">
        <v>1</v>
      </c>
      <c r="U165" s="242">
        <v>2</v>
      </c>
      <c r="V165" s="242">
        <v>3</v>
      </c>
      <c r="W165" s="242">
        <v>4</v>
      </c>
      <c r="Y165" s="242">
        <f>SUM(S166:W166)/((Q165-H165)*4)</f>
        <v>0.8935483870967742</v>
      </c>
    </row>
    <row r="166" spans="1:25" ht="23.25" customHeight="1" x14ac:dyDescent="0.25">
      <c r="B166" s="315"/>
      <c r="C166" s="179">
        <f t="shared" ref="C166:H166" si="19">C165/SUM($C165:$H165)</f>
        <v>5.9523809523809521E-3</v>
      </c>
      <c r="D166" s="179">
        <f t="shared" si="19"/>
        <v>5.9523809523809521E-3</v>
      </c>
      <c r="E166" s="179">
        <f t="shared" si="19"/>
        <v>5.3571428571428568E-2</v>
      </c>
      <c r="F166" s="179">
        <f t="shared" si="19"/>
        <v>0.24404761904761904</v>
      </c>
      <c r="G166" s="179">
        <f t="shared" si="19"/>
        <v>0.61309523809523814</v>
      </c>
      <c r="H166" s="179">
        <f t="shared" si="19"/>
        <v>7.7380952380952384E-2</v>
      </c>
      <c r="I166" s="55"/>
      <c r="J166" s="299"/>
      <c r="K166" s="299"/>
      <c r="L166" s="299"/>
      <c r="M166" s="299"/>
      <c r="N166" s="299"/>
      <c r="O166" s="299"/>
      <c r="S166" s="242">
        <v>0</v>
      </c>
      <c r="T166" s="242">
        <f>D165*T165</f>
        <v>1</v>
      </c>
      <c r="U166" s="242">
        <f>E165*U165</f>
        <v>18</v>
      </c>
      <c r="V166" s="242">
        <f>F165*V165</f>
        <v>123</v>
      </c>
      <c r="W166" s="242">
        <f>G165*W165</f>
        <v>412</v>
      </c>
      <c r="Y166" s="18"/>
    </row>
    <row r="167" spans="1:25" s="18" customFormat="1" ht="144" customHeight="1" x14ac:dyDescent="0.25">
      <c r="A167" s="26"/>
      <c r="B167" s="315"/>
      <c r="C167" s="28"/>
      <c r="D167" s="28"/>
      <c r="E167" s="28"/>
      <c r="F167" s="28"/>
      <c r="G167" s="28"/>
      <c r="H167" s="28"/>
      <c r="I167" s="29"/>
      <c r="J167" s="48"/>
      <c r="K167" s="48"/>
      <c r="L167" s="48"/>
      <c r="M167" s="48"/>
      <c r="N167" s="48"/>
      <c r="O167" s="48"/>
      <c r="P167" s="203"/>
      <c r="Q167" s="235"/>
      <c r="Y167" s="242"/>
    </row>
    <row r="168" spans="1:25" ht="12.75" customHeight="1" x14ac:dyDescent="0.25">
      <c r="A168" s="44"/>
      <c r="I168" s="17"/>
    </row>
    <row r="169" spans="1:25" ht="12.75" customHeight="1" x14ac:dyDescent="0.25">
      <c r="A169" s="44"/>
      <c r="I169" s="17"/>
    </row>
    <row r="170" spans="1:25" ht="12.75" customHeight="1" x14ac:dyDescent="0.25">
      <c r="A170" s="44"/>
      <c r="I170" s="17"/>
    </row>
    <row r="171" spans="1:25" ht="39" customHeight="1" x14ac:dyDescent="0.25">
      <c r="A171" s="80" t="s">
        <v>42</v>
      </c>
      <c r="B171" s="30" t="s">
        <v>253</v>
      </c>
      <c r="I171" s="17"/>
    </row>
    <row r="172" spans="1:25" ht="39" customHeight="1" x14ac:dyDescent="0.25">
      <c r="A172" s="16"/>
      <c r="B172" s="316" t="str">
        <f>TABLA!AU1</f>
        <v>5.1 Conoce el repositorio institucional E-Prints Complutense que recoge la producción científica de nuestros profesores e investigadores?</v>
      </c>
      <c r="C172" s="316"/>
      <c r="D172" s="316"/>
      <c r="E172" s="316"/>
      <c r="F172" s="316"/>
      <c r="G172" s="316"/>
      <c r="H172" s="316"/>
      <c r="I172" s="316"/>
    </row>
    <row r="173" spans="1:25" ht="15.75" customHeight="1" x14ac:dyDescent="0.25">
      <c r="A173" s="82"/>
      <c r="B173" s="39"/>
      <c r="C173" s="66"/>
      <c r="D173" s="36"/>
      <c r="E173" s="36"/>
      <c r="F173" s="36"/>
      <c r="G173" s="36"/>
      <c r="I173" s="17"/>
      <c r="J173" s="37" t="s">
        <v>10</v>
      </c>
      <c r="K173" s="37" t="s">
        <v>33</v>
      </c>
      <c r="L173" s="37" t="s">
        <v>53</v>
      </c>
      <c r="Q173" s="232">
        <f>SUM(J173:P173)</f>
        <v>0</v>
      </c>
    </row>
    <row r="174" spans="1:25" ht="15.75" customHeight="1" x14ac:dyDescent="0.25">
      <c r="A174" s="82"/>
      <c r="B174" s="39"/>
      <c r="C174" s="66"/>
      <c r="D174" s="36"/>
      <c r="E174" s="36"/>
      <c r="F174" s="36"/>
      <c r="G174" s="36"/>
      <c r="I174" s="17"/>
      <c r="J174" s="13">
        <f>SUMPRODUCT(((TABLA!$AU$2:$AU$4687)=J173)*1*((TABLA!$C$2:$C$4687)=$R$10)*1)</f>
        <v>114</v>
      </c>
      <c r="K174" s="13">
        <f>SUMPRODUCT(((TABLA!$AU$2:$AU$4687)=K173)*1*((TABLA!$C$2:$C$4687)=$R$10)*1)</f>
        <v>51</v>
      </c>
      <c r="L174" s="13">
        <f>$F$11-SUM(J174:K174)</f>
        <v>3</v>
      </c>
    </row>
    <row r="175" spans="1:25" ht="89.25" customHeight="1" x14ac:dyDescent="0.25">
      <c r="A175" s="82"/>
      <c r="B175" s="39"/>
      <c r="C175" s="66"/>
      <c r="D175" s="36"/>
      <c r="E175" s="36"/>
      <c r="F175" s="36"/>
      <c r="G175" s="36"/>
      <c r="H175" s="40"/>
      <c r="I175" s="40"/>
      <c r="J175" s="40"/>
    </row>
    <row r="176" spans="1:25" ht="40.5" customHeight="1" x14ac:dyDescent="0.25">
      <c r="B176" s="317" t="str">
        <f>TABLA!AV1</f>
        <v>5.2 En caso afirmativo. ¿cómo valora este servicio en una escala de 1 (Muy malo), 2 (Malo), 3 (Regular), 4 (Bueno) a 5 (excelente)?</v>
      </c>
      <c r="C176" s="317"/>
      <c r="D176" s="317"/>
      <c r="E176" s="317"/>
      <c r="F176" s="317"/>
      <c r="G176" s="317"/>
      <c r="H176" s="317"/>
      <c r="I176" s="317"/>
      <c r="J176" s="317"/>
      <c r="K176" s="317"/>
      <c r="L176" s="317"/>
      <c r="M176" s="317"/>
      <c r="N176" s="317"/>
      <c r="O176" s="317"/>
      <c r="P176" s="317"/>
    </row>
    <row r="177" spans="1:17" ht="12.75" customHeight="1" x14ac:dyDescent="0.25">
      <c r="C177" s="19" t="s">
        <v>55</v>
      </c>
      <c r="D177" s="19" t="s">
        <v>56</v>
      </c>
    </row>
    <row r="178" spans="1:17" ht="12.75" customHeight="1" x14ac:dyDescent="0.25">
      <c r="A178" s="78">
        <v>1</v>
      </c>
      <c r="B178" s="200" t="s">
        <v>300</v>
      </c>
      <c r="C178" s="13">
        <f>SUMPRODUCT(((TABLA!$AV$2:$AV$4687)=A178)*1*((TABLA!$C$2:$C$4687)=$R$10)*1)</f>
        <v>0</v>
      </c>
      <c r="D178" s="20">
        <f>C178/SUM(C$178:C$182)</f>
        <v>0</v>
      </c>
    </row>
    <row r="179" spans="1:17" ht="12.75" customHeight="1" x14ac:dyDescent="0.25">
      <c r="A179" s="77">
        <v>2</v>
      </c>
      <c r="B179" s="201" t="s">
        <v>301</v>
      </c>
      <c r="C179" s="13">
        <f>SUMPRODUCT(((TABLA!$AV$2:$AV$4687)=A179)*1*((TABLA!$C$2:$C$4687)=$R$10)*1)</f>
        <v>3</v>
      </c>
      <c r="D179" s="20">
        <f>C179/SUM(C$178:C$182)</f>
        <v>2.6086956521739129E-2</v>
      </c>
    </row>
    <row r="180" spans="1:17" ht="12.75" customHeight="1" x14ac:dyDescent="0.3">
      <c r="A180" s="76">
        <v>3</v>
      </c>
      <c r="B180" s="114" t="s">
        <v>302</v>
      </c>
      <c r="C180" s="13">
        <f>SUMPRODUCT(((TABLA!$AV$2:$AV$4687)=A180)*1*((TABLA!$C$2:$C$4687)=$R$10)*1)</f>
        <v>21</v>
      </c>
      <c r="D180" s="20">
        <f>C180/SUM(C$178:C$182)</f>
        <v>0.18260869565217391</v>
      </c>
    </row>
    <row r="181" spans="1:17" ht="12.75" customHeight="1" x14ac:dyDescent="0.25">
      <c r="A181" s="75">
        <v>4</v>
      </c>
      <c r="B181" s="201" t="s">
        <v>303</v>
      </c>
      <c r="C181" s="13">
        <f>SUMPRODUCT(((TABLA!$AV$2:$AV$4687)=A181)*1*((TABLA!$C$2:$C$4687)=$R$10)*1)</f>
        <v>72</v>
      </c>
      <c r="D181" s="20">
        <f>C181/SUM(C$178:C$182)</f>
        <v>0.62608695652173918</v>
      </c>
      <c r="Q181" s="232">
        <f>SUM(C177:C182)</f>
        <v>115</v>
      </c>
    </row>
    <row r="182" spans="1:17" ht="12.75" customHeight="1" x14ac:dyDescent="0.25">
      <c r="A182" s="74">
        <v>5</v>
      </c>
      <c r="B182" s="201" t="s">
        <v>304</v>
      </c>
      <c r="C182" s="13">
        <f>SUMPRODUCT(((TABLA!$AV$2:$AV$4687)=A182)*1*((TABLA!$C$2:$C$4687)=$R$10)*1)</f>
        <v>19</v>
      </c>
      <c r="D182" s="20">
        <f>C182/SUM(C$178:C$182)</f>
        <v>0.16521739130434782</v>
      </c>
    </row>
    <row r="183" spans="1:17" ht="12.75" customHeight="1" x14ac:dyDescent="0.25">
      <c r="D183" s="21"/>
    </row>
    <row r="184" spans="1:17" ht="74.25" customHeight="1" x14ac:dyDescent="0.25"/>
    <row r="185" spans="1:17" ht="12.75" customHeight="1" x14ac:dyDescent="0.25">
      <c r="A185" s="82"/>
      <c r="B185" s="34"/>
      <c r="I185" s="17"/>
    </row>
    <row r="186" spans="1:17" ht="27" customHeight="1" x14ac:dyDescent="0.25">
      <c r="A186" s="16"/>
      <c r="B186" s="314" t="str">
        <f>TABLA!AW1</f>
        <v>5.3¿Conoce el servicio de bibliografías recomendadas?</v>
      </c>
      <c r="C186" s="314"/>
      <c r="D186" s="314"/>
      <c r="E186" s="314"/>
      <c r="F186" s="314"/>
      <c r="G186" s="314"/>
      <c r="H186" s="314"/>
      <c r="I186" s="318"/>
      <c r="J186" s="37" t="s">
        <v>10</v>
      </c>
      <c r="K186" s="37" t="s">
        <v>33</v>
      </c>
      <c r="L186" s="37" t="s">
        <v>53</v>
      </c>
    </row>
    <row r="187" spans="1:17" ht="12.75" customHeight="1" x14ac:dyDescent="0.25">
      <c r="A187" s="82"/>
      <c r="B187" s="314"/>
      <c r="C187" s="314"/>
      <c r="D187" s="314"/>
      <c r="E187" s="314"/>
      <c r="F187" s="314"/>
      <c r="G187" s="314"/>
      <c r="H187" s="314"/>
      <c r="I187" s="318"/>
      <c r="J187" s="13">
        <f>SUMPRODUCT(((TABLA!$AW$2:$AW$4687)=J186)*1*((TABLA!$C$2:$C$4687)=$R$10)*1)</f>
        <v>76</v>
      </c>
      <c r="K187" s="13">
        <f>SUMPRODUCT(((TABLA!$AW$2:$AW$4687)=K186)*1*((TABLA!$C$2:$C$4687)=$R$10)*1)</f>
        <v>82</v>
      </c>
      <c r="L187" s="13">
        <f>F11-SUM(J187:K187)</f>
        <v>10</v>
      </c>
      <c r="Q187" s="232">
        <f>SUM(J187:P187)</f>
        <v>168</v>
      </c>
    </row>
    <row r="188" spans="1:17" ht="23.25" customHeight="1" x14ac:dyDescent="0.25">
      <c r="A188" s="82"/>
      <c r="B188" s="39"/>
      <c r="C188" s="66"/>
      <c r="D188" s="36"/>
      <c r="E188" s="36"/>
      <c r="F188" s="36"/>
      <c r="G188" s="36"/>
      <c r="H188" s="40"/>
      <c r="I188" s="40"/>
      <c r="J188" s="40"/>
    </row>
    <row r="189" spans="1:17" ht="19.5" customHeight="1" x14ac:dyDescent="0.25">
      <c r="B189" s="129" t="str">
        <f>TABLA!AX1</f>
        <v>5.4 En caso afirmativo. ¿cómo valora este servicio?</v>
      </c>
    </row>
    <row r="190" spans="1:17" ht="12.75" customHeight="1" x14ac:dyDescent="0.25">
      <c r="C190" s="19" t="s">
        <v>55</v>
      </c>
      <c r="D190" s="19" t="s">
        <v>56</v>
      </c>
    </row>
    <row r="191" spans="1:17" ht="12.75" customHeight="1" x14ac:dyDescent="0.25">
      <c r="A191" s="78">
        <v>1</v>
      </c>
      <c r="B191" s="200" t="s">
        <v>300</v>
      </c>
      <c r="C191" s="13">
        <f>SUMPRODUCT(((TABLA!$AX$2:$AX$4687)=A178)*1*((TABLA!$C$2:$C$4687)=$R$10)*1)</f>
        <v>1</v>
      </c>
      <c r="D191" s="20">
        <f>C191/SUM(C$191:C195)</f>
        <v>1.2500000000000001E-2</v>
      </c>
    </row>
    <row r="192" spans="1:17" ht="12.75" customHeight="1" x14ac:dyDescent="0.25">
      <c r="A192" s="77">
        <v>2</v>
      </c>
      <c r="B192" s="201" t="s">
        <v>301</v>
      </c>
      <c r="C192" s="13">
        <f>SUMPRODUCT(((TABLA!$AX$2:$AX$4687)=A179)*1*((TABLA!$C$2:$C$4687)=$R$10)*1)</f>
        <v>1</v>
      </c>
      <c r="D192" s="20">
        <f>C192/SUM(C$191:C196)</f>
        <v>1.2500000000000001E-2</v>
      </c>
    </row>
    <row r="193" spans="1:17" ht="12.75" customHeight="1" x14ac:dyDescent="0.3">
      <c r="A193" s="76">
        <v>3</v>
      </c>
      <c r="B193" s="114" t="s">
        <v>302</v>
      </c>
      <c r="C193" s="13">
        <f>SUMPRODUCT(((TABLA!$AX$2:$AX$4687)=A180)*1*((TABLA!$C$2:$C$4687)=$R$10)*1)</f>
        <v>14</v>
      </c>
      <c r="D193" s="20">
        <f>C193/SUM(C$191:C197)</f>
        <v>0.17499999999999999</v>
      </c>
    </row>
    <row r="194" spans="1:17" ht="12.75" customHeight="1" x14ac:dyDescent="0.25">
      <c r="A194" s="75">
        <v>4</v>
      </c>
      <c r="B194" s="201" t="s">
        <v>303</v>
      </c>
      <c r="C194" s="13">
        <f>SUMPRODUCT(((TABLA!$AX$2:$AX$4687)=A181)*1*((TABLA!$C$2:$C$4687)=$R$10)*1)</f>
        <v>42</v>
      </c>
      <c r="D194" s="20">
        <f>C194/SUM(C$191:C198)</f>
        <v>0.52500000000000002</v>
      </c>
      <c r="Q194" s="232">
        <f>SUM(C191:C195)</f>
        <v>80</v>
      </c>
    </row>
    <row r="195" spans="1:17" ht="12.75" customHeight="1" x14ac:dyDescent="0.25">
      <c r="A195" s="74">
        <v>5</v>
      </c>
      <c r="B195" s="201" t="s">
        <v>304</v>
      </c>
      <c r="C195" s="13">
        <f>SUMPRODUCT(((TABLA!$AX$2:$AX$4687)=A182)*1*((TABLA!$C$2:$C$4687)=$R$10)*1)</f>
        <v>22</v>
      </c>
      <c r="D195" s="20">
        <f>C195/SUM(C$191:C199)</f>
        <v>0.27500000000000002</v>
      </c>
    </row>
    <row r="196" spans="1:17" ht="12.75" customHeight="1" x14ac:dyDescent="0.25">
      <c r="D196" s="21"/>
    </row>
    <row r="197" spans="1:17" ht="74.25" customHeight="1" x14ac:dyDescent="0.25"/>
    <row r="198" spans="1:17" ht="16.5" customHeight="1" x14ac:dyDescent="0.25">
      <c r="B198" s="148" t="str">
        <f>TABLA!AY1</f>
        <v>5.5 ¿Conoce la opción de incluir bibliografía adyacente en el campus virtual?</v>
      </c>
      <c r="D198" s="36"/>
      <c r="E198" s="36"/>
      <c r="F198" s="36"/>
      <c r="G198" s="36"/>
      <c r="H198" s="36"/>
      <c r="I198" s="17"/>
    </row>
    <row r="199" spans="1:17" ht="12.75" customHeight="1" x14ac:dyDescent="0.25">
      <c r="A199" s="16"/>
      <c r="C199" s="66"/>
      <c r="G199" s="36"/>
      <c r="I199" s="17"/>
      <c r="J199" s="37" t="s">
        <v>10</v>
      </c>
      <c r="K199" s="38" t="s">
        <v>33</v>
      </c>
      <c r="L199" s="38" t="s">
        <v>53</v>
      </c>
    </row>
    <row r="200" spans="1:17" ht="12.75" customHeight="1" x14ac:dyDescent="0.25">
      <c r="A200" s="82"/>
      <c r="B200" s="39"/>
      <c r="C200" s="66"/>
      <c r="G200" s="36"/>
      <c r="I200" s="17"/>
      <c r="J200" s="13">
        <f>SUMPRODUCT(((TABLA!$AY$2:$AY$4687)=J199)*1*((TABLA!$C$2:$C$4687)=$R$10)*1)</f>
        <v>37</v>
      </c>
      <c r="K200" s="13">
        <f>SUMPRODUCT(((TABLA!$AY$2:$AY$4687)=K199)*1*((TABLA!$C$2:$C$4687)=$R$10)*1)</f>
        <v>122</v>
      </c>
      <c r="L200" s="13">
        <f>$F$11-SUM(J200:K200)</f>
        <v>9</v>
      </c>
      <c r="Q200" s="232">
        <f>SUM(G200:P200)</f>
        <v>168</v>
      </c>
    </row>
    <row r="201" spans="1:17" ht="27.75" customHeight="1" x14ac:dyDescent="0.25">
      <c r="A201" s="82"/>
      <c r="B201" s="39"/>
      <c r="C201" s="66"/>
      <c r="D201" s="36"/>
      <c r="E201" s="36"/>
      <c r="F201" s="36"/>
      <c r="G201" s="36"/>
      <c r="H201" s="40"/>
      <c r="I201" s="40"/>
      <c r="J201" s="40"/>
    </row>
    <row r="202" spans="1:17" ht="19.5" customHeight="1" x14ac:dyDescent="0.25">
      <c r="B202" s="129" t="str">
        <f>TABLA!AZ1</f>
        <v>5.6 En caso afirmativo. ¿cómo valora este servicio?</v>
      </c>
    </row>
    <row r="203" spans="1:17" ht="12.75" customHeight="1" x14ac:dyDescent="0.25">
      <c r="C203" s="19" t="s">
        <v>55</v>
      </c>
      <c r="D203" s="19" t="s">
        <v>56</v>
      </c>
    </row>
    <row r="204" spans="1:17" ht="12.75" customHeight="1" x14ac:dyDescent="0.25">
      <c r="A204" s="78">
        <v>1</v>
      </c>
      <c r="B204" s="265" t="s">
        <v>300</v>
      </c>
      <c r="C204" s="13">
        <f>SUMPRODUCT(((TABLA!$AZ$2:$AZ$4687)=A204)*1*((TABLA!$C$2:$C$4687)=$R$10)*1)</f>
        <v>0</v>
      </c>
      <c r="D204" s="20">
        <f>C204/SUM(C$206:C$208)</f>
        <v>0</v>
      </c>
    </row>
    <row r="205" spans="1:17" ht="12.75" customHeight="1" x14ac:dyDescent="0.25">
      <c r="A205" s="77">
        <v>2</v>
      </c>
      <c r="B205" s="266" t="s">
        <v>301</v>
      </c>
      <c r="C205" s="13">
        <f>SUMPRODUCT(((TABLA!$AZ$2:$AZ$4687)=A205)*1*((TABLA!$C$2:$C$4687)=$R$10)*1)</f>
        <v>1</v>
      </c>
      <c r="D205" s="20">
        <f>C205/SUM(C$206:C$208)</f>
        <v>2.6315789473684209E-2</v>
      </c>
    </row>
    <row r="206" spans="1:17" ht="12.75" customHeight="1" x14ac:dyDescent="0.25">
      <c r="A206" s="76">
        <v>3</v>
      </c>
      <c r="B206" s="267" t="s">
        <v>302</v>
      </c>
      <c r="C206" s="13">
        <f>SUMPRODUCT(((TABLA!$AZ$2:$AZ$4687)=A206)*1*((TABLA!$C$2:$C$4687)=$R$10)*1)</f>
        <v>2</v>
      </c>
      <c r="D206" s="20">
        <f>C206/SUM(C$206:C$208)</f>
        <v>5.2631578947368418E-2</v>
      </c>
    </row>
    <row r="207" spans="1:17" ht="12.75" customHeight="1" x14ac:dyDescent="0.25">
      <c r="A207" s="75">
        <v>4</v>
      </c>
      <c r="B207" s="266" t="s">
        <v>303</v>
      </c>
      <c r="C207" s="13">
        <f>SUMPRODUCT(((TABLA!$AZ$2:$AZ$4687)=A207)*1*((TABLA!$C$2:$C$4687)=$R$10)*1)</f>
        <v>18</v>
      </c>
      <c r="D207" s="20">
        <f>C207/SUM(C$206:C$208)</f>
        <v>0.47368421052631576</v>
      </c>
      <c r="Q207" s="232">
        <f>SUM(C204:C208)</f>
        <v>39</v>
      </c>
    </row>
    <row r="208" spans="1:17" ht="12.75" customHeight="1" x14ac:dyDescent="0.25">
      <c r="A208" s="74">
        <v>5</v>
      </c>
      <c r="B208" s="266" t="s">
        <v>304</v>
      </c>
      <c r="C208" s="13">
        <f>SUMPRODUCT(((TABLA!$AZ$2:$AZ$4687)=A208)*1*((TABLA!$C$2:$C$4687)=$R$10)*1)</f>
        <v>18</v>
      </c>
      <c r="D208" s="20">
        <f>C208/SUM(C$206:C$208)</f>
        <v>0.47368421052631576</v>
      </c>
    </row>
    <row r="209" spans="1:17" ht="12.75" customHeight="1" x14ac:dyDescent="0.25">
      <c r="D209" s="21"/>
    </row>
    <row r="210" spans="1:17" ht="18.75" customHeight="1" x14ac:dyDescent="0.25"/>
    <row r="211" spans="1:17" ht="35.25" customHeight="1" x14ac:dyDescent="0.25">
      <c r="B211" s="314" t="str">
        <f>TABLA!BA1</f>
        <v>5.7 ¿Sabe como encontrar los indicadores de calidad de la producción científica que se valoran para obtener sexenios?</v>
      </c>
      <c r="C211" s="314"/>
      <c r="D211" s="314"/>
      <c r="E211" s="314"/>
      <c r="F211" s="314"/>
      <c r="G211" s="314"/>
      <c r="H211" s="314"/>
      <c r="I211" s="314"/>
      <c r="J211" s="314"/>
      <c r="K211" s="314"/>
      <c r="L211" s="314"/>
      <c r="M211" s="314"/>
      <c r="N211" s="314"/>
      <c r="O211" s="314"/>
      <c r="P211" s="314"/>
    </row>
    <row r="212" spans="1:17" ht="12.75" customHeight="1" x14ac:dyDescent="0.25">
      <c r="A212" s="16"/>
      <c r="C212" s="66"/>
      <c r="G212" s="229"/>
      <c r="H212" s="229"/>
      <c r="I212" s="229"/>
      <c r="J212" s="37" t="s">
        <v>10</v>
      </c>
      <c r="K212" s="38" t="s">
        <v>33</v>
      </c>
      <c r="L212" s="38" t="s">
        <v>53</v>
      </c>
    </row>
    <row r="213" spans="1:17" ht="12.75" customHeight="1" x14ac:dyDescent="0.25">
      <c r="A213" s="82"/>
      <c r="B213" s="39"/>
      <c r="C213" s="66"/>
      <c r="G213" s="229"/>
      <c r="H213" s="229"/>
      <c r="I213" s="229"/>
      <c r="J213" s="13">
        <f>SUMPRODUCT(((TABLA!$BA$2:$BA$4687)=J199)*1*((TABLA!$C$2:$C$4687)=$R$10)*1)</f>
        <v>104</v>
      </c>
      <c r="K213" s="13">
        <f>SUMPRODUCT(((TABLA!$BA$2:$BA$4687)=K199)*1*((TABLA!$C$2:$C$4687)=$R$10)*1)</f>
        <v>57</v>
      </c>
      <c r="L213" s="13">
        <f>$F$11-SUM(J213:K213)</f>
        <v>7</v>
      </c>
      <c r="Q213" s="232">
        <f>SUM(J213:P213)</f>
        <v>168</v>
      </c>
    </row>
    <row r="214" spans="1:17" ht="25.5" customHeight="1" x14ac:dyDescent="0.25">
      <c r="A214" s="82"/>
      <c r="B214" s="39"/>
      <c r="C214" s="66"/>
      <c r="D214" s="36"/>
      <c r="E214" s="36"/>
      <c r="F214" s="36"/>
      <c r="G214" s="36"/>
      <c r="H214" s="40"/>
      <c r="I214" s="40"/>
      <c r="J214" s="40"/>
    </row>
    <row r="215" spans="1:17" ht="35.25" customHeight="1" x14ac:dyDescent="0.25">
      <c r="B215" s="314" t="str">
        <f>TABLA!BB1</f>
        <v>5.8 ¿Conoce la oferta de cursos de formación de usuarios de la Biblioteca?</v>
      </c>
      <c r="C215" s="314"/>
      <c r="D215" s="314"/>
      <c r="E215" s="314"/>
      <c r="F215" s="314"/>
      <c r="G215" s="314"/>
      <c r="H215" s="314"/>
      <c r="I215" s="314"/>
      <c r="J215" s="314"/>
      <c r="K215" s="314"/>
      <c r="L215" s="314"/>
      <c r="M215" s="314"/>
      <c r="N215" s="314"/>
      <c r="O215" s="314"/>
      <c r="P215" s="314"/>
    </row>
    <row r="216" spans="1:17" ht="12.75" customHeight="1" x14ac:dyDescent="0.25">
      <c r="A216" s="16"/>
      <c r="C216" s="66"/>
      <c r="G216" s="66"/>
      <c r="J216" s="37" t="s">
        <v>10</v>
      </c>
      <c r="K216" s="38" t="s">
        <v>33</v>
      </c>
      <c r="L216" s="38" t="s">
        <v>53</v>
      </c>
    </row>
    <row r="217" spans="1:17" ht="12.75" customHeight="1" x14ac:dyDescent="0.25">
      <c r="A217" s="82"/>
      <c r="B217" s="39"/>
      <c r="C217" s="66"/>
      <c r="G217" s="66"/>
      <c r="J217" s="13">
        <f>SUMPRODUCT(((TABLA!$BB$2:$BB$4687)=J199)*1*((TABLA!$C$2:$C$4687)=$R$10)*1)</f>
        <v>136</v>
      </c>
      <c r="K217" s="13">
        <f>SUMPRODUCT(((TABLA!$BB$2:$BB$4687)=K199)*1*((TABLA!$C$2:$C$4687)=$R$10)*1)</f>
        <v>23</v>
      </c>
      <c r="L217" s="13">
        <f>$F$11-SUM(J217:K217)</f>
        <v>9</v>
      </c>
      <c r="Q217" s="232">
        <f>SUM(J217:P217)</f>
        <v>168</v>
      </c>
    </row>
    <row r="218" spans="1:17" ht="46.5" customHeight="1" x14ac:dyDescent="0.25">
      <c r="A218" s="82"/>
      <c r="B218" s="39"/>
      <c r="C218" s="66"/>
      <c r="D218" s="36"/>
      <c r="E218" s="36"/>
      <c r="F218" s="36"/>
      <c r="G218" s="66"/>
      <c r="H218" s="36"/>
      <c r="I218" s="36"/>
      <c r="J218" s="40"/>
    </row>
    <row r="219" spans="1:17" ht="35.25" customHeight="1" x14ac:dyDescent="0.25">
      <c r="B219" s="314" t="str">
        <f>TABLA!BC1</f>
        <v>5.9 ¿Ha asistido a algún curso de formación de usuarios?</v>
      </c>
      <c r="C219" s="314"/>
      <c r="D219" s="314"/>
      <c r="E219" s="314"/>
      <c r="F219" s="314"/>
      <c r="G219" s="314"/>
      <c r="H219" s="314"/>
      <c r="I219" s="314"/>
      <c r="J219" s="314"/>
      <c r="K219" s="314"/>
      <c r="L219" s="314"/>
      <c r="M219" s="314"/>
      <c r="N219" s="314"/>
      <c r="O219" s="314"/>
      <c r="P219" s="314"/>
    </row>
    <row r="220" spans="1:17" ht="12.75" customHeight="1" x14ac:dyDescent="0.25">
      <c r="A220" s="16"/>
      <c r="C220" s="66"/>
      <c r="G220" s="66"/>
      <c r="J220" s="37" t="s">
        <v>10</v>
      </c>
      <c r="K220" s="38" t="s">
        <v>33</v>
      </c>
      <c r="L220" s="38" t="s">
        <v>53</v>
      </c>
    </row>
    <row r="221" spans="1:17" ht="12.75" customHeight="1" x14ac:dyDescent="0.25">
      <c r="A221" s="82"/>
      <c r="B221" s="39"/>
      <c r="C221" s="66"/>
      <c r="G221" s="66"/>
      <c r="J221" s="13">
        <f>SUMPRODUCT(((TABLA!$BC$2:$BC$4687)=J220)*1*((TABLA!$C$2:$C$4687)=$R$10)*1)</f>
        <v>78</v>
      </c>
      <c r="K221" s="13">
        <f>SUMPRODUCT(((TABLA!$BC$2:$BC$4687)=K220)*1*((TABLA!$C$2:$C$4687)=$R$10)*1)</f>
        <v>81</v>
      </c>
      <c r="L221" s="13">
        <f>$F$11-SUM(J221:K221)</f>
        <v>9</v>
      </c>
      <c r="Q221" s="232">
        <f>SUM(J221:P221)</f>
        <v>168</v>
      </c>
    </row>
    <row r="222" spans="1:17" ht="51.75" customHeight="1" x14ac:dyDescent="0.25">
      <c r="A222" s="82"/>
      <c r="B222" s="39"/>
      <c r="C222" s="66"/>
      <c r="D222" s="36"/>
      <c r="E222" s="36"/>
      <c r="F222" s="36"/>
      <c r="G222" s="66"/>
      <c r="H222" s="36"/>
      <c r="I222" s="36"/>
      <c r="J222" s="40"/>
    </row>
    <row r="223" spans="1:17" ht="25.5" customHeight="1" x14ac:dyDescent="0.25">
      <c r="A223" s="82"/>
      <c r="B223" s="148" t="str">
        <f>TABLA!BD1</f>
        <v>5.10 Si lo ha hecho. La formación le ha resultado...</v>
      </c>
      <c r="C223" s="66"/>
      <c r="D223" s="36"/>
      <c r="E223" s="36"/>
      <c r="F223" s="36"/>
      <c r="G223" s="36"/>
      <c r="H223" s="36"/>
    </row>
    <row r="224" spans="1:17" ht="12.75" customHeight="1" x14ac:dyDescent="0.25">
      <c r="A224" s="82"/>
      <c r="C224" s="66"/>
      <c r="D224" s="36"/>
      <c r="E224" s="98">
        <v>1</v>
      </c>
      <c r="F224" s="99">
        <v>2</v>
      </c>
      <c r="G224" s="100">
        <v>3</v>
      </c>
      <c r="H224" s="101">
        <v>4</v>
      </c>
      <c r="I224" s="102">
        <v>5</v>
      </c>
      <c r="J224" s="95"/>
    </row>
    <row r="225" spans="1:25" ht="21.75" customHeight="1" x14ac:dyDescent="0.25">
      <c r="A225" s="82"/>
      <c r="B225" s="35"/>
      <c r="C225" s="66"/>
      <c r="D225" s="36"/>
      <c r="E225" s="41" t="s">
        <v>43</v>
      </c>
      <c r="F225" s="41" t="s">
        <v>34</v>
      </c>
      <c r="G225" s="41" t="s">
        <v>35</v>
      </c>
      <c r="H225" s="41" t="s">
        <v>36</v>
      </c>
      <c r="I225" s="41" t="s">
        <v>32</v>
      </c>
      <c r="J225" s="96" t="s">
        <v>53</v>
      </c>
    </row>
    <row r="226" spans="1:25" ht="21.75" customHeight="1" x14ac:dyDescent="0.25">
      <c r="A226" s="82"/>
      <c r="B226" s="35"/>
      <c r="C226" s="66"/>
      <c r="D226" s="36"/>
      <c r="E226" s="178">
        <f>SUMPRODUCT(((TABLA!$BD$2:$BD$4687)=E224)*1*((TABLA!$C$2:$C$4687)=$R$10)*1)</f>
        <v>1</v>
      </c>
      <c r="F226" s="178">
        <f>SUMPRODUCT(((TABLA!$BD$2:$BD$4687)=F224)*1*((TABLA!$C$2:$C$4687)=$R$10)*1)</f>
        <v>1</v>
      </c>
      <c r="G226" s="178">
        <f>SUMPRODUCT(((TABLA!$BD$2:$BD$4687)=G224)*1*((TABLA!$C$2:$C$4687)=$R$10)*1)</f>
        <v>9</v>
      </c>
      <c r="H226" s="178">
        <f>SUMPRODUCT(((TABLA!$BD$2:$BD$4687)=H224)*1*((TABLA!$C$2:$C$4687)=$R$10)*1)</f>
        <v>34</v>
      </c>
      <c r="I226" s="178">
        <f>SUMPRODUCT(((TABLA!$BD$2:$BD$4687)=I224)*1*((TABLA!$C$2:$C$4687)=$R$10)*1)</f>
        <v>35</v>
      </c>
      <c r="J226" s="97">
        <f>$F$11-SUM(E226:I226)</f>
        <v>88</v>
      </c>
      <c r="Q226" s="232">
        <f>SUM(E226:J226)</f>
        <v>168</v>
      </c>
    </row>
    <row r="227" spans="1:25" ht="12.75" customHeight="1" x14ac:dyDescent="0.25">
      <c r="A227" s="82"/>
      <c r="B227" s="39"/>
      <c r="C227" s="66"/>
      <c r="D227" s="36"/>
      <c r="E227" s="179">
        <f>E226/SUM($E226:$I226)</f>
        <v>1.2500000000000001E-2</v>
      </c>
      <c r="F227" s="179">
        <f>F226/SUM($E226:$I226)</f>
        <v>1.2500000000000001E-2</v>
      </c>
      <c r="G227" s="179">
        <f>G226/SUM($E226:$I226)</f>
        <v>0.1125</v>
      </c>
      <c r="H227" s="179">
        <f>H226/SUM($E226:$I226)</f>
        <v>0.42499999999999999</v>
      </c>
      <c r="I227" s="179">
        <f>I226/SUM($E226:$I226)</f>
        <v>0.4375</v>
      </c>
      <c r="J227" s="42"/>
    </row>
    <row r="228" spans="1:25" ht="39.75" customHeight="1" x14ac:dyDescent="0.25">
      <c r="A228" s="82"/>
      <c r="B228" s="39"/>
      <c r="C228" s="66"/>
      <c r="D228" s="36"/>
      <c r="E228" s="36"/>
      <c r="F228" s="36"/>
      <c r="G228" s="36"/>
      <c r="H228" s="40"/>
      <c r="I228" s="40"/>
      <c r="J228" s="40"/>
      <c r="Y228" s="247"/>
    </row>
    <row r="229" spans="1:25" ht="35.25" customHeight="1" x14ac:dyDescent="0.25">
      <c r="B229" s="314" t="str">
        <f>TABLA!BE1</f>
        <v>5.11 ¿Ha utilizado las instalaciones y/o los servicios de la biblioteca con sus alumnos como apoyo a su tarea docente?</v>
      </c>
      <c r="C229" s="314"/>
      <c r="D229" s="314"/>
      <c r="E229" s="314"/>
      <c r="F229" s="314"/>
      <c r="G229" s="314"/>
      <c r="H229" s="314"/>
      <c r="I229" s="314"/>
      <c r="J229" s="314"/>
      <c r="K229" s="314"/>
      <c r="L229" s="314"/>
      <c r="M229" s="314"/>
      <c r="N229" s="314"/>
      <c r="O229" s="314"/>
      <c r="P229" s="314"/>
    </row>
    <row r="230" spans="1:25" ht="12.75" customHeight="1" x14ac:dyDescent="0.25">
      <c r="A230" s="16"/>
      <c r="C230" s="66"/>
      <c r="G230" s="36"/>
      <c r="I230" s="17"/>
      <c r="J230" s="37" t="s">
        <v>10</v>
      </c>
      <c r="K230" s="38" t="s">
        <v>33</v>
      </c>
      <c r="L230" s="38" t="s">
        <v>53</v>
      </c>
    </row>
    <row r="231" spans="1:25" ht="12.75" customHeight="1" x14ac:dyDescent="0.25">
      <c r="A231" s="82"/>
      <c r="B231" s="39"/>
      <c r="C231" s="66"/>
      <c r="G231" s="36"/>
      <c r="I231" s="17"/>
      <c r="J231" s="13">
        <f>SUMPRODUCT(((TABLA!$BE2:$BE$4687)=J230)*1*((TABLA!$C$2:$C$4687)=$R$10)*1)</f>
        <v>73</v>
      </c>
      <c r="K231" s="13">
        <f>SUMPRODUCT(((TABLA!$BE2:$BE$4687)=K230)*1*((TABLA!$C$2:$C$4687)=$R$10)*1)</f>
        <v>89</v>
      </c>
      <c r="L231" s="13">
        <f>$F$11-SUM(J231:K231)</f>
        <v>6</v>
      </c>
      <c r="Q231" s="232">
        <f>SUM(G231:P231)</f>
        <v>168</v>
      </c>
    </row>
    <row r="232" spans="1:25" ht="55.5" customHeight="1" x14ac:dyDescent="0.25">
      <c r="A232" s="82"/>
      <c r="B232" s="39"/>
      <c r="C232" s="66"/>
      <c r="D232" s="36"/>
      <c r="E232" s="36"/>
      <c r="F232" s="36"/>
      <c r="G232" s="36"/>
      <c r="H232" s="40"/>
      <c r="I232" s="40"/>
      <c r="J232" s="40"/>
    </row>
    <row r="233" spans="1:25" s="247" customFormat="1" ht="59.25" customHeight="1" x14ac:dyDescent="0.2">
      <c r="A233" s="80" t="s">
        <v>37</v>
      </c>
      <c r="B233" s="30" t="s">
        <v>38</v>
      </c>
      <c r="C233" s="297" t="s">
        <v>63</v>
      </c>
      <c r="D233" s="297"/>
      <c r="E233" s="297"/>
      <c r="F233" s="297"/>
      <c r="G233" s="297"/>
      <c r="H233" s="297"/>
      <c r="I233" s="49"/>
      <c r="J233" s="298"/>
      <c r="K233" s="298"/>
      <c r="L233" s="298"/>
      <c r="M233" s="298"/>
      <c r="N233" s="298"/>
      <c r="O233" s="298"/>
      <c r="P233" s="207"/>
      <c r="Q233" s="236"/>
      <c r="Y233" s="242"/>
    </row>
    <row r="234" spans="1:25" ht="29.25" customHeight="1" x14ac:dyDescent="0.4">
      <c r="C234" s="131" t="s">
        <v>59</v>
      </c>
      <c r="D234" s="25"/>
      <c r="E234" s="24" t="s">
        <v>60</v>
      </c>
      <c r="F234" s="25"/>
      <c r="G234" s="130" t="s">
        <v>61</v>
      </c>
      <c r="H234" s="88" t="s">
        <v>62</v>
      </c>
      <c r="I234" s="50"/>
      <c r="J234" s="51"/>
      <c r="K234" s="50"/>
      <c r="L234" s="51"/>
      <c r="M234" s="50"/>
      <c r="N234" s="51"/>
      <c r="O234" s="52"/>
    </row>
    <row r="235" spans="1:25" ht="16.5" customHeight="1" x14ac:dyDescent="0.25">
      <c r="C235" s="89">
        <v>1</v>
      </c>
      <c r="D235" s="90">
        <v>2</v>
      </c>
      <c r="E235" s="91">
        <v>3</v>
      </c>
      <c r="F235" s="92">
        <v>4</v>
      </c>
      <c r="G235" s="93">
        <v>5</v>
      </c>
      <c r="H235" s="94">
        <v>0</v>
      </c>
      <c r="I235" s="53"/>
      <c r="J235" s="68"/>
      <c r="K235" s="54"/>
      <c r="L235" s="54"/>
      <c r="M235" s="54"/>
      <c r="N235" s="54"/>
      <c r="O235" s="54"/>
    </row>
    <row r="236" spans="1:25" ht="28.5" customHeight="1" x14ac:dyDescent="0.25">
      <c r="A236" s="26"/>
      <c r="B236" s="313" t="str">
        <f>J236</f>
        <v>6.1 La capacidad de gestión y resolución de las preguntas por parte del personal de la Biblioteca</v>
      </c>
      <c r="C236" s="178">
        <f>SUMPRODUCT(((TABLA!$BJ$2:$BJ$4687)=C235)*1*((TABLA!$C$2:$C$4687)=$R$10)*1)</f>
        <v>0</v>
      </c>
      <c r="D236" s="178">
        <f>SUMPRODUCT(((TABLA!$BJ$2:$BJ$4687)=D235)*1*((TABLA!$C$2:$C$4687)=$R$10)*1)</f>
        <v>0</v>
      </c>
      <c r="E236" s="178">
        <f>SUMPRODUCT(((TABLA!$BJ$2:$BJ$4687)=E235)*1*((TABLA!$C$2:$C$4687)=$R$10)*1)</f>
        <v>2</v>
      </c>
      <c r="F236" s="178">
        <f>SUMPRODUCT(((TABLA!$BJ$2:$BJ$4687)=F235)*1*((TABLA!$C$2:$C$4687)=$R$10)*1)</f>
        <v>29</v>
      </c>
      <c r="G236" s="178">
        <f>SUMPRODUCT(((TABLA!$BJ$2:$BJ$4687)=G235)*1*((TABLA!$C$2:$C$4687)=$R$10)*1)</f>
        <v>132</v>
      </c>
      <c r="H236" s="178">
        <f>F$11-SUM(C236:G236)</f>
        <v>5</v>
      </c>
      <c r="I236" s="33"/>
      <c r="J236" s="300" t="str">
        <f>TABLA!BJ1</f>
        <v>6.1 La capacidad de gestión y resolución de las preguntas por parte del personal de la Biblioteca</v>
      </c>
      <c r="K236" s="300"/>
      <c r="L236" s="300"/>
      <c r="M236" s="300"/>
      <c r="N236" s="300"/>
      <c r="O236" s="300"/>
      <c r="P236" s="208">
        <f>Y236*10</f>
        <v>9.4938650306748471</v>
      </c>
      <c r="Q236" s="232">
        <f>SUM(C236:H236)</f>
        <v>168</v>
      </c>
      <c r="R236" s="250">
        <f>SUM(J236:O236)</f>
        <v>0</v>
      </c>
      <c r="S236" s="242">
        <v>0</v>
      </c>
      <c r="T236" s="242">
        <v>1</v>
      </c>
      <c r="U236" s="242">
        <v>2</v>
      </c>
      <c r="V236" s="242">
        <v>3</v>
      </c>
      <c r="W236" s="242">
        <v>4</v>
      </c>
      <c r="Y236" s="242">
        <f>SUM(S237:W237)/((Q236-H236)*4)</f>
        <v>0.94938650306748462</v>
      </c>
    </row>
    <row r="237" spans="1:25" ht="12.75" customHeight="1" x14ac:dyDescent="0.25">
      <c r="B237" s="313"/>
      <c r="C237" s="179">
        <f t="shared" ref="C237:H237" si="20">C236/SUM($C236:$H236)</f>
        <v>0</v>
      </c>
      <c r="D237" s="179">
        <f t="shared" si="20"/>
        <v>0</v>
      </c>
      <c r="E237" s="179">
        <f t="shared" si="20"/>
        <v>1.1904761904761904E-2</v>
      </c>
      <c r="F237" s="179">
        <f t="shared" si="20"/>
        <v>0.17261904761904762</v>
      </c>
      <c r="G237" s="179">
        <f t="shared" si="20"/>
        <v>0.7857142857142857</v>
      </c>
      <c r="H237" s="179">
        <f t="shared" si="20"/>
        <v>2.976190476190476E-2</v>
      </c>
      <c r="I237" s="55"/>
      <c r="K237" s="56"/>
      <c r="L237" s="56"/>
      <c r="M237" s="56"/>
      <c r="N237" s="56"/>
      <c r="O237" s="56"/>
      <c r="P237" s="209"/>
      <c r="S237" s="242">
        <v>0</v>
      </c>
      <c r="T237" s="242">
        <f>D236*T236</f>
        <v>0</v>
      </c>
      <c r="U237" s="242">
        <f>E236*U236</f>
        <v>4</v>
      </c>
      <c r="V237" s="242">
        <f>F236*V236</f>
        <v>87</v>
      </c>
      <c r="W237" s="242">
        <f>G236*W236</f>
        <v>528</v>
      </c>
      <c r="Y237" s="18"/>
    </row>
    <row r="238" spans="1:25" s="18" customFormat="1" ht="130.5" customHeight="1" x14ac:dyDescent="0.25">
      <c r="A238" s="26"/>
      <c r="B238" s="313"/>
      <c r="C238" s="28"/>
      <c r="D238" s="28"/>
      <c r="E238" s="28"/>
      <c r="F238" s="28"/>
      <c r="G238" s="28"/>
      <c r="H238" s="28"/>
      <c r="I238" s="29"/>
      <c r="J238" s="17"/>
      <c r="K238" s="48"/>
      <c r="L238" s="48"/>
      <c r="M238" s="48"/>
      <c r="N238" s="48"/>
      <c r="O238" s="48"/>
      <c r="P238" s="210"/>
      <c r="Q238" s="235"/>
    </row>
    <row r="239" spans="1:25" s="18" customFormat="1" ht="12.75" customHeight="1" x14ac:dyDescent="0.25">
      <c r="A239" s="26"/>
      <c r="B239" s="27"/>
      <c r="C239" s="28"/>
      <c r="D239" s="28"/>
      <c r="E239" s="28"/>
      <c r="F239" s="28"/>
      <c r="G239" s="28"/>
      <c r="H239" s="28"/>
      <c r="I239" s="29"/>
      <c r="J239" s="17"/>
      <c r="K239" s="48"/>
      <c r="L239" s="48"/>
      <c r="M239" s="48"/>
      <c r="N239" s="48"/>
      <c r="O239" s="48"/>
      <c r="P239" s="210"/>
      <c r="Q239" s="235"/>
      <c r="Y239" s="242"/>
    </row>
    <row r="240" spans="1:25" ht="29.25" customHeight="1" x14ac:dyDescent="0.4">
      <c r="C240" s="131" t="s">
        <v>59</v>
      </c>
      <c r="D240" s="25"/>
      <c r="E240" s="24" t="s">
        <v>60</v>
      </c>
      <c r="F240" s="25"/>
      <c r="G240" s="130" t="s">
        <v>61</v>
      </c>
      <c r="H240" s="88" t="s">
        <v>62</v>
      </c>
      <c r="I240" s="50"/>
      <c r="K240" s="50"/>
      <c r="L240" s="51"/>
      <c r="M240" s="50"/>
      <c r="N240" s="51"/>
      <c r="O240" s="52"/>
      <c r="P240" s="212"/>
    </row>
    <row r="241" spans="1:25" ht="16.5" customHeight="1" x14ac:dyDescent="0.25">
      <c r="C241" s="89">
        <v>1</v>
      </c>
      <c r="D241" s="90">
        <v>2</v>
      </c>
      <c r="E241" s="91">
        <v>3</v>
      </c>
      <c r="F241" s="92">
        <v>4</v>
      </c>
      <c r="G241" s="93">
        <v>5</v>
      </c>
      <c r="H241" s="94">
        <v>0</v>
      </c>
      <c r="I241" s="53"/>
      <c r="K241" s="54"/>
      <c r="L241" s="54"/>
      <c r="M241" s="54"/>
      <c r="N241" s="54"/>
      <c r="O241" s="54"/>
      <c r="P241" s="213"/>
    </row>
    <row r="242" spans="1:25" ht="30.75" customHeight="1" x14ac:dyDescent="0.25">
      <c r="A242" s="26"/>
      <c r="B242" s="313" t="str">
        <f>J242</f>
        <v>6.2 La cordialidad y amabilidad en el trato por parte del personal de la Biblioteca</v>
      </c>
      <c r="C242" s="178">
        <f>SUMPRODUCT(((TABLA!$BK$2:$BK$4687)=C241)*1*((TABLA!$C$2:$C$4687)=$R$10)*1)</f>
        <v>0</v>
      </c>
      <c r="D242" s="178">
        <f>SUMPRODUCT(((TABLA!$BK$2:$BK$4687)=D241)*1*((TABLA!$C$2:$C$4687)=$R$10)*1)</f>
        <v>1</v>
      </c>
      <c r="E242" s="178">
        <f>SUMPRODUCT(((TABLA!$BK$2:$BK$4687)=E241)*1*((TABLA!$C$2:$C$4687)=$R$10)*1)</f>
        <v>3</v>
      </c>
      <c r="F242" s="178">
        <f>SUMPRODUCT(((TABLA!$BK$2:$BK$4687)=F241)*1*((TABLA!$C$2:$C$4687)=$R$10)*1)</f>
        <v>16</v>
      </c>
      <c r="G242" s="178">
        <f>SUMPRODUCT(((TABLA!$BK$2:$BK$4687)=G241)*1*((TABLA!$C$2:$C$4687)=$R$10)*1)</f>
        <v>143</v>
      </c>
      <c r="H242" s="178">
        <f>F$11-SUM(C242:G242)</f>
        <v>5</v>
      </c>
      <c r="I242" s="29"/>
      <c r="J242" s="300" t="str">
        <f>TABLA!BK1</f>
        <v>6.2 La cordialidad y amabilidad en el trato por parte del personal de la Biblioteca</v>
      </c>
      <c r="K242" s="300"/>
      <c r="L242" s="300"/>
      <c r="M242" s="300"/>
      <c r="N242" s="300"/>
      <c r="O242" s="300"/>
      <c r="P242" s="208">
        <f>Y242*10</f>
        <v>9.6165644171779139</v>
      </c>
      <c r="Q242" s="232">
        <f>SUM(C242:H242)</f>
        <v>168</v>
      </c>
      <c r="R242" s="250">
        <f>SUM(J242:O242)</f>
        <v>0</v>
      </c>
      <c r="S242" s="242">
        <v>0</v>
      </c>
      <c r="T242" s="242">
        <v>1</v>
      </c>
      <c r="U242" s="242">
        <v>2</v>
      </c>
      <c r="V242" s="242">
        <v>3</v>
      </c>
      <c r="W242" s="242">
        <v>4</v>
      </c>
      <c r="Y242" s="242">
        <f>SUM(S243:W243)/((Q242-H242)*4)</f>
        <v>0.96165644171779141</v>
      </c>
    </row>
    <row r="243" spans="1:25" ht="12.75" customHeight="1" x14ac:dyDescent="0.25">
      <c r="B243" s="313"/>
      <c r="C243" s="179">
        <f t="shared" ref="C243:H243" si="21">C242/SUM($C242:$H242)</f>
        <v>0</v>
      </c>
      <c r="D243" s="179">
        <f t="shared" si="21"/>
        <v>5.9523809523809521E-3</v>
      </c>
      <c r="E243" s="179">
        <f t="shared" si="21"/>
        <v>1.7857142857142856E-2</v>
      </c>
      <c r="F243" s="179">
        <f t="shared" si="21"/>
        <v>9.5238095238095233E-2</v>
      </c>
      <c r="G243" s="179">
        <f t="shared" si="21"/>
        <v>0.85119047619047616</v>
      </c>
      <c r="H243" s="179">
        <f t="shared" si="21"/>
        <v>2.976190476190476E-2</v>
      </c>
      <c r="I243" s="55"/>
      <c r="J243" s="56"/>
      <c r="K243" s="56"/>
      <c r="L243" s="56"/>
      <c r="M243" s="56"/>
      <c r="N243" s="56"/>
      <c r="O243" s="56"/>
      <c r="S243" s="242">
        <v>0</v>
      </c>
      <c r="T243" s="242">
        <f>D242*T242</f>
        <v>1</v>
      </c>
      <c r="U243" s="242">
        <f>E242*U242</f>
        <v>6</v>
      </c>
      <c r="V243" s="242">
        <f>F242*V242</f>
        <v>48</v>
      </c>
      <c r="W243" s="242">
        <f>G242*W242</f>
        <v>572</v>
      </c>
      <c r="Y243" s="18"/>
    </row>
    <row r="244" spans="1:25" ht="12.75" customHeight="1" x14ac:dyDescent="0.25">
      <c r="B244" s="313"/>
      <c r="C244" s="128"/>
      <c r="D244" s="128"/>
      <c r="E244" s="128"/>
      <c r="F244" s="128"/>
      <c r="G244" s="128"/>
      <c r="H244" s="128"/>
      <c r="I244" s="55"/>
      <c r="J244" s="56"/>
      <c r="K244" s="56"/>
      <c r="L244" s="56"/>
      <c r="M244" s="56"/>
      <c r="N244" s="56"/>
      <c r="O244" s="56"/>
      <c r="Y244" s="18"/>
    </row>
    <row r="245" spans="1:25" s="18" customFormat="1" ht="130.5" customHeight="1" x14ac:dyDescent="0.25">
      <c r="A245" s="26"/>
      <c r="B245" s="313"/>
      <c r="C245" s="28"/>
      <c r="D245" s="28"/>
      <c r="E245" s="28"/>
      <c r="F245" s="28"/>
      <c r="G245" s="28"/>
      <c r="H245" s="28"/>
      <c r="I245" s="29"/>
      <c r="J245" s="48"/>
      <c r="K245" s="48"/>
      <c r="L245" s="48"/>
      <c r="M245" s="48"/>
      <c r="N245" s="48"/>
      <c r="O245" s="48"/>
      <c r="P245" s="203"/>
      <c r="Q245" s="235"/>
      <c r="Y245" s="242"/>
    </row>
    <row r="246" spans="1:25" ht="12.75" customHeight="1" x14ac:dyDescent="0.25">
      <c r="A246" s="83"/>
      <c r="I246" s="18"/>
      <c r="J246" s="18"/>
      <c r="K246" s="18"/>
      <c r="L246" s="18"/>
      <c r="M246" s="18"/>
      <c r="N246" s="18"/>
      <c r="O246" s="18"/>
    </row>
    <row r="247" spans="1:25" ht="60.75" customHeight="1" x14ac:dyDescent="0.25">
      <c r="A247" s="80" t="s">
        <v>39</v>
      </c>
      <c r="B247" s="30" t="s">
        <v>40</v>
      </c>
      <c r="C247" s="297" t="s">
        <v>63</v>
      </c>
      <c r="D247" s="297"/>
      <c r="E247" s="297"/>
      <c r="F247" s="297"/>
      <c r="G247" s="297"/>
      <c r="H247" s="297"/>
      <c r="I247" s="49"/>
      <c r="J247" s="298"/>
      <c r="K247" s="298"/>
      <c r="L247" s="298"/>
      <c r="M247" s="298"/>
      <c r="N247" s="298"/>
      <c r="O247" s="298"/>
    </row>
    <row r="248" spans="1:25" ht="12.75" customHeight="1" x14ac:dyDescent="0.25">
      <c r="A248" s="44"/>
      <c r="I248" s="18"/>
      <c r="J248" s="18"/>
      <c r="K248" s="18"/>
      <c r="L248" s="18"/>
      <c r="M248" s="18"/>
      <c r="N248" s="18"/>
      <c r="O248" s="18"/>
    </row>
    <row r="249" spans="1:25" ht="30" customHeight="1" x14ac:dyDescent="0.4">
      <c r="A249" s="84"/>
      <c r="B249" s="43"/>
      <c r="C249" s="131" t="s">
        <v>59</v>
      </c>
      <c r="D249" s="25"/>
      <c r="E249" s="24" t="s">
        <v>60</v>
      </c>
      <c r="F249" s="25"/>
      <c r="G249" s="130" t="s">
        <v>61</v>
      </c>
      <c r="H249" s="88" t="s">
        <v>62</v>
      </c>
      <c r="I249" s="50"/>
      <c r="J249" s="51"/>
      <c r="K249" s="50"/>
      <c r="L249" s="51"/>
      <c r="M249" s="50"/>
      <c r="N249" s="51"/>
      <c r="O249" s="52"/>
    </row>
    <row r="250" spans="1:25" ht="15.75" customHeight="1" x14ac:dyDescent="0.25">
      <c r="A250" s="44"/>
      <c r="B250" s="43"/>
      <c r="C250" s="89">
        <v>1</v>
      </c>
      <c r="D250" s="90">
        <v>2</v>
      </c>
      <c r="E250" s="91">
        <v>3</v>
      </c>
      <c r="F250" s="92">
        <v>4</v>
      </c>
      <c r="G250" s="93">
        <v>5</v>
      </c>
      <c r="H250" s="94">
        <v>0</v>
      </c>
      <c r="I250" s="53"/>
      <c r="J250" s="54"/>
      <c r="K250" s="54"/>
      <c r="L250" s="54"/>
      <c r="M250" s="54"/>
      <c r="N250" s="54"/>
      <c r="O250" s="54"/>
    </row>
    <row r="251" spans="1:25" ht="35.25" customHeight="1" x14ac:dyDescent="0.25">
      <c r="A251" s="45"/>
      <c r="B251" s="313" t="str">
        <f>J251</f>
        <v>7.1 ¿Cómo valoraría globalmente el servicio de Biblioteca?</v>
      </c>
      <c r="C251" s="178">
        <f>SUMPRODUCT(((TABLA!$BM$2:$BM$4687)=C250)*1*((TABLA!$C$2:$C$4687)=$R$10)*1)</f>
        <v>0</v>
      </c>
      <c r="D251" s="178">
        <f>SUMPRODUCT(((TABLA!$BM$2:$BM$4687)=D250)*1*((TABLA!$C$2:$C$4687)=$R$10)*1)</f>
        <v>0</v>
      </c>
      <c r="E251" s="178">
        <f>SUMPRODUCT(((TABLA!$BM$2:$BM$4687)=E250)*1*((TABLA!$C$2:$C$4687)=$R$10)*1)</f>
        <v>3</v>
      </c>
      <c r="F251" s="178">
        <f>SUMPRODUCT(((TABLA!$BM$2:$BM$4687)=F250)*1*((TABLA!$C$2:$C$4687)=$R$10)*1)</f>
        <v>57</v>
      </c>
      <c r="G251" s="178">
        <f>SUMPRODUCT(((TABLA!$BM$2:$BM$4687)=G250)*1*((TABLA!$C$2:$C$4687)=$R$10)*1)</f>
        <v>105</v>
      </c>
      <c r="H251" s="178">
        <f>F$11-SUM(C251:G251)</f>
        <v>3</v>
      </c>
      <c r="I251" s="33"/>
      <c r="J251" s="300" t="str">
        <f>TABLA!BM1</f>
        <v>7.1 ¿Cómo valoraría globalmente el servicio de Biblioteca?</v>
      </c>
      <c r="K251" s="300"/>
      <c r="L251" s="300"/>
      <c r="M251" s="300"/>
      <c r="N251" s="300"/>
      <c r="O251" s="300"/>
      <c r="P251" s="208">
        <f>Y251*10</f>
        <v>9.045454545454545</v>
      </c>
      <c r="Q251" s="232">
        <f>SUM(C251:H251)</f>
        <v>168</v>
      </c>
      <c r="R251" s="250">
        <f>SUM(J251:O251)</f>
        <v>0</v>
      </c>
      <c r="S251" s="242">
        <v>0</v>
      </c>
      <c r="T251" s="242">
        <v>1</v>
      </c>
      <c r="U251" s="242">
        <v>2</v>
      </c>
      <c r="V251" s="242">
        <v>3</v>
      </c>
      <c r="W251" s="242">
        <v>4</v>
      </c>
      <c r="Y251" s="242">
        <f>SUM(S252:W252)/((Q251-H251)*4)</f>
        <v>0.90454545454545454</v>
      </c>
    </row>
    <row r="252" spans="1:25" ht="12.75" customHeight="1" x14ac:dyDescent="0.25">
      <c r="B252" s="313"/>
      <c r="C252" s="179">
        <f t="shared" ref="C252:H252" si="22">C251/SUM($C251:$H251)</f>
        <v>0</v>
      </c>
      <c r="D252" s="179">
        <f t="shared" si="22"/>
        <v>0</v>
      </c>
      <c r="E252" s="179">
        <f t="shared" si="22"/>
        <v>1.7857142857142856E-2</v>
      </c>
      <c r="F252" s="179">
        <f t="shared" si="22"/>
        <v>0.3392857142857143</v>
      </c>
      <c r="G252" s="179">
        <f t="shared" si="22"/>
        <v>0.625</v>
      </c>
      <c r="H252" s="179">
        <f t="shared" si="22"/>
        <v>1.7857142857142856E-2</v>
      </c>
      <c r="I252" s="55"/>
      <c r="K252" s="56"/>
      <c r="L252" s="56"/>
      <c r="M252" s="56"/>
      <c r="N252" s="56"/>
      <c r="O252" s="56"/>
      <c r="P252" s="209"/>
      <c r="S252" s="242">
        <v>0</v>
      </c>
      <c r="T252" s="242">
        <f>D251*T251</f>
        <v>0</v>
      </c>
      <c r="U252" s="242">
        <f>E251*U251</f>
        <v>6</v>
      </c>
      <c r="V252" s="242">
        <f>F251*V251</f>
        <v>171</v>
      </c>
      <c r="W252" s="242">
        <f>G251*W251</f>
        <v>420</v>
      </c>
      <c r="Y252" s="18"/>
    </row>
    <row r="253" spans="1:25" s="18" customFormat="1" ht="130.5" customHeight="1" x14ac:dyDescent="0.25">
      <c r="A253" s="26"/>
      <c r="B253" s="313"/>
      <c r="C253" s="28"/>
      <c r="D253" s="28"/>
      <c r="E253" s="28"/>
      <c r="F253" s="28"/>
      <c r="G253" s="28"/>
      <c r="H253" s="28"/>
      <c r="I253" s="29"/>
      <c r="J253" s="17"/>
      <c r="K253" s="48"/>
      <c r="L253" s="48"/>
      <c r="M253" s="48"/>
      <c r="N253" s="48"/>
      <c r="O253" s="48"/>
      <c r="P253" s="210"/>
      <c r="Q253" s="235"/>
      <c r="Y253" s="242"/>
    </row>
    <row r="254" spans="1:25" ht="12.75" customHeight="1" x14ac:dyDescent="0.25">
      <c r="A254" s="44"/>
    </row>
    <row r="255" spans="1:25" ht="30" customHeight="1" x14ac:dyDescent="0.4">
      <c r="A255" s="84"/>
      <c r="B255" s="43"/>
      <c r="C255" s="131" t="s">
        <v>59</v>
      </c>
      <c r="D255" s="25"/>
      <c r="E255" s="24" t="s">
        <v>60</v>
      </c>
      <c r="F255" s="25"/>
      <c r="G255" s="130" t="s">
        <v>61</v>
      </c>
      <c r="H255" s="88" t="s">
        <v>62</v>
      </c>
      <c r="I255" s="50"/>
      <c r="K255" s="50"/>
      <c r="L255" s="51"/>
      <c r="M255" s="50"/>
      <c r="N255" s="51"/>
      <c r="O255" s="52"/>
      <c r="P255" s="212"/>
    </row>
    <row r="256" spans="1:25" ht="15.75" customHeight="1" x14ac:dyDescent="0.25">
      <c r="A256" s="44"/>
      <c r="B256" s="43"/>
      <c r="C256" s="89">
        <v>1</v>
      </c>
      <c r="D256" s="90">
        <v>2</v>
      </c>
      <c r="E256" s="91">
        <v>3</v>
      </c>
      <c r="F256" s="92">
        <v>4</v>
      </c>
      <c r="G256" s="93">
        <v>5</v>
      </c>
      <c r="H256" s="94">
        <v>0</v>
      </c>
      <c r="I256" s="53"/>
      <c r="K256" s="54"/>
      <c r="L256" s="54"/>
      <c r="M256" s="54"/>
      <c r="N256" s="54"/>
      <c r="O256" s="54"/>
      <c r="P256" s="214"/>
    </row>
    <row r="257" spans="1:25" ht="30.75" customHeight="1" x14ac:dyDescent="0.25">
      <c r="A257" s="45"/>
      <c r="B257" s="313" t="str">
        <f>J257</f>
        <v>7.2 En su opinión, ¿cómo ha evolucionado este servicio en los dos últimos años?</v>
      </c>
      <c r="C257" s="178">
        <f>SUMPRODUCT(((TABLA!$BN$2:$BN$4687)=C250)*1*((TABLA!$C$2:$C$4687)=$R$10)*1)</f>
        <v>0</v>
      </c>
      <c r="D257" s="178">
        <f>SUMPRODUCT(((TABLA!$BN$2:$BN$4687)=D250)*1*((TABLA!$C$2:$C$4687)=$R$10)*1)</f>
        <v>1</v>
      </c>
      <c r="E257" s="178">
        <f>SUMPRODUCT(((TABLA!$BN$2:$BN$4687)=E250)*1*((TABLA!$C$2:$C$4687)=$R$10)*1)</f>
        <v>17</v>
      </c>
      <c r="F257" s="178">
        <f>SUMPRODUCT(((TABLA!$BN$2:$BN$4687)=F250)*1*((TABLA!$C$2:$C$4687)=$R$10)*1)</f>
        <v>87</v>
      </c>
      <c r="G257" s="178">
        <f>SUMPRODUCT(((TABLA!$BN$2:$BN$4687)=G250)*1*((TABLA!$C$2:$C$4687)=$R$10)*1)</f>
        <v>58</v>
      </c>
      <c r="H257" s="178">
        <f>F$11-SUM(C257:G257)</f>
        <v>5</v>
      </c>
      <c r="I257" s="33"/>
      <c r="J257" s="300" t="str">
        <f>TABLA!BN1</f>
        <v>7.2 En su opinión, ¿cómo ha evolucionado este servicio en los dos últimos años?</v>
      </c>
      <c r="K257" s="300"/>
      <c r="L257" s="300"/>
      <c r="M257" s="300"/>
      <c r="N257" s="300"/>
      <c r="O257" s="300"/>
      <c r="P257" s="208">
        <f>Y257*10</f>
        <v>8.0981595092024534</v>
      </c>
      <c r="Q257" s="232">
        <f>SUM(C257:H257)</f>
        <v>168</v>
      </c>
      <c r="R257" s="251">
        <f>SUM(J257:O257)</f>
        <v>0</v>
      </c>
      <c r="S257" s="242">
        <v>0</v>
      </c>
      <c r="T257" s="242">
        <v>1</v>
      </c>
      <c r="U257" s="242">
        <v>2</v>
      </c>
      <c r="V257" s="242">
        <v>3</v>
      </c>
      <c r="W257" s="242">
        <v>4</v>
      </c>
      <c r="Y257" s="242">
        <f>SUM(S258:W258)/((Q257-H257)*4)</f>
        <v>0.80981595092024539</v>
      </c>
    </row>
    <row r="258" spans="1:25" ht="12.75" customHeight="1" x14ac:dyDescent="0.25">
      <c r="B258" s="313"/>
      <c r="C258" s="179">
        <f t="shared" ref="C258:H258" si="23">C257/SUM($C257:$H257)</f>
        <v>0</v>
      </c>
      <c r="D258" s="179">
        <f t="shared" si="23"/>
        <v>5.9523809523809521E-3</v>
      </c>
      <c r="E258" s="179">
        <f t="shared" si="23"/>
        <v>0.10119047619047619</v>
      </c>
      <c r="F258" s="179">
        <f t="shared" si="23"/>
        <v>0.5178571428571429</v>
      </c>
      <c r="G258" s="179">
        <f t="shared" si="23"/>
        <v>0.34523809523809523</v>
      </c>
      <c r="H258" s="179">
        <f t="shared" si="23"/>
        <v>2.976190476190476E-2</v>
      </c>
      <c r="I258" s="55"/>
      <c r="J258" s="300"/>
      <c r="K258" s="300"/>
      <c r="L258" s="300"/>
      <c r="M258" s="300"/>
      <c r="N258" s="300"/>
      <c r="O258" s="300"/>
      <c r="S258" s="242">
        <v>0</v>
      </c>
      <c r="T258" s="242">
        <f>D257*T257</f>
        <v>1</v>
      </c>
      <c r="U258" s="242">
        <f>E257*U257</f>
        <v>34</v>
      </c>
      <c r="V258" s="242">
        <f>F257*V257</f>
        <v>261</v>
      </c>
      <c r="W258" s="242">
        <f>G257*W257</f>
        <v>232</v>
      </c>
      <c r="Y258" s="18"/>
    </row>
    <row r="259" spans="1:25" ht="12.75" customHeight="1" x14ac:dyDescent="0.25">
      <c r="B259" s="313"/>
      <c r="C259" s="126"/>
      <c r="D259" s="126"/>
      <c r="E259" s="126"/>
      <c r="F259" s="126"/>
      <c r="G259" s="126"/>
      <c r="H259" s="126"/>
      <c r="I259" s="55"/>
      <c r="J259" s="125"/>
      <c r="K259" s="125"/>
      <c r="L259" s="125"/>
      <c r="M259" s="125"/>
      <c r="N259" s="125"/>
      <c r="O259" s="125"/>
      <c r="Y259" s="18"/>
    </row>
    <row r="260" spans="1:25" s="18" customFormat="1" ht="130.5" customHeight="1" x14ac:dyDescent="0.25">
      <c r="A260" s="26"/>
      <c r="B260" s="313"/>
      <c r="C260" s="28"/>
      <c r="D260" s="28"/>
      <c r="E260" s="28"/>
      <c r="F260" s="28"/>
      <c r="G260" s="28"/>
      <c r="H260" s="28"/>
      <c r="I260" s="29"/>
      <c r="J260" s="48"/>
      <c r="K260" s="48"/>
      <c r="L260" s="48"/>
      <c r="M260" s="48"/>
      <c r="N260" s="48"/>
      <c r="O260" s="48"/>
      <c r="P260" s="203"/>
      <c r="Q260" s="235"/>
      <c r="Y260" s="242"/>
    </row>
    <row r="261" spans="1:25" ht="12.75" customHeight="1" x14ac:dyDescent="0.25">
      <c r="S261" s="242">
        <v>0</v>
      </c>
      <c r="T261" s="242">
        <v>2.5</v>
      </c>
      <c r="U261" s="242">
        <v>5</v>
      </c>
      <c r="V261" s="242">
        <v>7.5</v>
      </c>
      <c r="W261" s="242">
        <v>10</v>
      </c>
    </row>
    <row r="262" spans="1:25" ht="12.75" customHeight="1" x14ac:dyDescent="0.25">
      <c r="S262" s="242">
        <f>C257*S261</f>
        <v>0</v>
      </c>
      <c r="T262" s="242">
        <f>D257*T261</f>
        <v>2.5</v>
      </c>
      <c r="U262" s="242">
        <f>E257*U261</f>
        <v>85</v>
      </c>
      <c r="V262" s="242">
        <f>F257*V261</f>
        <v>652.5</v>
      </c>
      <c r="W262" s="242">
        <f>G257*W261</f>
        <v>580</v>
      </c>
      <c r="X262" s="242">
        <f>SUM(S262:W262)/SUM(C257:G257)</f>
        <v>8.0981595092024534</v>
      </c>
    </row>
    <row r="265" spans="1:25" ht="12.75" customHeight="1" x14ac:dyDescent="0.25">
      <c r="C265" s="14">
        <v>0</v>
      </c>
      <c r="D265">
        <v>0</v>
      </c>
      <c r="E265">
        <v>10</v>
      </c>
      <c r="F265">
        <v>0</v>
      </c>
      <c r="G265">
        <v>0</v>
      </c>
      <c r="H265">
        <v>1</v>
      </c>
      <c r="P265" s="203">
        <f>Y265*10</f>
        <v>5</v>
      </c>
      <c r="Q265" s="232">
        <f>SUM(C265:H265)</f>
        <v>11</v>
      </c>
      <c r="S265" s="242">
        <v>0</v>
      </c>
      <c r="T265" s="242">
        <v>1</v>
      </c>
      <c r="U265" s="242">
        <v>2</v>
      </c>
      <c r="V265" s="242">
        <v>3</v>
      </c>
      <c r="W265" s="242">
        <v>4</v>
      </c>
      <c r="Y265" s="242">
        <f>SUM(S266:W266)/((Q265-H265)*4)</f>
        <v>0.5</v>
      </c>
    </row>
    <row r="266" spans="1:25" ht="12.75" customHeight="1" x14ac:dyDescent="0.25">
      <c r="S266" s="242">
        <v>0</v>
      </c>
      <c r="T266" s="242">
        <f>D265*T265</f>
        <v>0</v>
      </c>
      <c r="U266" s="242">
        <f>E265*U265</f>
        <v>20</v>
      </c>
      <c r="V266" s="242">
        <f>F265*V265</f>
        <v>0</v>
      </c>
      <c r="W266" s="242">
        <f>G265*W265</f>
        <v>0</v>
      </c>
      <c r="Y266" s="18"/>
    </row>
    <row r="269" spans="1:25" ht="12.75" customHeight="1" x14ac:dyDescent="0.25">
      <c r="Y269" s="18"/>
    </row>
  </sheetData>
  <mergeCells count="69">
    <mergeCell ref="B219:P219"/>
    <mergeCell ref="B161:B164"/>
    <mergeCell ref="J161:O162"/>
    <mergeCell ref="B165:B167"/>
    <mergeCell ref="J165:O166"/>
    <mergeCell ref="B172:I172"/>
    <mergeCell ref="B176:P176"/>
    <mergeCell ref="B186:I187"/>
    <mergeCell ref="B211:P211"/>
    <mergeCell ref="B215:P215"/>
    <mergeCell ref="B257:B260"/>
    <mergeCell ref="J257:O258"/>
    <mergeCell ref="B229:P229"/>
    <mergeCell ref="C233:H233"/>
    <mergeCell ref="J233:O233"/>
    <mergeCell ref="B236:B238"/>
    <mergeCell ref="J236:O236"/>
    <mergeCell ref="B242:B245"/>
    <mergeCell ref="J242:O242"/>
    <mergeCell ref="C247:H247"/>
    <mergeCell ref="J247:O247"/>
    <mergeCell ref="B251:B253"/>
    <mergeCell ref="J251:O251"/>
    <mergeCell ref="B148:B151"/>
    <mergeCell ref="J148:O149"/>
    <mergeCell ref="B152:B155"/>
    <mergeCell ref="J152:O153"/>
    <mergeCell ref="B156:B160"/>
    <mergeCell ref="J156:O157"/>
    <mergeCell ref="C134:H134"/>
    <mergeCell ref="J134:O134"/>
    <mergeCell ref="B137:B140"/>
    <mergeCell ref="J137:O138"/>
    <mergeCell ref="B141:B144"/>
    <mergeCell ref="J141:O142"/>
    <mergeCell ref="B121:B125"/>
    <mergeCell ref="J121:O122"/>
    <mergeCell ref="B126:B129"/>
    <mergeCell ref="J126:O127"/>
    <mergeCell ref="B130:B133"/>
    <mergeCell ref="J130:O131"/>
    <mergeCell ref="B108:B110"/>
    <mergeCell ref="J108:O109"/>
    <mergeCell ref="B111:B114"/>
    <mergeCell ref="J111:O112"/>
    <mergeCell ref="B117:B120"/>
    <mergeCell ref="J117:O118"/>
    <mergeCell ref="B89:B91"/>
    <mergeCell ref="J89:O90"/>
    <mergeCell ref="B105:B107"/>
    <mergeCell ref="J105:O106"/>
    <mergeCell ref="B93:P93"/>
    <mergeCell ref="B97:C97"/>
    <mergeCell ref="B98:C98"/>
    <mergeCell ref="B99:C99"/>
    <mergeCell ref="B100:C100"/>
    <mergeCell ref="B101:C101"/>
    <mergeCell ref="B80:B82"/>
    <mergeCell ref="J80:O81"/>
    <mergeCell ref="B83:B85"/>
    <mergeCell ref="J83:O84"/>
    <mergeCell ref="B86:B88"/>
    <mergeCell ref="J86:O87"/>
    <mergeCell ref="B2:P3"/>
    <mergeCell ref="B5:P5"/>
    <mergeCell ref="B6:P6"/>
    <mergeCell ref="B42:O42"/>
    <mergeCell ref="C77:H77"/>
    <mergeCell ref="J77:O77"/>
  </mergeCells>
  <conditionalFormatting sqref="J97:N102">
    <cfRule type="colorScale" priority="1">
      <colorScale>
        <cfvo type="min"/>
        <cfvo type="max"/>
        <color rgb="FFFFEF9C"/>
        <color rgb="FF63BE7B"/>
      </colorScale>
    </cfRule>
  </conditionalFormatting>
  <conditionalFormatting sqref="D44:F72">
    <cfRule type="colorScale" priority="3">
      <colorScale>
        <cfvo type="min"/>
        <cfvo type="percentile" val="50"/>
        <cfvo type="max"/>
        <color rgb="FFF8696B"/>
        <color rgb="FFFFEB84"/>
        <color rgb="FF5A8AC6"/>
      </colorScale>
    </cfRule>
  </conditionalFormatting>
  <printOptions horizontalCentered="1"/>
  <pageMargins left="0.23622047244094491" right="0.23622047244094491" top="0.74803149606299213" bottom="0.74803149606299213" header="0.31496062992125984" footer="0.31496062992125984"/>
  <pageSetup paperSize="9" scale="55" fitToHeight="0" orientation="portrait" r:id="rId1"/>
  <headerFooter alignWithMargins="0">
    <oddFooter>&amp;C&amp;P</oddFooter>
  </headerFooter>
  <rowBreaks count="7" manualBreakCount="7">
    <brk id="41" max="15" man="1"/>
    <brk id="76" max="15" man="1"/>
    <brk id="91" max="15" man="1"/>
    <brk id="125" max="15" man="1"/>
    <brk id="160" max="15" man="1"/>
    <brk id="209" max="15" man="1"/>
    <brk id="232" max="15" man="1"/>
  </rowBreaks>
  <colBreaks count="1" manualBreakCount="1">
    <brk id="16"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5877505" r:id="rId4" name="Drop Down 1">
              <controlPr defaultSize="0" print="0" autoLine="0" autoPict="0">
                <anchor moveWithCells="1" sizeWithCells="1">
                  <from>
                    <xdr:col>1</xdr:col>
                    <xdr:colOff>0</xdr:colOff>
                    <xdr:row>0</xdr:row>
                    <xdr:rowOff>19050</xdr:rowOff>
                  </from>
                  <to>
                    <xdr:col>3</xdr:col>
                    <xdr:colOff>76200</xdr:colOff>
                    <xdr:row>0</xdr:row>
                    <xdr:rowOff>304800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729"/>
  <sheetViews>
    <sheetView topLeftCell="A625" zoomScale="85" zoomScaleNormal="85" workbookViewId="0">
      <selection activeCell="E673" sqref="E673"/>
    </sheetView>
  </sheetViews>
  <sheetFormatPr baseColWidth="10" defaultRowHeight="12.75" x14ac:dyDescent="0.2"/>
  <cols>
    <col min="1" max="1" width="42.7109375" style="197" customWidth="1"/>
    <col min="2" max="3" width="30.140625" style="197" customWidth="1"/>
    <col min="15" max="15" width="36.85546875" customWidth="1"/>
    <col min="54" max="54" width="16.28515625" style="152" customWidth="1"/>
    <col min="58" max="58" width="71.5703125" customWidth="1"/>
    <col min="63" max="63" width="22" style="152" customWidth="1"/>
    <col min="65" max="65" width="16.5703125" style="271" customWidth="1"/>
    <col min="67" max="67" width="102.7109375" customWidth="1"/>
    <col min="69" max="69" width="18.5703125" style="291" customWidth="1"/>
  </cols>
  <sheetData>
    <row r="1" spans="1:70" s="152" customFormat="1" ht="102.75" customHeight="1" x14ac:dyDescent="0.2">
      <c r="A1" s="196" t="s">
        <v>255</v>
      </c>
      <c r="B1" s="196" t="s">
        <v>257</v>
      </c>
      <c r="C1" s="196" t="s">
        <v>262</v>
      </c>
      <c r="D1" s="152" t="s">
        <v>66</v>
      </c>
      <c r="E1" s="152" t="s">
        <v>100</v>
      </c>
      <c r="F1" s="152" t="s">
        <v>142</v>
      </c>
      <c r="G1" s="152" t="s">
        <v>263</v>
      </c>
      <c r="H1" s="152" t="s">
        <v>101</v>
      </c>
      <c r="I1" s="152" t="s">
        <v>143</v>
      </c>
      <c r="J1" s="152" t="s">
        <v>144</v>
      </c>
      <c r="K1" s="152" t="s">
        <v>264</v>
      </c>
      <c r="L1" s="152" t="s">
        <v>102</v>
      </c>
      <c r="M1" s="152" t="s">
        <v>103</v>
      </c>
      <c r="N1" s="152" t="s">
        <v>145</v>
      </c>
      <c r="O1" s="152" t="s">
        <v>146</v>
      </c>
      <c r="P1" s="152" t="s">
        <v>147</v>
      </c>
      <c r="Q1" s="152" t="s">
        <v>148</v>
      </c>
      <c r="R1" s="152" t="s">
        <v>149</v>
      </c>
      <c r="S1" s="152" t="s">
        <v>1</v>
      </c>
      <c r="T1" s="152" t="s">
        <v>150</v>
      </c>
      <c r="U1" s="152" t="s">
        <v>151</v>
      </c>
      <c r="V1" s="152" t="s">
        <v>152</v>
      </c>
      <c r="W1" s="152" t="s">
        <v>348</v>
      </c>
      <c r="X1" s="283" t="s">
        <v>370</v>
      </c>
      <c r="Y1" s="152" t="s">
        <v>349</v>
      </c>
      <c r="Z1" s="152" t="s">
        <v>350</v>
      </c>
      <c r="AA1" s="152" t="s">
        <v>351</v>
      </c>
      <c r="AB1" s="152" t="s">
        <v>352</v>
      </c>
      <c r="AC1" s="152" t="s">
        <v>148</v>
      </c>
      <c r="AD1" s="152" t="s">
        <v>153</v>
      </c>
      <c r="AE1" s="152" t="s">
        <v>154</v>
      </c>
      <c r="AF1" s="152" t="s">
        <v>155</v>
      </c>
      <c r="AG1" s="152" t="s">
        <v>156</v>
      </c>
      <c r="AH1" s="152" t="s">
        <v>157</v>
      </c>
      <c r="AI1" s="152" t="s">
        <v>158</v>
      </c>
      <c r="AJ1" s="152" t="s">
        <v>159</v>
      </c>
      <c r="AK1" s="152" t="s">
        <v>160</v>
      </c>
      <c r="AL1" s="152" t="s">
        <v>148</v>
      </c>
      <c r="AM1" s="152" t="s">
        <v>97</v>
      </c>
      <c r="AN1" s="152" t="s">
        <v>2</v>
      </c>
      <c r="AO1" s="152" t="s">
        <v>3</v>
      </c>
      <c r="AP1" s="152" t="s">
        <v>161</v>
      </c>
      <c r="AQ1" s="152" t="s">
        <v>162</v>
      </c>
      <c r="AR1" s="152" t="s">
        <v>163</v>
      </c>
      <c r="AS1" s="152" t="s">
        <v>164</v>
      </c>
      <c r="AT1" s="152" t="s">
        <v>165</v>
      </c>
      <c r="AU1" s="152" t="s">
        <v>353</v>
      </c>
      <c r="AV1" s="152" t="s">
        <v>166</v>
      </c>
      <c r="AW1" s="152" t="s">
        <v>167</v>
      </c>
      <c r="AX1" s="152" t="s">
        <v>168</v>
      </c>
      <c r="AY1" s="152" t="s">
        <v>169</v>
      </c>
      <c r="AZ1" s="152" t="s">
        <v>170</v>
      </c>
      <c r="BA1" s="152" t="s">
        <v>171</v>
      </c>
      <c r="BB1" s="152" t="s">
        <v>172</v>
      </c>
      <c r="BC1" s="152" t="s">
        <v>173</v>
      </c>
      <c r="BD1" s="152" t="s">
        <v>174</v>
      </c>
      <c r="BE1" s="152" t="s">
        <v>175</v>
      </c>
      <c r="BF1" s="152" t="s">
        <v>176</v>
      </c>
      <c r="BG1" s="152" t="s">
        <v>177</v>
      </c>
      <c r="BH1" s="152" t="s">
        <v>4</v>
      </c>
      <c r="BI1" s="152" t="s">
        <v>148</v>
      </c>
      <c r="BJ1" s="152" t="s">
        <v>178</v>
      </c>
      <c r="BK1" s="152" t="s">
        <v>179</v>
      </c>
      <c r="BL1" s="152" t="s">
        <v>5</v>
      </c>
      <c r="BM1" s="270" t="s">
        <v>180</v>
      </c>
      <c r="BN1" s="152" t="s">
        <v>104</v>
      </c>
      <c r="BO1" s="152" t="s">
        <v>6</v>
      </c>
      <c r="BP1" s="152" t="s">
        <v>181</v>
      </c>
      <c r="BQ1" s="289" t="s">
        <v>182</v>
      </c>
      <c r="BR1" s="152" t="s">
        <v>354</v>
      </c>
    </row>
    <row r="2" spans="1:70" ht="15" x14ac:dyDescent="0.25">
      <c r="A2" s="197" t="str">
        <f>IF(ISNA(LOOKUP($G2,BLIOTECAS!$B$1:$B$27,BLIOTECAS!C$1:C$27)),"",LOOKUP($G2,BLIOTECAS!$B$1:$B$27,BLIOTECAS!C$1:C$27))</f>
        <v xml:space="preserve">Facultad de Ciencias de la Información </v>
      </c>
      <c r="B2" s="197" t="str">
        <f>IF(ISNA(LOOKUP($G2,BLIOTECAS!$B$1:$B$27,BLIOTECAS!D$1:D$27)),"",LOOKUP($G2,BLIOTECAS!$B$1:$B$27,BLIOTECAS!D$1:D$27))</f>
        <v>INF</v>
      </c>
      <c r="C2" s="197" t="str">
        <f>IF(ISNA(LOOKUP($G2,BLIOTECAS!$B$1:$B$27,BLIOTECAS!E$1:E$27)),"",LOOKUP($G2,BLIOTECAS!$B$1:$B$27,BLIOTECAS!E$1:E$27))</f>
        <v>Ciencias Sociales</v>
      </c>
      <c r="D2" s="274">
        <v>1427</v>
      </c>
      <c r="E2" s="274"/>
      <c r="F2" s="274"/>
      <c r="G2" s="274">
        <v>4</v>
      </c>
      <c r="H2" s="274"/>
      <c r="I2" s="274">
        <v>5</v>
      </c>
      <c r="J2" s="274">
        <v>5</v>
      </c>
      <c r="K2" s="274"/>
      <c r="L2" s="274">
        <v>29</v>
      </c>
      <c r="M2" s="274">
        <v>4</v>
      </c>
      <c r="N2" s="274">
        <v>14</v>
      </c>
      <c r="O2" s="274"/>
      <c r="P2" s="274"/>
      <c r="Q2" s="274"/>
      <c r="R2" s="274">
        <v>5</v>
      </c>
      <c r="S2" s="274">
        <v>5</v>
      </c>
      <c r="T2" s="274"/>
      <c r="U2" s="274">
        <v>5</v>
      </c>
      <c r="V2" s="274"/>
      <c r="W2" s="274"/>
      <c r="X2" s="274">
        <v>5</v>
      </c>
      <c r="Y2" s="274">
        <v>5</v>
      </c>
      <c r="Z2" s="274">
        <v>4</v>
      </c>
      <c r="AA2" s="274">
        <v>4</v>
      </c>
      <c r="AB2" s="274">
        <v>5</v>
      </c>
      <c r="AC2" s="274"/>
      <c r="AD2" s="274">
        <v>5</v>
      </c>
      <c r="AE2" s="274">
        <v>5</v>
      </c>
      <c r="AF2" s="274">
        <v>5</v>
      </c>
      <c r="AG2" s="274">
        <v>5</v>
      </c>
      <c r="AH2" s="274">
        <v>5</v>
      </c>
      <c r="AI2" s="274">
        <v>5</v>
      </c>
      <c r="AJ2" s="274">
        <v>5</v>
      </c>
      <c r="AK2" s="274"/>
      <c r="AL2" s="274"/>
      <c r="AM2" s="274">
        <v>5</v>
      </c>
      <c r="AN2" s="274">
        <v>5</v>
      </c>
      <c r="AO2" s="274">
        <v>5</v>
      </c>
      <c r="AP2" s="274">
        <v>5</v>
      </c>
      <c r="AQ2" s="274">
        <v>5</v>
      </c>
      <c r="AR2" s="274">
        <v>5</v>
      </c>
      <c r="AS2" s="274">
        <v>5</v>
      </c>
      <c r="AT2" s="274"/>
      <c r="AU2" s="274" t="s">
        <v>183</v>
      </c>
      <c r="AV2" s="274">
        <v>5</v>
      </c>
      <c r="AW2" s="274" t="s">
        <v>183</v>
      </c>
      <c r="AX2" s="274">
        <v>5</v>
      </c>
      <c r="AY2" s="274" t="s">
        <v>183</v>
      </c>
      <c r="AZ2" s="274">
        <v>5</v>
      </c>
      <c r="BA2" s="274" t="s">
        <v>183</v>
      </c>
      <c r="BB2" s="274" t="s">
        <v>183</v>
      </c>
      <c r="BC2" s="274" t="s">
        <v>183</v>
      </c>
      <c r="BD2" s="274">
        <v>5</v>
      </c>
      <c r="BE2" s="274" t="s">
        <v>183</v>
      </c>
      <c r="BF2" s="274"/>
      <c r="BG2" s="274"/>
      <c r="BH2" s="274"/>
      <c r="BI2" s="274"/>
      <c r="BJ2" s="274">
        <v>5</v>
      </c>
      <c r="BK2" s="274">
        <v>5</v>
      </c>
      <c r="BL2" s="274"/>
      <c r="BM2" s="274">
        <v>5</v>
      </c>
      <c r="BN2" s="274">
        <v>4</v>
      </c>
      <c r="BO2" s="274"/>
      <c r="BP2" s="274"/>
      <c r="BQ2" s="275">
        <v>43139.590567129628</v>
      </c>
      <c r="BR2" s="274" t="s">
        <v>356</v>
      </c>
    </row>
    <row r="3" spans="1:70" ht="15" x14ac:dyDescent="0.25">
      <c r="A3" s="197" t="str">
        <f>IF(ISNA(LOOKUP($G3,BLIOTECAS!$B$1:$B$27,BLIOTECAS!C$1:C$27)),"",LOOKUP($G3,BLIOTECAS!$B$1:$B$27,BLIOTECAS!C$1:C$27))</f>
        <v xml:space="preserve">Facultad de Ciencias Geológicas </v>
      </c>
      <c r="B3" s="197" t="str">
        <f>IF(ISNA(LOOKUP($G3,BLIOTECAS!$B$1:$B$27,BLIOTECAS!D$1:D$27)),"",LOOKUP($G3,BLIOTECAS!$B$1:$B$27,BLIOTECAS!D$1:D$27))</f>
        <v>GEO</v>
      </c>
      <c r="C3" s="197" t="str">
        <f>IF(ISNA(LOOKUP($G3,BLIOTECAS!$B$1:$B$27,BLIOTECAS!E$1:E$27)),"",LOOKUP($G3,BLIOTECAS!$B$1:$B$27,BLIOTECAS!E$1:E$27))</f>
        <v>Ciencias Experimentales</v>
      </c>
      <c r="D3" s="274">
        <v>1428</v>
      </c>
      <c r="E3" s="274"/>
      <c r="F3" s="274"/>
      <c r="G3" s="274">
        <v>7</v>
      </c>
      <c r="H3" s="274"/>
      <c r="I3" s="274">
        <v>3</v>
      </c>
      <c r="J3" s="274">
        <v>3</v>
      </c>
      <c r="K3" s="274"/>
      <c r="L3" s="274">
        <v>7</v>
      </c>
      <c r="M3" s="274"/>
      <c r="N3" s="274"/>
      <c r="O3" s="274"/>
      <c r="P3" s="274"/>
      <c r="Q3" s="274"/>
      <c r="R3" s="274">
        <v>3</v>
      </c>
      <c r="S3" s="274">
        <v>4</v>
      </c>
      <c r="T3" s="274">
        <v>4</v>
      </c>
      <c r="U3" s="274">
        <v>4</v>
      </c>
      <c r="V3" s="274"/>
      <c r="W3" s="274"/>
      <c r="X3" s="274">
        <v>3</v>
      </c>
      <c r="Y3" s="274">
        <v>5</v>
      </c>
      <c r="Z3" s="274">
        <v>4</v>
      </c>
      <c r="AA3" s="274">
        <v>3</v>
      </c>
      <c r="AB3" s="274">
        <v>4</v>
      </c>
      <c r="AC3" s="274"/>
      <c r="AD3" s="274">
        <v>4</v>
      </c>
      <c r="AE3" s="274">
        <v>4</v>
      </c>
      <c r="AF3" s="274">
        <v>4</v>
      </c>
      <c r="AG3" s="274">
        <v>5</v>
      </c>
      <c r="AH3" s="274">
        <v>5</v>
      </c>
      <c r="AI3" s="274">
        <v>5</v>
      </c>
      <c r="AJ3" s="274">
        <v>5</v>
      </c>
      <c r="AK3" s="274"/>
      <c r="AL3" s="274"/>
      <c r="AM3" s="274">
        <v>5</v>
      </c>
      <c r="AN3" s="274">
        <v>4</v>
      </c>
      <c r="AO3" s="274">
        <v>5</v>
      </c>
      <c r="AP3" s="274">
        <v>5</v>
      </c>
      <c r="AQ3" s="274">
        <v>5</v>
      </c>
      <c r="AR3" s="274">
        <v>5</v>
      </c>
      <c r="AS3" s="274">
        <v>5</v>
      </c>
      <c r="AT3" s="274"/>
      <c r="AU3" s="274" t="s">
        <v>183</v>
      </c>
      <c r="AV3" s="274">
        <v>5</v>
      </c>
      <c r="AW3" s="274" t="s">
        <v>33</v>
      </c>
      <c r="AX3" s="274"/>
      <c r="AY3" s="274" t="s">
        <v>33</v>
      </c>
      <c r="AZ3" s="274"/>
      <c r="BA3" s="274"/>
      <c r="BB3" s="274" t="s">
        <v>183</v>
      </c>
      <c r="BC3" s="274" t="s">
        <v>33</v>
      </c>
      <c r="BD3" s="274"/>
      <c r="BE3" s="274" t="s">
        <v>183</v>
      </c>
      <c r="BF3" s="274"/>
      <c r="BG3" s="274"/>
      <c r="BH3" s="274"/>
      <c r="BI3" s="274"/>
      <c r="BJ3" s="274">
        <v>5</v>
      </c>
      <c r="BK3" s="274">
        <v>5</v>
      </c>
      <c r="BL3" s="274"/>
      <c r="BM3" s="274">
        <v>5</v>
      </c>
      <c r="BN3" s="274">
        <v>4</v>
      </c>
      <c r="BO3" s="274"/>
      <c r="BP3" s="274"/>
      <c r="BQ3" s="275">
        <v>43139.590902777774</v>
      </c>
      <c r="BR3" s="274" t="s">
        <v>355</v>
      </c>
    </row>
    <row r="4" spans="1:70" ht="15" x14ac:dyDescent="0.25">
      <c r="A4" s="197" t="str">
        <f>IF(ISNA(LOOKUP($G4,BLIOTECAS!$B$1:$B$27,BLIOTECAS!C$1:C$27)),"",LOOKUP($G4,BLIOTECAS!$B$1:$B$27,BLIOTECAS!C$1:C$27))</f>
        <v xml:space="preserve">Facultad de Ciencias Políticas y Sociología </v>
      </c>
      <c r="B4" s="197" t="str">
        <f>IF(ISNA(LOOKUP($G4,BLIOTECAS!$B$1:$B$27,BLIOTECAS!D$1:D$27)),"",LOOKUP($G4,BLIOTECAS!$B$1:$B$27,BLIOTECAS!D$1:D$27))</f>
        <v>CPS</v>
      </c>
      <c r="C4" s="197" t="str">
        <f>IF(ISNA(LOOKUP($G4,BLIOTECAS!$B$1:$B$27,BLIOTECAS!E$1:E$27)),"",LOOKUP($G4,BLIOTECAS!$B$1:$B$27,BLIOTECAS!E$1:E$27))</f>
        <v>Ciencias Sociales</v>
      </c>
      <c r="D4" s="274">
        <v>1429</v>
      </c>
      <c r="E4" s="274"/>
      <c r="F4" s="274"/>
      <c r="G4" s="274">
        <v>9</v>
      </c>
      <c r="H4" s="274"/>
      <c r="I4" s="274">
        <v>3</v>
      </c>
      <c r="J4" s="274">
        <v>4</v>
      </c>
      <c r="K4" s="274"/>
      <c r="L4" s="274">
        <v>9</v>
      </c>
      <c r="M4" s="274">
        <v>4</v>
      </c>
      <c r="N4" s="274">
        <v>16</v>
      </c>
      <c r="O4" s="274"/>
      <c r="P4" s="274"/>
      <c r="Q4" s="274"/>
      <c r="R4" s="274">
        <v>4</v>
      </c>
      <c r="S4" s="274">
        <v>5</v>
      </c>
      <c r="T4" s="274">
        <v>5</v>
      </c>
      <c r="U4" s="274">
        <v>5</v>
      </c>
      <c r="V4" s="274"/>
      <c r="W4" s="274"/>
      <c r="X4" s="274">
        <v>2</v>
      </c>
      <c r="Y4" s="274">
        <v>5</v>
      </c>
      <c r="Z4" s="274">
        <v>5</v>
      </c>
      <c r="AA4" s="274">
        <v>3</v>
      </c>
      <c r="AB4" s="274">
        <v>2</v>
      </c>
      <c r="AC4" s="274"/>
      <c r="AD4" s="274">
        <v>4</v>
      </c>
      <c r="AE4" s="274">
        <v>3</v>
      </c>
      <c r="AF4" s="274">
        <v>3</v>
      </c>
      <c r="AG4" s="274">
        <v>5</v>
      </c>
      <c r="AH4" s="274">
        <v>2</v>
      </c>
      <c r="AI4" s="274">
        <v>4</v>
      </c>
      <c r="AJ4" s="274">
        <v>3</v>
      </c>
      <c r="AK4" s="274"/>
      <c r="AL4" s="274"/>
      <c r="AM4" s="274">
        <v>5</v>
      </c>
      <c r="AN4" s="274">
        <v>5</v>
      </c>
      <c r="AO4" s="274">
        <v>5</v>
      </c>
      <c r="AP4" s="274">
        <v>5</v>
      </c>
      <c r="AQ4" s="274">
        <v>5</v>
      </c>
      <c r="AR4" s="274">
        <v>5</v>
      </c>
      <c r="AS4" s="274">
        <v>5</v>
      </c>
      <c r="AT4" s="274"/>
      <c r="AU4" s="274" t="s">
        <v>183</v>
      </c>
      <c r="AV4" s="274">
        <v>4</v>
      </c>
      <c r="AW4" s="274" t="s">
        <v>183</v>
      </c>
      <c r="AX4" s="274">
        <v>4</v>
      </c>
      <c r="AY4" s="274" t="s">
        <v>33</v>
      </c>
      <c r="AZ4" s="274"/>
      <c r="BA4" s="274" t="s">
        <v>33</v>
      </c>
      <c r="BB4" s="274" t="s">
        <v>33</v>
      </c>
      <c r="BC4" s="274" t="s">
        <v>33</v>
      </c>
      <c r="BD4" s="274"/>
      <c r="BE4" s="274" t="s">
        <v>183</v>
      </c>
      <c r="BF4" s="274" t="s">
        <v>379</v>
      </c>
      <c r="BG4" s="274"/>
      <c r="BH4" s="274"/>
      <c r="BI4" s="274"/>
      <c r="BJ4" s="274">
        <v>5</v>
      </c>
      <c r="BK4" s="274">
        <v>5</v>
      </c>
      <c r="BL4" s="274"/>
      <c r="BM4" s="274">
        <v>4</v>
      </c>
      <c r="BN4" s="274">
        <v>3</v>
      </c>
      <c r="BO4" s="274"/>
      <c r="BP4" s="274"/>
      <c r="BQ4" s="275">
        <v>43139.591192129628</v>
      </c>
      <c r="BR4" s="274" t="s">
        <v>355</v>
      </c>
    </row>
    <row r="5" spans="1:70" ht="15" x14ac:dyDescent="0.25">
      <c r="A5" s="197" t="str">
        <f>IF(ISNA(LOOKUP($G5,BLIOTECAS!$B$1:$B$27,BLIOTECAS!C$1:C$27)),"",LOOKUP($G5,BLIOTECAS!$B$1:$B$27,BLIOTECAS!C$1:C$27))</f>
        <v xml:space="preserve">Facultad de Informática </v>
      </c>
      <c r="B5" s="197" t="str">
        <f>IF(ISNA(LOOKUP($G5,BLIOTECAS!$B$1:$B$27,BLIOTECAS!D$1:D$27)),"",LOOKUP($G5,BLIOTECAS!$B$1:$B$27,BLIOTECAS!D$1:D$27))</f>
        <v>FDI</v>
      </c>
      <c r="C5" s="197" t="str">
        <f>IF(ISNA(LOOKUP($G5,BLIOTECAS!$B$1:$B$27,BLIOTECAS!E$1:E$27)),"",LOOKUP($G5,BLIOTECAS!$B$1:$B$27,BLIOTECAS!E$1:E$27))</f>
        <v>Ciencias Experimentales</v>
      </c>
      <c r="D5" s="274">
        <v>1430</v>
      </c>
      <c r="E5" s="274"/>
      <c r="F5" s="274"/>
      <c r="G5" s="274">
        <v>17</v>
      </c>
      <c r="H5" s="274"/>
      <c r="I5" s="274">
        <v>3</v>
      </c>
      <c r="J5" s="274">
        <v>5</v>
      </c>
      <c r="K5" s="274"/>
      <c r="L5" s="274">
        <v>17</v>
      </c>
      <c r="M5" s="274">
        <v>8</v>
      </c>
      <c r="N5" s="274">
        <v>6</v>
      </c>
      <c r="O5" s="274"/>
      <c r="P5" s="274"/>
      <c r="Q5" s="274"/>
      <c r="R5" s="274">
        <v>5</v>
      </c>
      <c r="S5" s="274">
        <v>5</v>
      </c>
      <c r="T5" s="274">
        <v>5</v>
      </c>
      <c r="U5" s="274">
        <v>4</v>
      </c>
      <c r="V5" s="274"/>
      <c r="W5" s="274"/>
      <c r="X5" s="274">
        <v>2</v>
      </c>
      <c r="Y5" s="274">
        <v>5</v>
      </c>
      <c r="Z5" s="274">
        <v>5</v>
      </c>
      <c r="AA5" s="274">
        <v>1</v>
      </c>
      <c r="AB5" s="274">
        <v>4</v>
      </c>
      <c r="AC5" s="274"/>
      <c r="AD5" s="274">
        <v>3</v>
      </c>
      <c r="AE5" s="274">
        <v>4</v>
      </c>
      <c r="AF5" s="274">
        <v>4</v>
      </c>
      <c r="AG5" s="274">
        <v>5</v>
      </c>
      <c r="AH5" s="274">
        <v>4</v>
      </c>
      <c r="AI5" s="274">
        <v>5</v>
      </c>
      <c r="AJ5" s="274">
        <v>2</v>
      </c>
      <c r="AK5" s="274"/>
      <c r="AL5" s="274"/>
      <c r="AM5" s="274">
        <v>4</v>
      </c>
      <c r="AN5" s="274">
        <v>2</v>
      </c>
      <c r="AO5" s="274">
        <v>2</v>
      </c>
      <c r="AP5" s="274">
        <v>5</v>
      </c>
      <c r="AQ5" s="274">
        <v>5</v>
      </c>
      <c r="AR5" s="274">
        <v>5</v>
      </c>
      <c r="AS5" s="274"/>
      <c r="AT5" s="274"/>
      <c r="AU5" s="274" t="s">
        <v>183</v>
      </c>
      <c r="AV5" s="274">
        <v>3</v>
      </c>
      <c r="AW5" s="274" t="s">
        <v>183</v>
      </c>
      <c r="AX5" s="274">
        <v>4</v>
      </c>
      <c r="AY5" s="274" t="s">
        <v>33</v>
      </c>
      <c r="AZ5" s="274"/>
      <c r="BA5" s="274" t="s">
        <v>33</v>
      </c>
      <c r="BB5" s="274" t="s">
        <v>33</v>
      </c>
      <c r="BC5" s="274" t="s">
        <v>183</v>
      </c>
      <c r="BD5" s="274">
        <v>2</v>
      </c>
      <c r="BE5" s="274" t="s">
        <v>33</v>
      </c>
      <c r="BF5" s="274"/>
      <c r="BG5" s="274"/>
      <c r="BH5" s="274"/>
      <c r="BI5" s="274"/>
      <c r="BJ5" s="274">
        <v>5</v>
      </c>
      <c r="BK5" s="274">
        <v>5</v>
      </c>
      <c r="BL5" s="274"/>
      <c r="BM5" s="274">
        <v>5</v>
      </c>
      <c r="BN5" s="274">
        <v>4</v>
      </c>
      <c r="BO5" s="274"/>
      <c r="BP5" s="274"/>
      <c r="BQ5" s="275">
        <v>43139.591215277775</v>
      </c>
      <c r="BR5" s="274" t="s">
        <v>356</v>
      </c>
    </row>
    <row r="6" spans="1:70" ht="15" x14ac:dyDescent="0.25">
      <c r="A6" s="197" t="str">
        <f>IF(ISNA(LOOKUP($G6,BLIOTECAS!$B$1:$B$27,BLIOTECAS!C$1:C$27)),"",LOOKUP($G6,BLIOTECAS!$B$1:$B$27,BLIOTECAS!C$1:C$27))</f>
        <v/>
      </c>
      <c r="B6" s="197" t="str">
        <f>IF(ISNA(LOOKUP($G6,BLIOTECAS!$B$1:$B$27,BLIOTECAS!D$1:D$27)),"",LOOKUP($G6,BLIOTECAS!$B$1:$B$27,BLIOTECAS!D$1:D$27))</f>
        <v/>
      </c>
      <c r="C6" s="197" t="str">
        <f>IF(ISNA(LOOKUP($G6,BLIOTECAS!$B$1:$B$27,BLIOTECAS!E$1:E$27)),"",LOOKUP($G6,BLIOTECAS!$B$1:$B$27,BLIOTECAS!E$1:E$27))</f>
        <v/>
      </c>
      <c r="D6" s="274">
        <v>1431</v>
      </c>
      <c r="E6" s="274"/>
      <c r="F6" s="274"/>
      <c r="G6" s="274"/>
      <c r="H6" s="274"/>
      <c r="I6" s="274">
        <v>4</v>
      </c>
      <c r="J6" s="274">
        <v>3</v>
      </c>
      <c r="K6" s="274"/>
      <c r="L6" s="274">
        <v>8</v>
      </c>
      <c r="M6" s="274"/>
      <c r="N6" s="274"/>
      <c r="O6" s="274"/>
      <c r="P6" s="274"/>
      <c r="Q6" s="274"/>
      <c r="R6" s="274">
        <v>4</v>
      </c>
      <c r="S6" s="274">
        <v>4</v>
      </c>
      <c r="T6" s="274">
        <v>4</v>
      </c>
      <c r="U6" s="274">
        <v>2</v>
      </c>
      <c r="V6" s="274"/>
      <c r="W6" s="274"/>
      <c r="X6" s="274">
        <v>5</v>
      </c>
      <c r="Y6" s="274">
        <v>5</v>
      </c>
      <c r="Z6" s="274">
        <v>5</v>
      </c>
      <c r="AA6" s="274">
        <v>1</v>
      </c>
      <c r="AB6" s="274">
        <v>3</v>
      </c>
      <c r="AC6" s="274"/>
      <c r="AD6" s="274">
        <v>5</v>
      </c>
      <c r="AE6" s="274">
        <v>4</v>
      </c>
      <c r="AF6" s="274">
        <v>5</v>
      </c>
      <c r="AG6" s="274">
        <v>5</v>
      </c>
      <c r="AH6" s="274">
        <v>4</v>
      </c>
      <c r="AI6" s="274">
        <v>5</v>
      </c>
      <c r="AJ6" s="274">
        <v>4</v>
      </c>
      <c r="AK6" s="274"/>
      <c r="AL6" s="274"/>
      <c r="AM6" s="274">
        <v>4</v>
      </c>
      <c r="AN6" s="274">
        <v>5</v>
      </c>
      <c r="AO6" s="274">
        <v>5</v>
      </c>
      <c r="AP6" s="274">
        <v>5</v>
      </c>
      <c r="AQ6" s="274">
        <v>5</v>
      </c>
      <c r="AR6" s="274">
        <v>5</v>
      </c>
      <c r="AS6" s="274">
        <v>5</v>
      </c>
      <c r="AT6" s="274"/>
      <c r="AU6" s="274" t="s">
        <v>183</v>
      </c>
      <c r="AV6" s="274">
        <v>4</v>
      </c>
      <c r="AW6" s="274" t="s">
        <v>183</v>
      </c>
      <c r="AX6" s="274">
        <v>3</v>
      </c>
      <c r="AY6" s="274" t="s">
        <v>33</v>
      </c>
      <c r="AZ6" s="274"/>
      <c r="BA6" s="274" t="s">
        <v>183</v>
      </c>
      <c r="BB6" s="274" t="s">
        <v>183</v>
      </c>
      <c r="BC6" s="274" t="s">
        <v>33</v>
      </c>
      <c r="BD6" s="274"/>
      <c r="BE6" s="274" t="s">
        <v>33</v>
      </c>
      <c r="BF6" s="274"/>
      <c r="BG6" s="274"/>
      <c r="BH6" s="274"/>
      <c r="BI6" s="274"/>
      <c r="BJ6" s="274">
        <v>4</v>
      </c>
      <c r="BK6" s="274">
        <v>3</v>
      </c>
      <c r="BL6" s="274"/>
      <c r="BM6" s="274">
        <v>4</v>
      </c>
      <c r="BN6" s="274">
        <v>3</v>
      </c>
      <c r="BO6" s="274"/>
      <c r="BP6" s="274"/>
      <c r="BQ6" s="275">
        <v>43139.591736111113</v>
      </c>
      <c r="BR6" s="274" t="s">
        <v>356</v>
      </c>
    </row>
    <row r="7" spans="1:70" ht="15" x14ac:dyDescent="0.25">
      <c r="A7" s="197" t="str">
        <f>IF(ISNA(LOOKUP($G7,BLIOTECAS!$B$1:$B$27,BLIOTECAS!C$1:C$27)),"",LOOKUP($G7,BLIOTECAS!$B$1:$B$27,BLIOTECAS!C$1:C$27))</f>
        <v xml:space="preserve">Facultad de Filología </v>
      </c>
      <c r="B7" s="197" t="str">
        <f>IF(ISNA(LOOKUP($G7,BLIOTECAS!$B$1:$B$27,BLIOTECAS!D$1:D$27)),"",LOOKUP($G7,BLIOTECAS!$B$1:$B$27,BLIOTECAS!D$1:D$27))</f>
        <v>FLL</v>
      </c>
      <c r="C7" s="197" t="str">
        <f>IF(ISNA(LOOKUP($G7,BLIOTECAS!$B$1:$B$27,BLIOTECAS!E$1:E$27)),"",LOOKUP($G7,BLIOTECAS!$B$1:$B$27,BLIOTECAS!E$1:E$27))</f>
        <v>Humanidades</v>
      </c>
      <c r="D7" s="274">
        <v>1432</v>
      </c>
      <c r="E7" s="274"/>
      <c r="F7" s="274"/>
      <c r="G7" s="274">
        <v>14</v>
      </c>
      <c r="H7" s="274"/>
      <c r="I7" s="274">
        <v>4</v>
      </c>
      <c r="J7" s="274">
        <v>4</v>
      </c>
      <c r="K7" s="274"/>
      <c r="L7" s="274">
        <v>14</v>
      </c>
      <c r="M7" s="274">
        <v>4</v>
      </c>
      <c r="N7" s="274"/>
      <c r="O7" s="274"/>
      <c r="P7" s="274"/>
      <c r="Q7" s="274"/>
      <c r="R7" s="274">
        <v>4</v>
      </c>
      <c r="S7" s="274">
        <v>4</v>
      </c>
      <c r="T7" s="274">
        <v>5</v>
      </c>
      <c r="U7" s="274">
        <v>5</v>
      </c>
      <c r="V7" s="274"/>
      <c r="W7" s="274"/>
      <c r="X7" s="274">
        <v>3</v>
      </c>
      <c r="Y7" s="274">
        <v>4</v>
      </c>
      <c r="Z7" s="274">
        <v>3</v>
      </c>
      <c r="AA7" s="274">
        <v>4</v>
      </c>
      <c r="AB7" s="274">
        <v>3</v>
      </c>
      <c r="AC7" s="274"/>
      <c r="AD7" s="274">
        <v>3</v>
      </c>
      <c r="AE7" s="274">
        <v>4</v>
      </c>
      <c r="AF7" s="274">
        <v>4</v>
      </c>
      <c r="AG7" s="274">
        <v>5</v>
      </c>
      <c r="AH7" s="274">
        <v>5</v>
      </c>
      <c r="AI7" s="274">
        <v>4</v>
      </c>
      <c r="AJ7" s="274">
        <v>5</v>
      </c>
      <c r="AK7" s="274"/>
      <c r="AL7" s="274"/>
      <c r="AM7" s="274">
        <v>5</v>
      </c>
      <c r="AN7" s="274">
        <v>4</v>
      </c>
      <c r="AO7" s="274">
        <v>4</v>
      </c>
      <c r="AP7" s="274">
        <v>5</v>
      </c>
      <c r="AQ7" s="274">
        <v>5</v>
      </c>
      <c r="AR7" s="274">
        <v>5</v>
      </c>
      <c r="AS7" s="274">
        <v>4</v>
      </c>
      <c r="AT7" s="274"/>
      <c r="AU7" s="274" t="s">
        <v>183</v>
      </c>
      <c r="AV7" s="274">
        <v>4</v>
      </c>
      <c r="AW7" s="274" t="s">
        <v>183</v>
      </c>
      <c r="AX7" s="274">
        <v>4</v>
      </c>
      <c r="AY7" s="274" t="s">
        <v>33</v>
      </c>
      <c r="AZ7" s="274"/>
      <c r="BA7" s="274" t="s">
        <v>33</v>
      </c>
      <c r="BB7" s="274" t="s">
        <v>183</v>
      </c>
      <c r="BC7" s="274" t="s">
        <v>33</v>
      </c>
      <c r="BD7" s="274"/>
      <c r="BE7" s="274" t="s">
        <v>33</v>
      </c>
      <c r="BF7" s="274"/>
      <c r="BG7" s="274"/>
      <c r="BH7" s="274"/>
      <c r="BI7" s="274"/>
      <c r="BJ7" s="274">
        <v>5</v>
      </c>
      <c r="BK7" s="274">
        <v>4</v>
      </c>
      <c r="BL7" s="274"/>
      <c r="BM7" s="274">
        <v>4</v>
      </c>
      <c r="BN7" s="274">
        <v>5</v>
      </c>
      <c r="BO7" s="274"/>
      <c r="BP7" s="274"/>
      <c r="BQ7" s="275">
        <v>43139.592268518521</v>
      </c>
      <c r="BR7" s="274" t="s">
        <v>355</v>
      </c>
    </row>
    <row r="8" spans="1:70" ht="15" x14ac:dyDescent="0.25">
      <c r="A8" s="197" t="str">
        <f>IF(ISNA(LOOKUP($G8,BLIOTECAS!$B$1:$B$27,BLIOTECAS!C$1:C$27)),"",LOOKUP($G8,BLIOTECAS!$B$1:$B$27,BLIOTECAS!C$1:C$27))</f>
        <v xml:space="preserve">Facultad de Geografía e Historia </v>
      </c>
      <c r="B8" s="197" t="str">
        <f>IF(ISNA(LOOKUP($G8,BLIOTECAS!$B$1:$B$27,BLIOTECAS!D$1:D$27)),"",LOOKUP($G8,BLIOTECAS!$B$1:$B$27,BLIOTECAS!D$1:D$27))</f>
        <v>GHI</v>
      </c>
      <c r="C8" s="197" t="str">
        <f>IF(ISNA(LOOKUP($G8,BLIOTECAS!$B$1:$B$27,BLIOTECAS!E$1:E$27)),"",LOOKUP($G8,BLIOTECAS!$B$1:$B$27,BLIOTECAS!E$1:E$27))</f>
        <v>Humanidades</v>
      </c>
      <c r="D8" s="274">
        <v>1433</v>
      </c>
      <c r="E8" s="274"/>
      <c r="F8" s="274"/>
      <c r="G8" s="274">
        <v>16</v>
      </c>
      <c r="H8" s="274"/>
      <c r="I8" s="274">
        <v>3</v>
      </c>
      <c r="J8" s="274">
        <v>5</v>
      </c>
      <c r="K8" s="274"/>
      <c r="L8" s="274">
        <v>16</v>
      </c>
      <c r="M8" s="274">
        <v>29</v>
      </c>
      <c r="N8" s="274">
        <v>14</v>
      </c>
      <c r="O8" s="274" t="s">
        <v>380</v>
      </c>
      <c r="P8" s="274"/>
      <c r="Q8" s="274"/>
      <c r="R8" s="274">
        <v>5</v>
      </c>
      <c r="S8" s="274">
        <v>5</v>
      </c>
      <c r="T8" s="274">
        <v>5</v>
      </c>
      <c r="U8" s="274">
        <v>4</v>
      </c>
      <c r="V8" s="274"/>
      <c r="W8" s="274"/>
      <c r="X8" s="274">
        <v>4</v>
      </c>
      <c r="Y8" s="274">
        <v>3</v>
      </c>
      <c r="Z8" s="274">
        <v>4</v>
      </c>
      <c r="AA8" s="274">
        <v>3</v>
      </c>
      <c r="AB8" s="274">
        <v>4</v>
      </c>
      <c r="AC8" s="274"/>
      <c r="AD8" s="274">
        <v>3</v>
      </c>
      <c r="AE8" s="274">
        <v>4</v>
      </c>
      <c r="AF8" s="274">
        <v>3</v>
      </c>
      <c r="AG8" s="274">
        <v>5</v>
      </c>
      <c r="AH8" s="274">
        <v>4</v>
      </c>
      <c r="AI8" s="274">
        <v>5</v>
      </c>
      <c r="AJ8" s="274">
        <v>4</v>
      </c>
      <c r="AK8" s="274"/>
      <c r="AL8" s="274"/>
      <c r="AM8" s="274">
        <v>4</v>
      </c>
      <c r="AN8" s="274">
        <v>4</v>
      </c>
      <c r="AO8" s="274">
        <v>3</v>
      </c>
      <c r="AP8" s="274">
        <v>4</v>
      </c>
      <c r="AQ8" s="274">
        <v>4</v>
      </c>
      <c r="AR8" s="274">
        <v>4</v>
      </c>
      <c r="AS8" s="274">
        <v>5</v>
      </c>
      <c r="AT8" s="274"/>
      <c r="AU8" s="274" t="s">
        <v>183</v>
      </c>
      <c r="AV8" s="274">
        <v>4</v>
      </c>
      <c r="AW8" s="274" t="s">
        <v>183</v>
      </c>
      <c r="AX8" s="274">
        <v>3</v>
      </c>
      <c r="AY8" s="274" t="s">
        <v>33</v>
      </c>
      <c r="AZ8" s="274"/>
      <c r="BA8" s="274" t="s">
        <v>183</v>
      </c>
      <c r="BB8" s="274" t="s">
        <v>183</v>
      </c>
      <c r="BC8" s="274" t="s">
        <v>33</v>
      </c>
      <c r="BD8" s="274"/>
      <c r="BE8" s="274" t="s">
        <v>33</v>
      </c>
      <c r="BF8" s="274"/>
      <c r="BG8" s="274"/>
      <c r="BH8" s="274"/>
      <c r="BI8" s="274"/>
      <c r="BJ8" s="274">
        <v>5</v>
      </c>
      <c r="BK8" s="274">
        <v>4</v>
      </c>
      <c r="BL8" s="274"/>
      <c r="BM8" s="274">
        <v>4</v>
      </c>
      <c r="BN8" s="274">
        <v>4</v>
      </c>
      <c r="BO8" s="274"/>
      <c r="BP8" s="274"/>
      <c r="BQ8" s="275">
        <v>43139.59233796296</v>
      </c>
      <c r="BR8" s="274" t="s">
        <v>356</v>
      </c>
    </row>
    <row r="9" spans="1:70" ht="15" x14ac:dyDescent="0.25">
      <c r="A9" s="197" t="str">
        <f>IF(ISNA(LOOKUP($G9,BLIOTECAS!$B$1:$B$27,BLIOTECAS!C$1:C$27)),"",LOOKUP($G9,BLIOTECAS!$B$1:$B$27,BLIOTECAS!C$1:C$27))</f>
        <v xml:space="preserve">Facultad de Educación </v>
      </c>
      <c r="B9" s="197" t="str">
        <f>IF(ISNA(LOOKUP($G9,BLIOTECAS!$B$1:$B$27,BLIOTECAS!D$1:D$27)),"",LOOKUP($G9,BLIOTECAS!$B$1:$B$27,BLIOTECAS!D$1:D$27))</f>
        <v>EDU</v>
      </c>
      <c r="C9" s="197" t="str">
        <f>IF(ISNA(LOOKUP($G9,BLIOTECAS!$B$1:$B$27,BLIOTECAS!E$1:E$27)),"",LOOKUP($G9,BLIOTECAS!$B$1:$B$27,BLIOTECAS!E$1:E$27))</f>
        <v>Humanidades</v>
      </c>
      <c r="D9" s="274">
        <v>1434</v>
      </c>
      <c r="E9" s="274"/>
      <c r="F9" s="274"/>
      <c r="G9" s="274">
        <v>12</v>
      </c>
      <c r="H9" s="274"/>
      <c r="I9" s="274">
        <v>3</v>
      </c>
      <c r="J9" s="274">
        <v>5</v>
      </c>
      <c r="K9" s="274"/>
      <c r="L9" s="274">
        <v>12</v>
      </c>
      <c r="M9" s="274"/>
      <c r="N9" s="274"/>
      <c r="O9" s="274"/>
      <c r="P9" s="274"/>
      <c r="Q9" s="274"/>
      <c r="R9" s="274">
        <v>5</v>
      </c>
      <c r="S9" s="274">
        <v>5</v>
      </c>
      <c r="T9" s="274">
        <v>5</v>
      </c>
      <c r="U9" s="274">
        <v>5</v>
      </c>
      <c r="V9" s="274"/>
      <c r="W9" s="274"/>
      <c r="X9" s="274">
        <v>3</v>
      </c>
      <c r="Y9" s="274">
        <v>4</v>
      </c>
      <c r="Z9" s="274">
        <v>3</v>
      </c>
      <c r="AA9" s="274">
        <v>5</v>
      </c>
      <c r="AB9" s="274">
        <v>5</v>
      </c>
      <c r="AC9" s="274"/>
      <c r="AD9" s="274">
        <v>4</v>
      </c>
      <c r="AE9" s="274">
        <v>4</v>
      </c>
      <c r="AF9" s="274">
        <v>4</v>
      </c>
      <c r="AG9" s="274">
        <v>5</v>
      </c>
      <c r="AH9" s="274">
        <v>4</v>
      </c>
      <c r="AI9" s="274">
        <v>5</v>
      </c>
      <c r="AJ9" s="274">
        <v>4</v>
      </c>
      <c r="AK9" s="274"/>
      <c r="AL9" s="274"/>
      <c r="AM9" s="274">
        <v>5</v>
      </c>
      <c r="AN9" s="274">
        <v>4</v>
      </c>
      <c r="AO9" s="274">
        <v>4</v>
      </c>
      <c r="AP9" s="274">
        <v>4</v>
      </c>
      <c r="AQ9" s="274">
        <v>4</v>
      </c>
      <c r="AR9" s="274">
        <v>4</v>
      </c>
      <c r="AS9" s="274">
        <v>5</v>
      </c>
      <c r="AT9" s="274"/>
      <c r="AU9" s="274" t="s">
        <v>183</v>
      </c>
      <c r="AV9" s="274">
        <v>4</v>
      </c>
      <c r="AW9" s="274" t="s">
        <v>33</v>
      </c>
      <c r="AX9" s="274"/>
      <c r="AY9" s="274" t="s">
        <v>183</v>
      </c>
      <c r="AZ9" s="274">
        <v>5</v>
      </c>
      <c r="BA9" s="274" t="s">
        <v>33</v>
      </c>
      <c r="BB9" s="274" t="s">
        <v>183</v>
      </c>
      <c r="BC9" s="274" t="s">
        <v>33</v>
      </c>
      <c r="BD9" s="274"/>
      <c r="BE9" s="274" t="s">
        <v>33</v>
      </c>
      <c r="BF9" s="274"/>
      <c r="BG9" s="274"/>
      <c r="BH9" s="274"/>
      <c r="BI9" s="274"/>
      <c r="BJ9" s="274">
        <v>5</v>
      </c>
      <c r="BK9" s="274">
        <v>5</v>
      </c>
      <c r="BL9" s="274"/>
      <c r="BM9" s="274">
        <v>5</v>
      </c>
      <c r="BN9" s="274">
        <v>5</v>
      </c>
      <c r="BO9" s="274"/>
      <c r="BP9" s="274"/>
      <c r="BQ9" s="275">
        <v>43139.592418981483</v>
      </c>
      <c r="BR9" s="274" t="s">
        <v>355</v>
      </c>
    </row>
    <row r="10" spans="1:70" ht="15" x14ac:dyDescent="0.25">
      <c r="A10" s="197" t="str">
        <f>IF(ISNA(LOOKUP($G10,BLIOTECAS!$B$1:$B$27,BLIOTECAS!C$1:C$27)),"",LOOKUP($G10,BLIOTECAS!$B$1:$B$27,BLIOTECAS!C$1:C$27))</f>
        <v xml:space="preserve">Facultad de Geografía e Historia </v>
      </c>
      <c r="B10" s="197" t="str">
        <f>IF(ISNA(LOOKUP($G10,BLIOTECAS!$B$1:$B$27,BLIOTECAS!D$1:D$27)),"",LOOKUP($G10,BLIOTECAS!$B$1:$B$27,BLIOTECAS!D$1:D$27))</f>
        <v>GHI</v>
      </c>
      <c r="C10" s="197" t="str">
        <f>IF(ISNA(LOOKUP($G10,BLIOTECAS!$B$1:$B$27,BLIOTECAS!E$1:E$27)),"",LOOKUP($G10,BLIOTECAS!$B$1:$B$27,BLIOTECAS!E$1:E$27))</f>
        <v>Humanidades</v>
      </c>
      <c r="D10" s="274">
        <v>1435</v>
      </c>
      <c r="E10" s="274"/>
      <c r="F10" s="274"/>
      <c r="G10" s="274">
        <v>16</v>
      </c>
      <c r="H10" s="274"/>
      <c r="I10" s="274">
        <v>5</v>
      </c>
      <c r="J10" s="274">
        <v>3</v>
      </c>
      <c r="K10" s="274"/>
      <c r="L10" s="274">
        <v>16</v>
      </c>
      <c r="M10" s="274">
        <v>11</v>
      </c>
      <c r="N10" s="274">
        <v>14</v>
      </c>
      <c r="O10" s="274"/>
      <c r="P10" s="274"/>
      <c r="Q10" s="274"/>
      <c r="R10" s="274">
        <v>4</v>
      </c>
      <c r="S10" s="274">
        <v>4</v>
      </c>
      <c r="T10" s="274">
        <v>4</v>
      </c>
      <c r="U10" s="274">
        <v>4</v>
      </c>
      <c r="V10" s="274"/>
      <c r="W10" s="274"/>
      <c r="X10" s="274">
        <v>4</v>
      </c>
      <c r="Y10" s="274">
        <v>4</v>
      </c>
      <c r="Z10" s="274">
        <v>4</v>
      </c>
      <c r="AA10" s="274">
        <v>4</v>
      </c>
      <c r="AB10" s="274">
        <v>4</v>
      </c>
      <c r="AC10" s="274"/>
      <c r="AD10" s="274">
        <v>5</v>
      </c>
      <c r="AE10" s="274">
        <v>5</v>
      </c>
      <c r="AF10" s="274">
        <v>5</v>
      </c>
      <c r="AG10" s="274">
        <v>5</v>
      </c>
      <c r="AH10" s="274">
        <v>5</v>
      </c>
      <c r="AI10" s="274">
        <v>5</v>
      </c>
      <c r="AJ10" s="274">
        <v>5</v>
      </c>
      <c r="AK10" s="274"/>
      <c r="AL10" s="274"/>
      <c r="AM10" s="274">
        <v>5</v>
      </c>
      <c r="AN10" s="274">
        <v>5</v>
      </c>
      <c r="AO10" s="274">
        <v>5</v>
      </c>
      <c r="AP10" s="274">
        <v>5</v>
      </c>
      <c r="AQ10" s="274">
        <v>5</v>
      </c>
      <c r="AR10" s="274">
        <v>5</v>
      </c>
      <c r="AS10" s="274">
        <v>5</v>
      </c>
      <c r="AT10" s="274"/>
      <c r="AU10" s="274" t="s">
        <v>183</v>
      </c>
      <c r="AV10" s="274">
        <v>5</v>
      </c>
      <c r="AW10" s="274" t="s">
        <v>183</v>
      </c>
      <c r="AX10" s="274">
        <v>5</v>
      </c>
      <c r="AY10" s="274" t="s">
        <v>183</v>
      </c>
      <c r="AZ10" s="274">
        <v>5</v>
      </c>
      <c r="BA10" s="274" t="s">
        <v>183</v>
      </c>
      <c r="BB10" s="274" t="s">
        <v>183</v>
      </c>
      <c r="BC10" s="274" t="s">
        <v>33</v>
      </c>
      <c r="BD10" s="274"/>
      <c r="BE10" s="274" t="s">
        <v>33</v>
      </c>
      <c r="BF10" s="274"/>
      <c r="BG10" s="274"/>
      <c r="BH10" s="274"/>
      <c r="BI10" s="274"/>
      <c r="BJ10" s="274">
        <v>5</v>
      </c>
      <c r="BK10" s="274">
        <v>5</v>
      </c>
      <c r="BL10" s="274"/>
      <c r="BM10" s="274">
        <v>5</v>
      </c>
      <c r="BN10" s="274">
        <v>5</v>
      </c>
      <c r="BO10" s="274"/>
      <c r="BP10" s="274"/>
      <c r="BQ10" s="275">
        <v>43139.592499999999</v>
      </c>
      <c r="BR10" s="274" t="s">
        <v>356</v>
      </c>
    </row>
    <row r="11" spans="1:70" ht="15" x14ac:dyDescent="0.25">
      <c r="A11" s="197" t="str">
        <f>IF(ISNA(LOOKUP($G11,BLIOTECAS!$B$1:$B$27,BLIOTECAS!C$1:C$27)),"",LOOKUP($G11,BLIOTECAS!$B$1:$B$27,BLIOTECAS!C$1:C$27))</f>
        <v>F. Trabajo Social</v>
      </c>
      <c r="B11" s="197" t="str">
        <f>IF(ISNA(LOOKUP($G11,BLIOTECAS!$B$1:$B$27,BLIOTECAS!D$1:D$27)),"",LOOKUP($G11,BLIOTECAS!$B$1:$B$27,BLIOTECAS!D$1:D$27))</f>
        <v>TRS</v>
      </c>
      <c r="C11" s="197" t="str">
        <f>IF(ISNA(LOOKUP($G11,BLIOTECAS!$B$1:$B$27,BLIOTECAS!E$1:E$27)),"",LOOKUP($G11,BLIOTECAS!$B$1:$B$27,BLIOTECAS!E$1:E$27))</f>
        <v>Ciencias Sociales</v>
      </c>
      <c r="D11" s="274">
        <v>1436</v>
      </c>
      <c r="E11" s="274"/>
      <c r="F11" s="274"/>
      <c r="G11" s="274">
        <v>26</v>
      </c>
      <c r="H11" s="274"/>
      <c r="I11" s="274">
        <v>4</v>
      </c>
      <c r="J11" s="274">
        <v>4</v>
      </c>
      <c r="K11" s="274"/>
      <c r="L11" s="274">
        <v>26</v>
      </c>
      <c r="M11" s="274">
        <v>9</v>
      </c>
      <c r="N11" s="274"/>
      <c r="O11" s="274"/>
      <c r="P11" s="274"/>
      <c r="Q11" s="274"/>
      <c r="R11" s="274">
        <v>5</v>
      </c>
      <c r="S11" s="274">
        <v>5</v>
      </c>
      <c r="T11" s="274">
        <v>5</v>
      </c>
      <c r="U11" s="274">
        <v>3</v>
      </c>
      <c r="V11" s="274"/>
      <c r="W11" s="274"/>
      <c r="X11" s="274">
        <v>4</v>
      </c>
      <c r="Y11" s="274">
        <v>2</v>
      </c>
      <c r="Z11" s="274">
        <v>3</v>
      </c>
      <c r="AA11" s="274">
        <v>1</v>
      </c>
      <c r="AB11" s="274">
        <v>3</v>
      </c>
      <c r="AC11" s="274"/>
      <c r="AD11" s="274">
        <v>5</v>
      </c>
      <c r="AE11" s="274">
        <v>5</v>
      </c>
      <c r="AF11" s="274">
        <v>5</v>
      </c>
      <c r="AG11" s="274">
        <v>5</v>
      </c>
      <c r="AH11" s="274">
        <v>5</v>
      </c>
      <c r="AI11" s="274">
        <v>5</v>
      </c>
      <c r="AJ11" s="274">
        <v>5</v>
      </c>
      <c r="AK11" s="274"/>
      <c r="AL11" s="274"/>
      <c r="AM11" s="274">
        <v>5</v>
      </c>
      <c r="AN11" s="274">
        <v>5</v>
      </c>
      <c r="AO11" s="274">
        <v>5</v>
      </c>
      <c r="AP11" s="274">
        <v>5</v>
      </c>
      <c r="AQ11" s="274">
        <v>5</v>
      </c>
      <c r="AR11" s="274">
        <v>5</v>
      </c>
      <c r="AS11" s="274">
        <v>5</v>
      </c>
      <c r="AT11" s="274"/>
      <c r="AU11" s="274" t="s">
        <v>183</v>
      </c>
      <c r="AV11" s="274">
        <v>5</v>
      </c>
      <c r="AW11" s="274" t="s">
        <v>33</v>
      </c>
      <c r="AX11" s="274"/>
      <c r="AY11" s="274" t="s">
        <v>33</v>
      </c>
      <c r="AZ11" s="274"/>
      <c r="BA11" s="274" t="s">
        <v>33</v>
      </c>
      <c r="BB11" s="274" t="s">
        <v>183</v>
      </c>
      <c r="BC11" s="274" t="s">
        <v>33</v>
      </c>
      <c r="BD11" s="274"/>
      <c r="BE11" s="274" t="s">
        <v>183</v>
      </c>
      <c r="BF11" s="274"/>
      <c r="BG11" s="274"/>
      <c r="BH11" s="274"/>
      <c r="BI11" s="274"/>
      <c r="BJ11" s="274">
        <v>5</v>
      </c>
      <c r="BK11" s="274">
        <v>5</v>
      </c>
      <c r="BL11" s="274"/>
      <c r="BM11" s="274">
        <v>5</v>
      </c>
      <c r="BN11" s="274">
        <v>5</v>
      </c>
      <c r="BO11" s="274"/>
      <c r="BP11" s="274"/>
      <c r="BQ11" s="275">
        <v>43139.592615740738</v>
      </c>
      <c r="BR11" s="274" t="s">
        <v>355</v>
      </c>
    </row>
    <row r="12" spans="1:70" ht="15" x14ac:dyDescent="0.25">
      <c r="A12" s="197" t="str">
        <f>IF(ISNA(LOOKUP($G12,BLIOTECAS!$B$1:$B$27,BLIOTECAS!C$1:C$27)),"",LOOKUP($G12,BLIOTECAS!$B$1:$B$27,BLIOTECAS!C$1:C$27))</f>
        <v xml:space="preserve">Facultad de Geografía e Historia </v>
      </c>
      <c r="B12" s="197" t="str">
        <f>IF(ISNA(LOOKUP($G12,BLIOTECAS!$B$1:$B$27,BLIOTECAS!D$1:D$27)),"",LOOKUP($G12,BLIOTECAS!$B$1:$B$27,BLIOTECAS!D$1:D$27))</f>
        <v>GHI</v>
      </c>
      <c r="C12" s="197" t="str">
        <f>IF(ISNA(LOOKUP($G12,BLIOTECAS!$B$1:$B$27,BLIOTECAS!E$1:E$27)),"",LOOKUP($G12,BLIOTECAS!$B$1:$B$27,BLIOTECAS!E$1:E$27))</f>
        <v>Humanidades</v>
      </c>
      <c r="D12" s="274">
        <v>1437</v>
      </c>
      <c r="E12" s="274"/>
      <c r="F12" s="274"/>
      <c r="G12" s="274">
        <v>16</v>
      </c>
      <c r="H12" s="274"/>
      <c r="I12" s="274">
        <v>4</v>
      </c>
      <c r="J12" s="274">
        <v>4</v>
      </c>
      <c r="K12" s="274"/>
      <c r="L12" s="274">
        <v>16</v>
      </c>
      <c r="M12" s="274">
        <v>29</v>
      </c>
      <c r="N12" s="274">
        <v>3</v>
      </c>
      <c r="O12" s="274"/>
      <c r="P12" s="274"/>
      <c r="Q12" s="274"/>
      <c r="R12" s="274">
        <v>1</v>
      </c>
      <c r="S12" s="274">
        <v>1</v>
      </c>
      <c r="T12" s="274">
        <v>1</v>
      </c>
      <c r="U12" s="274">
        <v>1</v>
      </c>
      <c r="V12" s="274"/>
      <c r="W12" s="274"/>
      <c r="X12" s="274">
        <v>4</v>
      </c>
      <c r="Y12" s="274">
        <v>4</v>
      </c>
      <c r="Z12" s="274">
        <v>4</v>
      </c>
      <c r="AA12" s="274">
        <v>4</v>
      </c>
      <c r="AB12" s="274">
        <v>5</v>
      </c>
      <c r="AC12" s="274"/>
      <c r="AD12" s="274">
        <v>4</v>
      </c>
      <c r="AE12" s="274">
        <v>2</v>
      </c>
      <c r="AF12" s="274">
        <v>3</v>
      </c>
      <c r="AG12" s="274">
        <v>1</v>
      </c>
      <c r="AH12" s="274">
        <v>3</v>
      </c>
      <c r="AI12" s="274">
        <v>1</v>
      </c>
      <c r="AJ12" s="274">
        <v>3</v>
      </c>
      <c r="AK12" s="274"/>
      <c r="AL12" s="274"/>
      <c r="AM12" s="274">
        <v>1</v>
      </c>
      <c r="AN12" s="274">
        <v>1</v>
      </c>
      <c r="AO12" s="274">
        <v>2</v>
      </c>
      <c r="AP12" s="274">
        <v>1</v>
      </c>
      <c r="AQ12" s="274">
        <v>1</v>
      </c>
      <c r="AR12" s="274">
        <v>2</v>
      </c>
      <c r="AS12" s="274">
        <v>1</v>
      </c>
      <c r="AT12" s="274"/>
      <c r="AU12" s="274" t="s">
        <v>183</v>
      </c>
      <c r="AV12" s="274">
        <v>3</v>
      </c>
      <c r="AW12" s="274" t="s">
        <v>33</v>
      </c>
      <c r="AX12" s="274">
        <v>1</v>
      </c>
      <c r="AY12" s="274" t="s">
        <v>33</v>
      </c>
      <c r="AZ12" s="274"/>
      <c r="BA12" s="274" t="s">
        <v>33</v>
      </c>
      <c r="BB12" s="274" t="s">
        <v>183</v>
      </c>
      <c r="BC12" s="274" t="s">
        <v>183</v>
      </c>
      <c r="BD12" s="274">
        <v>1</v>
      </c>
      <c r="BE12" s="274" t="s">
        <v>33</v>
      </c>
      <c r="BF12" s="274"/>
      <c r="BG12" s="274"/>
      <c r="BH12" s="274"/>
      <c r="BI12" s="274"/>
      <c r="BJ12" s="274">
        <v>1</v>
      </c>
      <c r="BK12" s="274">
        <v>1</v>
      </c>
      <c r="BL12" s="274"/>
      <c r="BM12" s="274">
        <v>3</v>
      </c>
      <c r="BN12" s="274">
        <v>3</v>
      </c>
      <c r="BO12" s="274"/>
      <c r="BP12" s="274"/>
      <c r="BQ12" s="275">
        <v>43139.592777777776</v>
      </c>
      <c r="BR12" s="274" t="s">
        <v>356</v>
      </c>
    </row>
    <row r="13" spans="1:70" ht="15" x14ac:dyDescent="0.25">
      <c r="A13" s="197" t="str">
        <f>IF(ISNA(LOOKUP($G13,BLIOTECAS!$B$1:$B$27,BLIOTECAS!C$1:C$27)),"",LOOKUP($G13,BLIOTECAS!$B$1:$B$27,BLIOTECAS!C$1:C$27))</f>
        <v/>
      </c>
      <c r="B13" s="197" t="str">
        <f>IF(ISNA(LOOKUP($G13,BLIOTECAS!$B$1:$B$27,BLIOTECAS!D$1:D$27)),"",LOOKUP($G13,BLIOTECAS!$B$1:$B$27,BLIOTECAS!D$1:D$27))</f>
        <v/>
      </c>
      <c r="C13" s="197" t="str">
        <f>IF(ISNA(LOOKUP($G13,BLIOTECAS!$B$1:$B$27,BLIOTECAS!E$1:E$27)),"",LOOKUP($G13,BLIOTECAS!$B$1:$B$27,BLIOTECAS!E$1:E$27))</f>
        <v/>
      </c>
      <c r="D13" s="274">
        <v>1438</v>
      </c>
      <c r="E13" s="274"/>
      <c r="F13" s="274"/>
      <c r="G13" s="274"/>
      <c r="H13" s="274"/>
      <c r="I13" s="274">
        <v>3</v>
      </c>
      <c r="J13" s="274">
        <v>4</v>
      </c>
      <c r="K13" s="274"/>
      <c r="L13" s="274">
        <v>29</v>
      </c>
      <c r="M13" s="274">
        <v>11</v>
      </c>
      <c r="N13" s="274"/>
      <c r="O13" s="274"/>
      <c r="P13" s="274"/>
      <c r="Q13" s="274"/>
      <c r="R13" s="274">
        <v>5</v>
      </c>
      <c r="S13" s="274">
        <v>4</v>
      </c>
      <c r="T13" s="274">
        <v>5</v>
      </c>
      <c r="U13" s="274">
        <v>4</v>
      </c>
      <c r="V13" s="274"/>
      <c r="W13" s="274"/>
      <c r="X13" s="274">
        <v>4</v>
      </c>
      <c r="Y13" s="274">
        <v>4</v>
      </c>
      <c r="Z13" s="274">
        <v>4</v>
      </c>
      <c r="AA13" s="274">
        <v>2</v>
      </c>
      <c r="AB13" s="274">
        <v>3</v>
      </c>
      <c r="AC13" s="274"/>
      <c r="AD13" s="274">
        <v>4</v>
      </c>
      <c r="AE13" s="274">
        <v>2</v>
      </c>
      <c r="AF13" s="274">
        <v>3</v>
      </c>
      <c r="AG13" s="274">
        <v>5</v>
      </c>
      <c r="AH13" s="274">
        <v>3</v>
      </c>
      <c r="AI13" s="274">
        <v>3</v>
      </c>
      <c r="AJ13" s="274">
        <v>3</v>
      </c>
      <c r="AK13" s="274"/>
      <c r="AL13" s="274"/>
      <c r="AM13" s="274">
        <v>4</v>
      </c>
      <c r="AN13" s="274">
        <v>5</v>
      </c>
      <c r="AO13" s="274">
        <v>5</v>
      </c>
      <c r="AP13" s="274">
        <v>4</v>
      </c>
      <c r="AQ13" s="274">
        <v>4</v>
      </c>
      <c r="AR13" s="274">
        <v>4</v>
      </c>
      <c r="AS13" s="274">
        <v>4</v>
      </c>
      <c r="AT13" s="274"/>
      <c r="AU13" s="274" t="s">
        <v>183</v>
      </c>
      <c r="AV13" s="274">
        <v>4</v>
      </c>
      <c r="AW13" s="274" t="s">
        <v>183</v>
      </c>
      <c r="AX13" s="274">
        <v>3</v>
      </c>
      <c r="AY13" s="274" t="s">
        <v>183</v>
      </c>
      <c r="AZ13" s="274">
        <v>5</v>
      </c>
      <c r="BA13" s="274" t="s">
        <v>33</v>
      </c>
      <c r="BB13" s="274" t="s">
        <v>183</v>
      </c>
      <c r="BC13" s="274" t="s">
        <v>33</v>
      </c>
      <c r="BD13" s="274"/>
      <c r="BE13" s="274" t="s">
        <v>33</v>
      </c>
      <c r="BF13" s="274"/>
      <c r="BG13" s="274"/>
      <c r="BH13" s="274"/>
      <c r="BI13" s="274"/>
      <c r="BJ13" s="274">
        <v>4</v>
      </c>
      <c r="BK13" s="274"/>
      <c r="BL13" s="274"/>
      <c r="BM13" s="274">
        <v>3</v>
      </c>
      <c r="BN13" s="274">
        <v>3</v>
      </c>
      <c r="BO13" s="274" t="s">
        <v>381</v>
      </c>
      <c r="BP13" s="274"/>
      <c r="BQ13" s="275">
        <v>43139.592812499999</v>
      </c>
      <c r="BR13" s="274" t="s">
        <v>356</v>
      </c>
    </row>
    <row r="14" spans="1:70" ht="15" x14ac:dyDescent="0.25">
      <c r="A14" s="197" t="str">
        <f>IF(ISNA(LOOKUP($G14,BLIOTECAS!$B$1:$B$27,BLIOTECAS!C$1:C$27)),"",LOOKUP($G14,BLIOTECAS!$B$1:$B$27,BLIOTECAS!C$1:C$27))</f>
        <v xml:space="preserve">Facultad de Informática </v>
      </c>
      <c r="B14" s="197" t="str">
        <f>IF(ISNA(LOOKUP($G14,BLIOTECAS!$B$1:$B$27,BLIOTECAS!D$1:D$27)),"",LOOKUP($G14,BLIOTECAS!$B$1:$B$27,BLIOTECAS!D$1:D$27))</f>
        <v>FDI</v>
      </c>
      <c r="C14" s="197" t="str">
        <f>IF(ISNA(LOOKUP($G14,BLIOTECAS!$B$1:$B$27,BLIOTECAS!E$1:E$27)),"",LOOKUP($G14,BLIOTECAS!$B$1:$B$27,BLIOTECAS!E$1:E$27))</f>
        <v>Ciencias Experimentales</v>
      </c>
      <c r="D14" s="274">
        <v>1439</v>
      </c>
      <c r="E14" s="274"/>
      <c r="F14" s="274"/>
      <c r="G14" s="274">
        <v>17</v>
      </c>
      <c r="H14" s="274"/>
      <c r="I14" s="274">
        <v>3</v>
      </c>
      <c r="J14" s="274">
        <v>4</v>
      </c>
      <c r="K14" s="274"/>
      <c r="L14" s="274">
        <v>8</v>
      </c>
      <c r="M14" s="274"/>
      <c r="N14" s="274"/>
      <c r="O14" s="274"/>
      <c r="P14" s="274"/>
      <c r="Q14" s="274"/>
      <c r="R14" s="274">
        <v>5</v>
      </c>
      <c r="S14" s="274">
        <v>5</v>
      </c>
      <c r="T14" s="274">
        <v>5</v>
      </c>
      <c r="U14" s="274">
        <v>5</v>
      </c>
      <c r="V14" s="274"/>
      <c r="W14" s="274"/>
      <c r="X14" s="274">
        <v>2</v>
      </c>
      <c r="Y14" s="274">
        <v>5</v>
      </c>
      <c r="Z14" s="274">
        <v>2</v>
      </c>
      <c r="AA14" s="274">
        <v>4</v>
      </c>
      <c r="AB14" s="274">
        <v>4</v>
      </c>
      <c r="AC14" s="274"/>
      <c r="AD14" s="274">
        <v>4</v>
      </c>
      <c r="AE14" s="274">
        <v>4</v>
      </c>
      <c r="AF14" s="274">
        <v>4</v>
      </c>
      <c r="AG14" s="274">
        <v>5</v>
      </c>
      <c r="AH14" s="274">
        <v>4</v>
      </c>
      <c r="AI14" s="274">
        <v>4</v>
      </c>
      <c r="AJ14" s="274">
        <v>4</v>
      </c>
      <c r="AK14" s="274"/>
      <c r="AL14" s="274"/>
      <c r="AM14" s="274">
        <v>5</v>
      </c>
      <c r="AN14" s="274">
        <v>4</v>
      </c>
      <c r="AO14" s="274">
        <v>4</v>
      </c>
      <c r="AP14" s="274">
        <v>5</v>
      </c>
      <c r="AQ14" s="274">
        <v>5</v>
      </c>
      <c r="AR14" s="274">
        <v>5</v>
      </c>
      <c r="AS14" s="274">
        <v>3</v>
      </c>
      <c r="AT14" s="274"/>
      <c r="AU14" s="274" t="s">
        <v>183</v>
      </c>
      <c r="AV14" s="274">
        <v>4</v>
      </c>
      <c r="AW14" s="274" t="s">
        <v>33</v>
      </c>
      <c r="AX14" s="274"/>
      <c r="AY14" s="274" t="s">
        <v>33</v>
      </c>
      <c r="AZ14" s="274"/>
      <c r="BA14" s="274" t="s">
        <v>183</v>
      </c>
      <c r="BB14" s="274" t="s">
        <v>183</v>
      </c>
      <c r="BC14" s="274"/>
      <c r="BD14" s="274">
        <v>4</v>
      </c>
      <c r="BE14" s="274" t="s">
        <v>33</v>
      </c>
      <c r="BF14" s="274"/>
      <c r="BG14" s="274"/>
      <c r="BH14" s="274"/>
      <c r="BI14" s="274"/>
      <c r="BJ14" s="274">
        <v>5</v>
      </c>
      <c r="BK14" s="274">
        <v>5</v>
      </c>
      <c r="BL14" s="274"/>
      <c r="BM14" s="274">
        <v>5</v>
      </c>
      <c r="BN14" s="274">
        <v>4</v>
      </c>
      <c r="BO14" s="274"/>
      <c r="BP14" s="274"/>
      <c r="BQ14" s="275">
        <v>43139.592824074076</v>
      </c>
      <c r="BR14" s="274" t="s">
        <v>356</v>
      </c>
    </row>
    <row r="15" spans="1:70" ht="15" x14ac:dyDescent="0.25">
      <c r="A15" s="197" t="str">
        <f>IF(ISNA(LOOKUP($G15,BLIOTECAS!$B$1:$B$27,BLIOTECAS!C$1:C$27)),"",LOOKUP($G15,BLIOTECAS!$B$1:$B$27,BLIOTECAS!C$1:C$27))</f>
        <v>F. Comercio y Turismo</v>
      </c>
      <c r="B15" s="197" t="str">
        <f>IF(ISNA(LOOKUP($G15,BLIOTECAS!$B$1:$B$27,BLIOTECAS!D$1:D$27)),"",LOOKUP($G15,BLIOTECAS!$B$1:$B$27,BLIOTECAS!D$1:D$27))</f>
        <v>EMP</v>
      </c>
      <c r="C15" s="197" t="str">
        <f>IF(ISNA(LOOKUP($G15,BLIOTECAS!$B$1:$B$27,BLIOTECAS!E$1:E$27)),"",LOOKUP($G15,BLIOTECAS!$B$1:$B$27,BLIOTECAS!E$1:E$27))</f>
        <v>Ciencias Sociales</v>
      </c>
      <c r="D15" s="274">
        <v>1440</v>
      </c>
      <c r="E15" s="274"/>
      <c r="F15" s="274"/>
      <c r="G15" s="274">
        <v>24</v>
      </c>
      <c r="H15" s="274"/>
      <c r="I15" s="274">
        <v>3</v>
      </c>
      <c r="J15" s="274">
        <v>5</v>
      </c>
      <c r="K15" s="274"/>
      <c r="L15" s="274">
        <v>24</v>
      </c>
      <c r="M15" s="274">
        <v>11</v>
      </c>
      <c r="N15" s="274">
        <v>5</v>
      </c>
      <c r="O15" s="274" t="s">
        <v>382</v>
      </c>
      <c r="P15" s="274"/>
      <c r="Q15" s="274"/>
      <c r="R15" s="274">
        <v>5</v>
      </c>
      <c r="S15" s="274">
        <v>5</v>
      </c>
      <c r="T15" s="274">
        <v>5</v>
      </c>
      <c r="U15" s="274">
        <v>5</v>
      </c>
      <c r="V15" s="274"/>
      <c r="W15" s="274"/>
      <c r="X15" s="274">
        <v>4</v>
      </c>
      <c r="Y15" s="274">
        <v>5</v>
      </c>
      <c r="Z15" s="274">
        <v>4</v>
      </c>
      <c r="AA15" s="274">
        <v>5</v>
      </c>
      <c r="AB15" s="274">
        <v>4</v>
      </c>
      <c r="AC15" s="274"/>
      <c r="AD15" s="274">
        <v>5</v>
      </c>
      <c r="AE15" s="274">
        <v>5</v>
      </c>
      <c r="AF15" s="274">
        <v>5</v>
      </c>
      <c r="AG15" s="274">
        <v>5</v>
      </c>
      <c r="AH15" s="274">
        <v>2</v>
      </c>
      <c r="AI15" s="274">
        <v>5</v>
      </c>
      <c r="AJ15" s="274">
        <v>2</v>
      </c>
      <c r="AK15" s="274"/>
      <c r="AL15" s="274"/>
      <c r="AM15" s="274">
        <v>5</v>
      </c>
      <c r="AN15" s="274">
        <v>5</v>
      </c>
      <c r="AO15" s="274">
        <v>5</v>
      </c>
      <c r="AP15" s="274">
        <v>5</v>
      </c>
      <c r="AQ15" s="274">
        <v>5</v>
      </c>
      <c r="AR15" s="274">
        <v>5</v>
      </c>
      <c r="AS15" s="274">
        <v>5</v>
      </c>
      <c r="AT15" s="274"/>
      <c r="AU15" s="274" t="s">
        <v>183</v>
      </c>
      <c r="AV15" s="274">
        <v>4</v>
      </c>
      <c r="AW15" s="274" t="s">
        <v>33</v>
      </c>
      <c r="AX15" s="274"/>
      <c r="AY15" s="274" t="s">
        <v>33</v>
      </c>
      <c r="AZ15" s="274"/>
      <c r="BA15" s="274" t="s">
        <v>183</v>
      </c>
      <c r="BB15" s="274" t="s">
        <v>183</v>
      </c>
      <c r="BC15" s="274" t="s">
        <v>33</v>
      </c>
      <c r="BD15" s="274"/>
      <c r="BE15" s="274" t="s">
        <v>33</v>
      </c>
      <c r="BF15" s="274"/>
      <c r="BG15" s="274"/>
      <c r="BH15" s="274"/>
      <c r="BI15" s="274"/>
      <c r="BJ15" s="274">
        <v>5</v>
      </c>
      <c r="BK15" s="274">
        <v>5</v>
      </c>
      <c r="BL15" s="274"/>
      <c r="BM15" s="274">
        <v>5</v>
      </c>
      <c r="BN15" s="274">
        <v>4</v>
      </c>
      <c r="BO15" s="274"/>
      <c r="BP15" s="274"/>
      <c r="BQ15" s="275">
        <v>43139.592928240738</v>
      </c>
      <c r="BR15" s="274" t="s">
        <v>355</v>
      </c>
    </row>
    <row r="16" spans="1:70" ht="15" x14ac:dyDescent="0.25">
      <c r="A16" s="197" t="str">
        <f>IF(ISNA(LOOKUP($G16,BLIOTECAS!$B$1:$B$27,BLIOTECAS!C$1:C$27)),"",LOOKUP($G16,BLIOTECAS!$B$1:$B$27,BLIOTECAS!C$1:C$27))</f>
        <v xml:space="preserve">Facultad de Ciencias de la Información </v>
      </c>
      <c r="B16" s="197" t="str">
        <f>IF(ISNA(LOOKUP($G16,BLIOTECAS!$B$1:$B$27,BLIOTECAS!D$1:D$27)),"",LOOKUP($G16,BLIOTECAS!$B$1:$B$27,BLIOTECAS!D$1:D$27))</f>
        <v>INF</v>
      </c>
      <c r="C16" s="197" t="str">
        <f>IF(ISNA(LOOKUP($G16,BLIOTECAS!$B$1:$B$27,BLIOTECAS!E$1:E$27)),"",LOOKUP($G16,BLIOTECAS!$B$1:$B$27,BLIOTECAS!E$1:E$27))</f>
        <v>Ciencias Sociales</v>
      </c>
      <c r="D16" s="274">
        <v>1441</v>
      </c>
      <c r="E16" s="274"/>
      <c r="F16" s="274"/>
      <c r="G16" s="274">
        <v>4</v>
      </c>
      <c r="H16" s="274"/>
      <c r="I16" s="274">
        <v>4</v>
      </c>
      <c r="J16" s="274">
        <v>4</v>
      </c>
      <c r="K16" s="274"/>
      <c r="L16" s="274">
        <v>4</v>
      </c>
      <c r="M16" s="274">
        <v>14</v>
      </c>
      <c r="N16" s="274">
        <v>29</v>
      </c>
      <c r="O16" s="274"/>
      <c r="P16" s="274"/>
      <c r="Q16" s="274"/>
      <c r="R16" s="274">
        <v>5</v>
      </c>
      <c r="S16" s="274">
        <v>5</v>
      </c>
      <c r="T16" s="274">
        <v>5</v>
      </c>
      <c r="U16" s="274">
        <v>5</v>
      </c>
      <c r="V16" s="274"/>
      <c r="W16" s="274"/>
      <c r="X16" s="274">
        <v>4</v>
      </c>
      <c r="Y16" s="274">
        <v>4</v>
      </c>
      <c r="Z16" s="274">
        <v>4</v>
      </c>
      <c r="AA16" s="274">
        <v>4</v>
      </c>
      <c r="AB16" s="274">
        <v>4</v>
      </c>
      <c r="AC16" s="274"/>
      <c r="AD16" s="274">
        <v>4</v>
      </c>
      <c r="AE16" s="274">
        <v>5</v>
      </c>
      <c r="AF16" s="274">
        <v>5</v>
      </c>
      <c r="AG16" s="274">
        <v>5</v>
      </c>
      <c r="AH16" s="274">
        <v>5</v>
      </c>
      <c r="AI16" s="274">
        <v>5</v>
      </c>
      <c r="AJ16" s="274">
        <v>5</v>
      </c>
      <c r="AK16" s="274"/>
      <c r="AL16" s="274"/>
      <c r="AM16" s="274">
        <v>5</v>
      </c>
      <c r="AN16" s="274">
        <v>5</v>
      </c>
      <c r="AO16" s="274">
        <v>5</v>
      </c>
      <c r="AP16" s="274">
        <v>5</v>
      </c>
      <c r="AQ16" s="274">
        <v>5</v>
      </c>
      <c r="AR16" s="274">
        <v>4</v>
      </c>
      <c r="AS16" s="274">
        <v>4</v>
      </c>
      <c r="AT16" s="274"/>
      <c r="AU16" s="274" t="s">
        <v>183</v>
      </c>
      <c r="AV16" s="274">
        <v>5</v>
      </c>
      <c r="AW16" s="274" t="s">
        <v>183</v>
      </c>
      <c r="AX16" s="274">
        <v>4</v>
      </c>
      <c r="AY16" s="274" t="s">
        <v>33</v>
      </c>
      <c r="AZ16" s="274"/>
      <c r="BA16" s="274" t="s">
        <v>183</v>
      </c>
      <c r="BB16" s="274" t="s">
        <v>183</v>
      </c>
      <c r="BC16" s="274" t="s">
        <v>183</v>
      </c>
      <c r="BD16" s="274">
        <v>5</v>
      </c>
      <c r="BE16" s="274" t="s">
        <v>183</v>
      </c>
      <c r="BF16" s="274"/>
      <c r="BG16" s="274"/>
      <c r="BH16" s="274"/>
      <c r="BI16" s="274"/>
      <c r="BJ16" s="274">
        <v>5</v>
      </c>
      <c r="BK16" s="274">
        <v>5</v>
      </c>
      <c r="BL16" s="274"/>
      <c r="BM16" s="274">
        <v>5</v>
      </c>
      <c r="BN16" s="274">
        <v>5</v>
      </c>
      <c r="BO16" s="274"/>
      <c r="BP16" s="274"/>
      <c r="BQ16" s="275">
        <v>43139.592951388891</v>
      </c>
      <c r="BR16" s="274" t="s">
        <v>356</v>
      </c>
    </row>
    <row r="17" spans="1:70" ht="15" x14ac:dyDescent="0.25">
      <c r="A17" s="197" t="str">
        <f>IF(ISNA(LOOKUP($G17,BLIOTECAS!$B$1:$B$27,BLIOTECAS!C$1:C$27)),"",LOOKUP($G17,BLIOTECAS!$B$1:$B$27,BLIOTECAS!C$1:C$27))</f>
        <v xml:space="preserve">Facultad de Ciencias Matemáticas </v>
      </c>
      <c r="B17" s="197" t="str">
        <f>IF(ISNA(LOOKUP($G17,BLIOTECAS!$B$1:$B$27,BLIOTECAS!D$1:D$27)),"",LOOKUP($G17,BLIOTECAS!$B$1:$B$27,BLIOTECAS!D$1:D$27))</f>
        <v>MAT</v>
      </c>
      <c r="C17" s="197" t="str">
        <f>IF(ISNA(LOOKUP($G17,BLIOTECAS!$B$1:$B$27,BLIOTECAS!E$1:E$27)),"",LOOKUP($G17,BLIOTECAS!$B$1:$B$27,BLIOTECAS!E$1:E$27))</f>
        <v>Ciencias Experimentales</v>
      </c>
      <c r="D17" s="274">
        <v>1442</v>
      </c>
      <c r="E17" s="274"/>
      <c r="F17" s="274"/>
      <c r="G17" s="274">
        <v>8</v>
      </c>
      <c r="H17" s="274"/>
      <c r="I17" s="274">
        <v>3</v>
      </c>
      <c r="J17" s="274">
        <v>3</v>
      </c>
      <c r="K17" s="274"/>
      <c r="L17" s="274">
        <v>8</v>
      </c>
      <c r="M17" s="274">
        <v>10</v>
      </c>
      <c r="N17" s="274"/>
      <c r="O17" s="274"/>
      <c r="P17" s="274"/>
      <c r="Q17" s="274"/>
      <c r="R17" s="274">
        <v>5</v>
      </c>
      <c r="S17" s="274">
        <v>5</v>
      </c>
      <c r="T17" s="274">
        <v>5</v>
      </c>
      <c r="U17" s="274">
        <v>5</v>
      </c>
      <c r="V17" s="274"/>
      <c r="W17" s="274"/>
      <c r="X17" s="274">
        <v>3</v>
      </c>
      <c r="Y17" s="274">
        <v>5</v>
      </c>
      <c r="Z17" s="274">
        <v>4</v>
      </c>
      <c r="AA17" s="274">
        <v>3</v>
      </c>
      <c r="AB17" s="274">
        <v>5</v>
      </c>
      <c r="AC17" s="274"/>
      <c r="AD17" s="274">
        <v>4</v>
      </c>
      <c r="AE17" s="274">
        <v>5</v>
      </c>
      <c r="AF17" s="274">
        <v>5</v>
      </c>
      <c r="AG17" s="274">
        <v>5</v>
      </c>
      <c r="AH17" s="274">
        <v>5</v>
      </c>
      <c r="AI17" s="274">
        <v>5</v>
      </c>
      <c r="AJ17" s="274">
        <v>5</v>
      </c>
      <c r="AK17" s="274"/>
      <c r="AL17" s="274"/>
      <c r="AM17" s="274">
        <v>5</v>
      </c>
      <c r="AN17" s="274">
        <v>5</v>
      </c>
      <c r="AO17" s="274">
        <v>5</v>
      </c>
      <c r="AP17" s="274">
        <v>5</v>
      </c>
      <c r="AQ17" s="274">
        <v>5</v>
      </c>
      <c r="AR17" s="274">
        <v>5</v>
      </c>
      <c r="AS17" s="274">
        <v>5</v>
      </c>
      <c r="AT17" s="274"/>
      <c r="AU17" s="274" t="s">
        <v>183</v>
      </c>
      <c r="AV17" s="274">
        <v>5</v>
      </c>
      <c r="AW17" s="274" t="s">
        <v>33</v>
      </c>
      <c r="AX17" s="274"/>
      <c r="AY17" s="274" t="s">
        <v>33</v>
      </c>
      <c r="AZ17" s="274"/>
      <c r="BA17" s="274" t="s">
        <v>183</v>
      </c>
      <c r="BB17" s="274" t="s">
        <v>183</v>
      </c>
      <c r="BC17" s="274" t="s">
        <v>33</v>
      </c>
      <c r="BD17" s="274"/>
      <c r="BE17" s="274" t="s">
        <v>183</v>
      </c>
      <c r="BF17" s="274"/>
      <c r="BG17" s="274"/>
      <c r="BH17" s="274"/>
      <c r="BI17" s="274"/>
      <c r="BJ17" s="274">
        <v>5</v>
      </c>
      <c r="BK17" s="274">
        <v>5</v>
      </c>
      <c r="BL17" s="274"/>
      <c r="BM17" s="274">
        <v>5</v>
      </c>
      <c r="BN17" s="274">
        <v>3</v>
      </c>
      <c r="BO17" s="274" t="s">
        <v>383</v>
      </c>
      <c r="BP17" s="274"/>
      <c r="BQ17" s="275">
        <v>43139.592962962961</v>
      </c>
      <c r="BR17" s="274" t="s">
        <v>355</v>
      </c>
    </row>
    <row r="18" spans="1:70" ht="15" x14ac:dyDescent="0.25">
      <c r="A18" s="197" t="str">
        <f>IF(ISNA(LOOKUP($G18,BLIOTECAS!$B$1:$B$27,BLIOTECAS!C$1:C$27)),"",LOOKUP($G18,BLIOTECAS!$B$1:$B$27,BLIOTECAS!C$1:C$27))</f>
        <v xml:space="preserve">Facultad de Ciencias Económicas y Empresariales </v>
      </c>
      <c r="B18" s="197" t="str">
        <f>IF(ISNA(LOOKUP($G18,BLIOTECAS!$B$1:$B$27,BLIOTECAS!D$1:D$27)),"",LOOKUP($G18,BLIOTECAS!$B$1:$B$27,BLIOTECAS!D$1:D$27))</f>
        <v>CEE</v>
      </c>
      <c r="C18" s="197" t="str">
        <f>IF(ISNA(LOOKUP($G18,BLIOTECAS!$B$1:$B$27,BLIOTECAS!E$1:E$27)),"",LOOKUP($G18,BLIOTECAS!$B$1:$B$27,BLIOTECAS!E$1:E$27))</f>
        <v>Ciencias Sociales</v>
      </c>
      <c r="D18" s="274">
        <v>1443</v>
      </c>
      <c r="E18" s="274"/>
      <c r="F18" s="274"/>
      <c r="G18" s="274">
        <v>5</v>
      </c>
      <c r="H18" s="274"/>
      <c r="I18" s="274">
        <v>2</v>
      </c>
      <c r="J18" s="274">
        <v>5</v>
      </c>
      <c r="K18" s="274"/>
      <c r="L18" s="274">
        <v>5</v>
      </c>
      <c r="M18" s="274"/>
      <c r="N18" s="274"/>
      <c r="O18" s="274"/>
      <c r="P18" s="274"/>
      <c r="Q18" s="274"/>
      <c r="R18" s="274">
        <v>5</v>
      </c>
      <c r="S18" s="274">
        <v>4</v>
      </c>
      <c r="T18" s="274">
        <v>4</v>
      </c>
      <c r="U18" s="274">
        <v>4</v>
      </c>
      <c r="V18" s="274"/>
      <c r="W18" s="274"/>
      <c r="X18" s="274">
        <v>2</v>
      </c>
      <c r="Y18" s="274">
        <v>5</v>
      </c>
      <c r="Z18" s="274">
        <v>3</v>
      </c>
      <c r="AA18" s="274">
        <v>3</v>
      </c>
      <c r="AB18" s="274">
        <v>4</v>
      </c>
      <c r="AC18" s="274"/>
      <c r="AD18" s="274">
        <v>4</v>
      </c>
      <c r="AE18" s="274">
        <v>5</v>
      </c>
      <c r="AF18" s="274">
        <v>4</v>
      </c>
      <c r="AG18" s="274">
        <v>5</v>
      </c>
      <c r="AH18" s="274">
        <v>4</v>
      </c>
      <c r="AI18" s="274">
        <v>4</v>
      </c>
      <c r="AJ18" s="274">
        <v>4</v>
      </c>
      <c r="AK18" s="274"/>
      <c r="AL18" s="274"/>
      <c r="AM18" s="274"/>
      <c r="AN18" s="274"/>
      <c r="AO18" s="274"/>
      <c r="AP18" s="274"/>
      <c r="AQ18" s="274"/>
      <c r="AR18" s="274"/>
      <c r="AS18" s="274"/>
      <c r="AT18" s="274"/>
      <c r="AU18" s="274" t="s">
        <v>183</v>
      </c>
      <c r="AV18" s="274">
        <v>4</v>
      </c>
      <c r="AW18" s="274" t="s">
        <v>183</v>
      </c>
      <c r="AX18" s="274">
        <v>4</v>
      </c>
      <c r="AY18" s="274" t="s">
        <v>183</v>
      </c>
      <c r="AZ18" s="274">
        <v>4</v>
      </c>
      <c r="BA18" s="274" t="s">
        <v>183</v>
      </c>
      <c r="BB18" s="274" t="s">
        <v>183</v>
      </c>
      <c r="BC18" s="274" t="s">
        <v>183</v>
      </c>
      <c r="BD18" s="274">
        <v>5</v>
      </c>
      <c r="BE18" s="274" t="s">
        <v>183</v>
      </c>
      <c r="BF18" s="274"/>
      <c r="BG18" s="274"/>
      <c r="BH18" s="274"/>
      <c r="BI18" s="274"/>
      <c r="BJ18" s="274">
        <v>5</v>
      </c>
      <c r="BK18" s="274">
        <v>5</v>
      </c>
      <c r="BL18" s="274"/>
      <c r="BM18" s="274">
        <v>4</v>
      </c>
      <c r="BN18" s="274">
        <v>5</v>
      </c>
      <c r="BO18" s="274"/>
      <c r="BP18" s="274"/>
      <c r="BQ18" s="275">
        <v>43139.593113425923</v>
      </c>
      <c r="BR18" s="274" t="s">
        <v>356</v>
      </c>
    </row>
    <row r="19" spans="1:70" ht="15" x14ac:dyDescent="0.25">
      <c r="A19" s="197" t="str">
        <f>IF(ISNA(LOOKUP($G19,BLIOTECAS!$B$1:$B$27,BLIOTECAS!C$1:C$27)),"",LOOKUP($G19,BLIOTECAS!$B$1:$B$27,BLIOTECAS!C$1:C$27))</f>
        <v/>
      </c>
      <c r="B19" s="197" t="str">
        <f>IF(ISNA(LOOKUP($G19,BLIOTECAS!$B$1:$B$27,BLIOTECAS!D$1:D$27)),"",LOOKUP($G19,BLIOTECAS!$B$1:$B$27,BLIOTECAS!D$1:D$27))</f>
        <v/>
      </c>
      <c r="C19" s="197" t="str">
        <f>IF(ISNA(LOOKUP($G19,BLIOTECAS!$B$1:$B$27,BLIOTECAS!E$1:E$27)),"",LOOKUP($G19,BLIOTECAS!$B$1:$B$27,BLIOTECAS!E$1:E$27))</f>
        <v/>
      </c>
      <c r="D19" s="274">
        <v>1444</v>
      </c>
      <c r="E19" s="274"/>
      <c r="F19" s="274"/>
      <c r="G19" s="274"/>
      <c r="H19" s="274"/>
      <c r="I19" s="274">
        <v>3</v>
      </c>
      <c r="J19" s="274"/>
      <c r="K19" s="274"/>
      <c r="L19" s="274"/>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274"/>
      <c r="AJ19" s="274"/>
      <c r="AK19" s="274"/>
      <c r="AL19" s="274"/>
      <c r="AM19" s="274"/>
      <c r="AN19" s="274"/>
      <c r="AO19" s="274"/>
      <c r="AP19" s="274"/>
      <c r="AQ19" s="274"/>
      <c r="AR19" s="274"/>
      <c r="AS19" s="274"/>
      <c r="AT19" s="274"/>
      <c r="AU19" s="274"/>
      <c r="AV19" s="274"/>
      <c r="AW19" s="274"/>
      <c r="AX19" s="274"/>
      <c r="AY19" s="274"/>
      <c r="AZ19" s="274"/>
      <c r="BA19" s="274"/>
      <c r="BB19" s="274"/>
      <c r="BC19" s="274"/>
      <c r="BD19" s="274"/>
      <c r="BE19" s="274"/>
      <c r="BF19" s="274"/>
      <c r="BG19" s="274"/>
      <c r="BH19" s="274"/>
      <c r="BI19" s="274"/>
      <c r="BJ19" s="274"/>
      <c r="BK19" s="274"/>
      <c r="BL19" s="274"/>
      <c r="BM19" s="274"/>
      <c r="BN19" s="274"/>
      <c r="BO19" s="274"/>
      <c r="BP19" s="274"/>
      <c r="BQ19" s="275">
        <v>43139.593333333331</v>
      </c>
      <c r="BR19" s="274" t="s">
        <v>356</v>
      </c>
    </row>
    <row r="20" spans="1:70" ht="15" x14ac:dyDescent="0.25">
      <c r="A20" s="197" t="str">
        <f>IF(ISNA(LOOKUP($G20,BLIOTECAS!$B$1:$B$27,BLIOTECAS!C$1:C$27)),"",LOOKUP($G20,BLIOTECAS!$B$1:$B$27,BLIOTECAS!C$1:C$27))</f>
        <v xml:space="preserve">Facultad de Educación </v>
      </c>
      <c r="B20" s="197" t="str">
        <f>IF(ISNA(LOOKUP($G20,BLIOTECAS!$B$1:$B$27,BLIOTECAS!D$1:D$27)),"",LOOKUP($G20,BLIOTECAS!$B$1:$B$27,BLIOTECAS!D$1:D$27))</f>
        <v>EDU</v>
      </c>
      <c r="C20" s="197" t="str">
        <f>IF(ISNA(LOOKUP($G20,BLIOTECAS!$B$1:$B$27,BLIOTECAS!E$1:E$27)),"",LOOKUP($G20,BLIOTECAS!$B$1:$B$27,BLIOTECAS!E$1:E$27))</f>
        <v>Humanidades</v>
      </c>
      <c r="D20" s="274">
        <v>1445</v>
      </c>
      <c r="E20" s="274"/>
      <c r="F20" s="274"/>
      <c r="G20" s="274">
        <v>12</v>
      </c>
      <c r="H20" s="274"/>
      <c r="I20" s="274">
        <v>3</v>
      </c>
      <c r="J20" s="274">
        <v>3</v>
      </c>
      <c r="K20" s="274"/>
      <c r="L20" s="274"/>
      <c r="M20" s="274"/>
      <c r="N20" s="274"/>
      <c r="O20" s="274"/>
      <c r="P20" s="274"/>
      <c r="Q20" s="274"/>
      <c r="R20" s="274"/>
      <c r="S20" s="274"/>
      <c r="T20" s="274"/>
      <c r="U20" s="274"/>
      <c r="V20" s="274"/>
      <c r="W20" s="274"/>
      <c r="X20" s="274">
        <v>5</v>
      </c>
      <c r="Y20" s="274">
        <v>4</v>
      </c>
      <c r="Z20" s="274">
        <v>1</v>
      </c>
      <c r="AA20" s="274">
        <v>4</v>
      </c>
      <c r="AB20" s="274">
        <v>4</v>
      </c>
      <c r="AC20" s="274"/>
      <c r="AD20" s="274">
        <v>5</v>
      </c>
      <c r="AE20" s="274">
        <v>5</v>
      </c>
      <c r="AF20" s="274">
        <v>5</v>
      </c>
      <c r="AG20" s="274">
        <v>5</v>
      </c>
      <c r="AH20" s="274">
        <v>4</v>
      </c>
      <c r="AI20" s="274">
        <v>3</v>
      </c>
      <c r="AJ20" s="274">
        <v>3</v>
      </c>
      <c r="AK20" s="274"/>
      <c r="AL20" s="274"/>
      <c r="AM20" s="274">
        <v>5</v>
      </c>
      <c r="AN20" s="274">
        <v>5</v>
      </c>
      <c r="AO20" s="274">
        <v>5</v>
      </c>
      <c r="AP20" s="274">
        <v>5</v>
      </c>
      <c r="AQ20" s="274">
        <v>4</v>
      </c>
      <c r="AR20" s="274">
        <v>5</v>
      </c>
      <c r="AS20" s="274">
        <v>5</v>
      </c>
      <c r="AT20" s="274"/>
      <c r="AU20" s="274" t="s">
        <v>33</v>
      </c>
      <c r="AV20" s="274"/>
      <c r="AW20" s="274"/>
      <c r="AX20" s="274"/>
      <c r="AY20" s="274"/>
      <c r="AZ20" s="274"/>
      <c r="BA20" s="274"/>
      <c r="BB20" s="274"/>
      <c r="BC20" s="274"/>
      <c r="BD20" s="274"/>
      <c r="BE20" s="274"/>
      <c r="BF20" s="274"/>
      <c r="BG20" s="274"/>
      <c r="BH20" s="274"/>
      <c r="BI20" s="274"/>
      <c r="BJ20" s="274">
        <v>4</v>
      </c>
      <c r="BK20" s="274">
        <v>5</v>
      </c>
      <c r="BL20" s="274"/>
      <c r="BM20" s="274">
        <v>5</v>
      </c>
      <c r="BN20" s="274">
        <v>5</v>
      </c>
      <c r="BO20" s="274"/>
      <c r="BP20" s="274"/>
      <c r="BQ20" s="275">
        <v>43139.593356481484</v>
      </c>
      <c r="BR20" s="274" t="s">
        <v>356</v>
      </c>
    </row>
    <row r="21" spans="1:70" ht="15" x14ac:dyDescent="0.25">
      <c r="A21" s="197" t="str">
        <f>IF(ISNA(LOOKUP($G21,BLIOTECAS!$B$1:$B$27,BLIOTECAS!C$1:C$27)),"",LOOKUP($G21,BLIOTECAS!$B$1:$B$27,BLIOTECAS!C$1:C$27))</f>
        <v>F. Óptica y Optometría</v>
      </c>
      <c r="B21" s="197" t="str">
        <f>IF(ISNA(LOOKUP($G21,BLIOTECAS!$B$1:$B$27,BLIOTECAS!D$1:D$27)),"",LOOKUP($G21,BLIOTECAS!$B$1:$B$27,BLIOTECAS!D$1:D$27))</f>
        <v>OPT</v>
      </c>
      <c r="C21" s="197" t="str">
        <f>IF(ISNA(LOOKUP($G21,BLIOTECAS!$B$1:$B$27,BLIOTECAS!E$1:E$27)),"",LOOKUP($G21,BLIOTECAS!$B$1:$B$27,BLIOTECAS!E$1:E$27))</f>
        <v>Ciencias de la Salud</v>
      </c>
      <c r="D21" s="274">
        <v>1446</v>
      </c>
      <c r="E21" s="274"/>
      <c r="F21" s="274"/>
      <c r="G21" s="274">
        <v>25</v>
      </c>
      <c r="H21" s="274"/>
      <c r="I21" s="274">
        <v>4</v>
      </c>
      <c r="J21" s="274">
        <v>4</v>
      </c>
      <c r="K21" s="274"/>
      <c r="L21" s="274">
        <v>25</v>
      </c>
      <c r="M21" s="274">
        <v>18</v>
      </c>
      <c r="N21" s="274"/>
      <c r="O21" s="274"/>
      <c r="P21" s="274"/>
      <c r="Q21" s="274"/>
      <c r="R21" s="274">
        <v>5</v>
      </c>
      <c r="S21" s="274">
        <v>5</v>
      </c>
      <c r="T21" s="274">
        <v>4</v>
      </c>
      <c r="U21" s="274">
        <v>5</v>
      </c>
      <c r="V21" s="274"/>
      <c r="W21" s="274"/>
      <c r="X21" s="274">
        <v>4</v>
      </c>
      <c r="Y21" s="274">
        <v>5</v>
      </c>
      <c r="Z21" s="274">
        <v>2</v>
      </c>
      <c r="AA21" s="274">
        <v>3</v>
      </c>
      <c r="AB21" s="274">
        <v>2</v>
      </c>
      <c r="AC21" s="274"/>
      <c r="AD21" s="274">
        <v>4</v>
      </c>
      <c r="AE21" s="274">
        <v>5</v>
      </c>
      <c r="AF21" s="274">
        <v>5</v>
      </c>
      <c r="AG21" s="274">
        <v>5</v>
      </c>
      <c r="AH21" s="274">
        <v>4</v>
      </c>
      <c r="AI21" s="274">
        <v>5</v>
      </c>
      <c r="AJ21" s="274">
        <v>4</v>
      </c>
      <c r="AK21" s="274"/>
      <c r="AL21" s="274"/>
      <c r="AM21" s="274">
        <v>5</v>
      </c>
      <c r="AN21" s="274">
        <v>5</v>
      </c>
      <c r="AO21" s="274">
        <v>4</v>
      </c>
      <c r="AP21" s="274">
        <v>5</v>
      </c>
      <c r="AQ21" s="274">
        <v>5</v>
      </c>
      <c r="AR21" s="274">
        <v>5</v>
      </c>
      <c r="AS21" s="274">
        <v>5</v>
      </c>
      <c r="AT21" s="274"/>
      <c r="AU21" s="274" t="s">
        <v>183</v>
      </c>
      <c r="AV21" s="274">
        <v>5</v>
      </c>
      <c r="AW21" s="274" t="s">
        <v>33</v>
      </c>
      <c r="AX21" s="274"/>
      <c r="AY21" s="274" t="s">
        <v>33</v>
      </c>
      <c r="AZ21" s="274"/>
      <c r="BA21" s="274" t="s">
        <v>183</v>
      </c>
      <c r="BB21" s="274" t="s">
        <v>33</v>
      </c>
      <c r="BC21" s="274" t="s">
        <v>183</v>
      </c>
      <c r="BD21" s="274">
        <v>5</v>
      </c>
      <c r="BE21" s="274" t="s">
        <v>183</v>
      </c>
      <c r="BF21" s="274"/>
      <c r="BG21" s="274"/>
      <c r="BH21" s="274"/>
      <c r="BI21" s="274"/>
      <c r="BJ21" s="274">
        <v>5</v>
      </c>
      <c r="BK21" s="274">
        <v>5</v>
      </c>
      <c r="BL21" s="274"/>
      <c r="BM21" s="274">
        <v>5</v>
      </c>
      <c r="BN21" s="274">
        <v>4</v>
      </c>
      <c r="BO21" s="274"/>
      <c r="BP21" s="274"/>
      <c r="BQ21" s="275">
        <v>43139.593831018516</v>
      </c>
      <c r="BR21" s="274" t="s">
        <v>355</v>
      </c>
    </row>
    <row r="22" spans="1:70" ht="15" x14ac:dyDescent="0.25">
      <c r="A22" s="197" t="str">
        <f>IF(ISNA(LOOKUP($G22,BLIOTECAS!$B$1:$B$27,BLIOTECAS!C$1:C$27)),"",LOOKUP($G22,BLIOTECAS!$B$1:$B$27,BLIOTECAS!C$1:C$27))</f>
        <v xml:space="preserve">Facultad de Filosofía </v>
      </c>
      <c r="B22" s="197" t="str">
        <f>IF(ISNA(LOOKUP($G22,BLIOTECAS!$B$1:$B$27,BLIOTECAS!D$1:D$27)),"",LOOKUP($G22,BLIOTECAS!$B$1:$B$27,BLIOTECAS!D$1:D$27))</f>
        <v>FLS</v>
      </c>
      <c r="C22" s="197" t="str">
        <f>IF(ISNA(LOOKUP($G22,BLIOTECAS!$B$1:$B$27,BLIOTECAS!E$1:E$27)),"",LOOKUP($G22,BLIOTECAS!$B$1:$B$27,BLIOTECAS!E$1:E$27))</f>
        <v>Humanidades</v>
      </c>
      <c r="D22" s="274">
        <v>1448</v>
      </c>
      <c r="E22" s="274"/>
      <c r="F22" s="274"/>
      <c r="G22" s="274">
        <v>15</v>
      </c>
      <c r="H22" s="274"/>
      <c r="I22" s="274">
        <v>4</v>
      </c>
      <c r="J22" s="274">
        <v>3</v>
      </c>
      <c r="K22" s="274"/>
      <c r="L22" s="274">
        <v>15</v>
      </c>
      <c r="M22" s="274">
        <v>14</v>
      </c>
      <c r="N22" s="274"/>
      <c r="O22" s="274"/>
      <c r="P22" s="274"/>
      <c r="Q22" s="274"/>
      <c r="R22" s="274">
        <v>4</v>
      </c>
      <c r="S22" s="274">
        <v>3</v>
      </c>
      <c r="T22" s="274">
        <v>4</v>
      </c>
      <c r="U22" s="274">
        <v>4</v>
      </c>
      <c r="V22" s="274"/>
      <c r="W22" s="274"/>
      <c r="X22" s="274">
        <v>5</v>
      </c>
      <c r="Y22" s="274">
        <v>2</v>
      </c>
      <c r="Z22" s="274">
        <v>4</v>
      </c>
      <c r="AA22" s="274">
        <v>2</v>
      </c>
      <c r="AB22" s="274">
        <v>2</v>
      </c>
      <c r="AC22" s="274"/>
      <c r="AD22" s="274">
        <v>5</v>
      </c>
      <c r="AE22" s="274">
        <v>5</v>
      </c>
      <c r="AF22" s="274">
        <v>5</v>
      </c>
      <c r="AG22" s="274">
        <v>5</v>
      </c>
      <c r="AH22" s="274">
        <v>5</v>
      </c>
      <c r="AI22" s="274">
        <v>5</v>
      </c>
      <c r="AJ22" s="274">
        <v>5</v>
      </c>
      <c r="AK22" s="274"/>
      <c r="AL22" s="274"/>
      <c r="AM22" s="274">
        <v>5</v>
      </c>
      <c r="AN22" s="274">
        <v>5</v>
      </c>
      <c r="AO22" s="274">
        <v>5</v>
      </c>
      <c r="AP22" s="274">
        <v>5</v>
      </c>
      <c r="AQ22" s="274">
        <v>5</v>
      </c>
      <c r="AR22" s="274">
        <v>5</v>
      </c>
      <c r="AS22" s="274">
        <v>5</v>
      </c>
      <c r="AT22" s="274"/>
      <c r="AU22" s="274" t="s">
        <v>183</v>
      </c>
      <c r="AV22" s="274">
        <v>4</v>
      </c>
      <c r="AW22" s="274" t="s">
        <v>33</v>
      </c>
      <c r="AX22" s="274"/>
      <c r="AY22" s="274" t="s">
        <v>33</v>
      </c>
      <c r="AZ22" s="274"/>
      <c r="BA22" s="274" t="s">
        <v>183</v>
      </c>
      <c r="BB22" s="274" t="s">
        <v>183</v>
      </c>
      <c r="BC22" s="274" t="s">
        <v>33</v>
      </c>
      <c r="BD22" s="274"/>
      <c r="BE22" s="274" t="s">
        <v>33</v>
      </c>
      <c r="BF22" s="274"/>
      <c r="BG22" s="274"/>
      <c r="BH22" s="274"/>
      <c r="BI22" s="274"/>
      <c r="BJ22" s="274">
        <v>5</v>
      </c>
      <c r="BK22" s="274">
        <v>5</v>
      </c>
      <c r="BL22" s="274"/>
      <c r="BM22" s="274">
        <v>5</v>
      </c>
      <c r="BN22" s="274">
        <v>4</v>
      </c>
      <c r="BO22" s="274"/>
      <c r="BP22" s="274"/>
      <c r="BQ22" s="275">
        <v>43139.594456018516</v>
      </c>
      <c r="BR22" s="274" t="s">
        <v>356</v>
      </c>
    </row>
    <row r="23" spans="1:70" ht="15" x14ac:dyDescent="0.25">
      <c r="A23" s="197" t="str">
        <f>IF(ISNA(LOOKUP($G23,BLIOTECAS!$B$1:$B$27,BLIOTECAS!C$1:C$27)),"",LOOKUP($G23,BLIOTECAS!$B$1:$B$27,BLIOTECAS!C$1:C$27))</f>
        <v xml:space="preserve">Facultad de Medicina </v>
      </c>
      <c r="B23" s="197" t="str">
        <f>IF(ISNA(LOOKUP($G23,BLIOTECAS!$B$1:$B$27,BLIOTECAS!D$1:D$27)),"",LOOKUP($G23,BLIOTECAS!$B$1:$B$27,BLIOTECAS!D$1:D$27))</f>
        <v>MED</v>
      </c>
      <c r="C23" s="197" t="str">
        <f>IF(ISNA(LOOKUP($G23,BLIOTECAS!$B$1:$B$27,BLIOTECAS!E$1:E$27)),"",LOOKUP($G23,BLIOTECAS!$B$1:$B$27,BLIOTECAS!E$1:E$27))</f>
        <v>Ciencias de la Salud</v>
      </c>
      <c r="D23" s="274">
        <v>1449</v>
      </c>
      <c r="E23" s="274"/>
      <c r="F23" s="274"/>
      <c r="G23" s="274">
        <v>18</v>
      </c>
      <c r="H23" s="274"/>
      <c r="I23" s="274">
        <v>2</v>
      </c>
      <c r="J23" s="274">
        <v>5</v>
      </c>
      <c r="K23" s="274"/>
      <c r="L23" s="274">
        <v>18</v>
      </c>
      <c r="M23" s="274"/>
      <c r="N23" s="274"/>
      <c r="O23" s="274"/>
      <c r="P23" s="274"/>
      <c r="Q23" s="274"/>
      <c r="R23" s="274"/>
      <c r="S23" s="274"/>
      <c r="T23" s="274"/>
      <c r="U23" s="274">
        <v>5</v>
      </c>
      <c r="V23" s="274"/>
      <c r="W23" s="274"/>
      <c r="X23" s="274">
        <v>2</v>
      </c>
      <c r="Y23" s="274">
        <v>5</v>
      </c>
      <c r="Z23" s="274">
        <v>4</v>
      </c>
      <c r="AA23" s="274">
        <v>1</v>
      </c>
      <c r="AB23" s="274">
        <v>3</v>
      </c>
      <c r="AC23" s="274"/>
      <c r="AD23" s="274">
        <v>4</v>
      </c>
      <c r="AE23" s="274">
        <v>4</v>
      </c>
      <c r="AF23" s="274">
        <v>5</v>
      </c>
      <c r="AG23" s="274">
        <v>5</v>
      </c>
      <c r="AH23" s="274">
        <v>4</v>
      </c>
      <c r="AI23" s="274"/>
      <c r="AJ23" s="274">
        <v>4</v>
      </c>
      <c r="AK23" s="274"/>
      <c r="AL23" s="274"/>
      <c r="AM23" s="274"/>
      <c r="AN23" s="274"/>
      <c r="AO23" s="274"/>
      <c r="AP23" s="274"/>
      <c r="AQ23" s="274"/>
      <c r="AR23" s="274"/>
      <c r="AS23" s="274"/>
      <c r="AT23" s="274"/>
      <c r="AU23" s="274"/>
      <c r="AV23" s="274"/>
      <c r="AW23" s="274" t="s">
        <v>33</v>
      </c>
      <c r="AX23" s="274"/>
      <c r="AY23" s="274" t="s">
        <v>33</v>
      </c>
      <c r="AZ23" s="274"/>
      <c r="BA23" s="274" t="s">
        <v>183</v>
      </c>
      <c r="BB23" s="274" t="s">
        <v>183</v>
      </c>
      <c r="BC23" s="274" t="s">
        <v>33</v>
      </c>
      <c r="BD23" s="274"/>
      <c r="BE23" s="274" t="s">
        <v>183</v>
      </c>
      <c r="BF23" s="274"/>
      <c r="BG23" s="274"/>
      <c r="BH23" s="274"/>
      <c r="BI23" s="274"/>
      <c r="BJ23" s="274">
        <v>5</v>
      </c>
      <c r="BK23" s="274">
        <v>5</v>
      </c>
      <c r="BL23" s="274"/>
      <c r="BM23" s="274">
        <v>5</v>
      </c>
      <c r="BN23" s="274">
        <v>3</v>
      </c>
      <c r="BO23" s="274"/>
      <c r="BP23" s="274"/>
      <c r="BQ23" s="275">
        <v>43139.595196759263</v>
      </c>
      <c r="BR23" s="274" t="s">
        <v>356</v>
      </c>
    </row>
    <row r="24" spans="1:70" ht="15" x14ac:dyDescent="0.25">
      <c r="A24" s="197" t="str">
        <f>IF(ISNA(LOOKUP($G24,BLIOTECAS!$B$1:$B$27,BLIOTECAS!C$1:C$27)),"",LOOKUP($G24,BLIOTECAS!$B$1:$B$27,BLIOTECAS!C$1:C$27))</f>
        <v xml:space="preserve">Facultad de Ciencias de la Información </v>
      </c>
      <c r="B24" s="197" t="str">
        <f>IF(ISNA(LOOKUP($G24,BLIOTECAS!$B$1:$B$27,BLIOTECAS!D$1:D$27)),"",LOOKUP($G24,BLIOTECAS!$B$1:$B$27,BLIOTECAS!D$1:D$27))</f>
        <v>INF</v>
      </c>
      <c r="C24" s="197" t="str">
        <f>IF(ISNA(LOOKUP($G24,BLIOTECAS!$B$1:$B$27,BLIOTECAS!E$1:E$27)),"",LOOKUP($G24,BLIOTECAS!$B$1:$B$27,BLIOTECAS!E$1:E$27))</f>
        <v>Ciencias Sociales</v>
      </c>
      <c r="D24" s="274">
        <v>1450</v>
      </c>
      <c r="E24" s="274"/>
      <c r="F24" s="274"/>
      <c r="G24" s="274">
        <v>4</v>
      </c>
      <c r="H24" s="274"/>
      <c r="I24" s="274">
        <v>3</v>
      </c>
      <c r="J24" s="274">
        <v>3</v>
      </c>
      <c r="K24" s="274"/>
      <c r="L24" s="274">
        <v>4</v>
      </c>
      <c r="M24" s="274">
        <v>5</v>
      </c>
      <c r="N24" s="274">
        <v>24</v>
      </c>
      <c r="O24" s="274" t="s">
        <v>384</v>
      </c>
      <c r="P24" s="274"/>
      <c r="Q24" s="274"/>
      <c r="R24" s="274">
        <v>5</v>
      </c>
      <c r="S24" s="274">
        <v>5</v>
      </c>
      <c r="T24" s="274">
        <v>5</v>
      </c>
      <c r="U24" s="274">
        <v>3</v>
      </c>
      <c r="V24" s="274"/>
      <c r="W24" s="274"/>
      <c r="X24" s="274">
        <v>5</v>
      </c>
      <c r="Y24" s="274">
        <v>5</v>
      </c>
      <c r="Z24" s="274">
        <v>4</v>
      </c>
      <c r="AA24" s="274">
        <v>4</v>
      </c>
      <c r="AB24" s="274">
        <v>4</v>
      </c>
      <c r="AC24" s="274"/>
      <c r="AD24" s="274">
        <v>4</v>
      </c>
      <c r="AE24" s="274">
        <v>4</v>
      </c>
      <c r="AF24" s="274">
        <v>5</v>
      </c>
      <c r="AG24" s="274">
        <v>5</v>
      </c>
      <c r="AH24" s="274">
        <v>3</v>
      </c>
      <c r="AI24" s="274">
        <v>3</v>
      </c>
      <c r="AJ24" s="274">
        <v>2</v>
      </c>
      <c r="AK24" s="274"/>
      <c r="AL24" s="274"/>
      <c r="AM24" s="274">
        <v>5</v>
      </c>
      <c r="AN24" s="274">
        <v>5</v>
      </c>
      <c r="AO24" s="274">
        <v>5</v>
      </c>
      <c r="AP24" s="274">
        <v>5</v>
      </c>
      <c r="AQ24" s="274">
        <v>4</v>
      </c>
      <c r="AR24" s="274">
        <v>3</v>
      </c>
      <c r="AS24" s="274">
        <v>5</v>
      </c>
      <c r="AT24" s="274"/>
      <c r="AU24" s="274" t="s">
        <v>183</v>
      </c>
      <c r="AV24" s="274">
        <v>4</v>
      </c>
      <c r="AW24" s="274" t="s">
        <v>33</v>
      </c>
      <c r="AX24" s="274"/>
      <c r="AY24" s="274" t="s">
        <v>183</v>
      </c>
      <c r="AZ24" s="274">
        <v>3</v>
      </c>
      <c r="BA24" s="274"/>
      <c r="BB24" s="274" t="s">
        <v>183</v>
      </c>
      <c r="BC24" s="274" t="s">
        <v>183</v>
      </c>
      <c r="BD24" s="274">
        <v>5</v>
      </c>
      <c r="BE24" s="274" t="s">
        <v>183</v>
      </c>
      <c r="BF24" s="274"/>
      <c r="BG24" s="274"/>
      <c r="BH24" s="274"/>
      <c r="BI24" s="274"/>
      <c r="BJ24" s="274">
        <v>4</v>
      </c>
      <c r="BK24" s="274">
        <v>4</v>
      </c>
      <c r="BL24" s="274"/>
      <c r="BM24" s="274">
        <v>5</v>
      </c>
      <c r="BN24" s="274">
        <v>5</v>
      </c>
      <c r="BO24" s="274"/>
      <c r="BP24" s="274"/>
      <c r="BQ24" s="275">
        <v>43139.595486111109</v>
      </c>
      <c r="BR24" s="274" t="s">
        <v>356</v>
      </c>
    </row>
    <row r="25" spans="1:70" ht="15" x14ac:dyDescent="0.25">
      <c r="A25" s="197" t="str">
        <f>IF(ISNA(LOOKUP($G25,BLIOTECAS!$B$1:$B$27,BLIOTECAS!C$1:C$27)),"",LOOKUP($G25,BLIOTECAS!$B$1:$B$27,BLIOTECAS!C$1:C$27))</f>
        <v xml:space="preserve">Facultad de Ciencias de la Documentación </v>
      </c>
      <c r="B25" s="197" t="str">
        <f>IF(ISNA(LOOKUP($G25,BLIOTECAS!$B$1:$B$27,BLIOTECAS!D$1:D$27)),"",LOOKUP($G25,BLIOTECAS!$B$1:$B$27,BLIOTECAS!D$1:D$27))</f>
        <v>BYD</v>
      </c>
      <c r="C25" s="197" t="str">
        <f>IF(ISNA(LOOKUP($G25,BLIOTECAS!$B$1:$B$27,BLIOTECAS!E$1:E$27)),"",LOOKUP($G25,BLIOTECAS!$B$1:$B$27,BLIOTECAS!E$1:E$27))</f>
        <v>Ciencias Sociales</v>
      </c>
      <c r="D25" s="274">
        <v>1451</v>
      </c>
      <c r="E25" s="274"/>
      <c r="F25" s="274"/>
      <c r="G25" s="274">
        <v>3</v>
      </c>
      <c r="H25" s="274"/>
      <c r="I25" s="274">
        <v>4</v>
      </c>
      <c r="J25" s="274">
        <v>5</v>
      </c>
      <c r="K25" s="274"/>
      <c r="L25" s="274">
        <v>3</v>
      </c>
      <c r="M25" s="274">
        <v>4</v>
      </c>
      <c r="N25" s="274"/>
      <c r="O25" s="274"/>
      <c r="P25" s="274"/>
      <c r="Q25" s="274"/>
      <c r="R25" s="274">
        <v>5</v>
      </c>
      <c r="S25" s="274">
        <v>4</v>
      </c>
      <c r="T25" s="274">
        <v>3</v>
      </c>
      <c r="U25" s="274">
        <v>5</v>
      </c>
      <c r="V25" s="274"/>
      <c r="W25" s="274"/>
      <c r="X25" s="274">
        <v>4</v>
      </c>
      <c r="Y25" s="274">
        <v>5</v>
      </c>
      <c r="Z25" s="274">
        <v>4</v>
      </c>
      <c r="AA25" s="274">
        <v>4</v>
      </c>
      <c r="AB25" s="274">
        <v>4</v>
      </c>
      <c r="AC25" s="274"/>
      <c r="AD25" s="274">
        <v>3</v>
      </c>
      <c r="AE25" s="274">
        <v>5</v>
      </c>
      <c r="AF25" s="274">
        <v>5</v>
      </c>
      <c r="AG25" s="274">
        <v>5</v>
      </c>
      <c r="AH25" s="274">
        <v>4</v>
      </c>
      <c r="AI25" s="274">
        <v>5</v>
      </c>
      <c r="AJ25" s="274">
        <v>4</v>
      </c>
      <c r="AK25" s="274"/>
      <c r="AL25" s="274"/>
      <c r="AM25" s="274">
        <v>5</v>
      </c>
      <c r="AN25" s="274">
        <v>4</v>
      </c>
      <c r="AO25" s="274">
        <v>4</v>
      </c>
      <c r="AP25" s="274">
        <v>5</v>
      </c>
      <c r="AQ25" s="274">
        <v>4</v>
      </c>
      <c r="AR25" s="274">
        <v>5</v>
      </c>
      <c r="AS25" s="274">
        <v>5</v>
      </c>
      <c r="AT25" s="274"/>
      <c r="AU25" s="274" t="s">
        <v>183</v>
      </c>
      <c r="AV25" s="274">
        <v>4</v>
      </c>
      <c r="AW25" s="274" t="s">
        <v>33</v>
      </c>
      <c r="AX25" s="274"/>
      <c r="AY25" s="274" t="s">
        <v>33</v>
      </c>
      <c r="AZ25" s="274"/>
      <c r="BA25" s="274" t="s">
        <v>183</v>
      </c>
      <c r="BB25" s="274" t="s">
        <v>183</v>
      </c>
      <c r="BC25" s="274" t="s">
        <v>33</v>
      </c>
      <c r="BD25" s="274"/>
      <c r="BE25" s="274" t="s">
        <v>33</v>
      </c>
      <c r="BF25" s="274"/>
      <c r="BG25" s="274"/>
      <c r="BH25" s="274"/>
      <c r="BI25" s="274"/>
      <c r="BJ25" s="274">
        <v>4</v>
      </c>
      <c r="BK25" s="274">
        <v>4</v>
      </c>
      <c r="BL25" s="274"/>
      <c r="BM25" s="274">
        <v>5</v>
      </c>
      <c r="BN25" s="274">
        <v>4</v>
      </c>
      <c r="BO25" s="274"/>
      <c r="BP25" s="274"/>
      <c r="BQ25" s="275">
        <v>43139.595590277779</v>
      </c>
      <c r="BR25" s="274" t="s">
        <v>355</v>
      </c>
    </row>
    <row r="26" spans="1:70" ht="15" x14ac:dyDescent="0.25">
      <c r="A26" s="197" t="str">
        <f>IF(ISNA(LOOKUP($G26,BLIOTECAS!$B$1:$B$27,BLIOTECAS!C$1:C$27)),"",LOOKUP($G26,BLIOTECAS!$B$1:$B$27,BLIOTECAS!C$1:C$27))</f>
        <v xml:space="preserve">Facultad de Ciencias Químicas </v>
      </c>
      <c r="B26" s="197" t="str">
        <f>IF(ISNA(LOOKUP($G26,BLIOTECAS!$B$1:$B$27,BLIOTECAS!D$1:D$27)),"",LOOKUP($G26,BLIOTECAS!$B$1:$B$27,BLIOTECAS!D$1:D$27))</f>
        <v>QUI</v>
      </c>
      <c r="C26" s="197" t="str">
        <f>IF(ISNA(LOOKUP($G26,BLIOTECAS!$B$1:$B$27,BLIOTECAS!E$1:E$27)),"",LOOKUP($G26,BLIOTECAS!$B$1:$B$27,BLIOTECAS!E$1:E$27))</f>
        <v>Ciencias Experimentales</v>
      </c>
      <c r="D26" s="274">
        <v>1452</v>
      </c>
      <c r="E26" s="274"/>
      <c r="F26" s="274"/>
      <c r="G26" s="274">
        <v>10</v>
      </c>
      <c r="H26" s="274"/>
      <c r="I26" s="274">
        <v>2</v>
      </c>
      <c r="J26" s="274">
        <v>5</v>
      </c>
      <c r="K26" s="274"/>
      <c r="L26" s="274">
        <v>10</v>
      </c>
      <c r="M26" s="274"/>
      <c r="N26" s="274"/>
      <c r="O26" s="274"/>
      <c r="P26" s="274"/>
      <c r="Q26" s="274"/>
      <c r="R26" s="274">
        <v>5</v>
      </c>
      <c r="S26" s="274">
        <v>4</v>
      </c>
      <c r="T26" s="274">
        <v>5</v>
      </c>
      <c r="U26" s="274">
        <v>3</v>
      </c>
      <c r="V26" s="274"/>
      <c r="W26" s="274"/>
      <c r="X26" s="274">
        <v>4</v>
      </c>
      <c r="Y26" s="274">
        <v>5</v>
      </c>
      <c r="Z26" s="274">
        <v>4</v>
      </c>
      <c r="AA26" s="274">
        <v>3</v>
      </c>
      <c r="AB26" s="274">
        <v>4</v>
      </c>
      <c r="AC26" s="274"/>
      <c r="AD26" s="274">
        <v>2</v>
      </c>
      <c r="AE26" s="274">
        <v>4</v>
      </c>
      <c r="AF26" s="274">
        <v>4</v>
      </c>
      <c r="AG26" s="274">
        <v>5</v>
      </c>
      <c r="AH26" s="274">
        <v>2</v>
      </c>
      <c r="AI26" s="274">
        <v>4</v>
      </c>
      <c r="AJ26" s="274">
        <v>3</v>
      </c>
      <c r="AK26" s="274"/>
      <c r="AL26" s="274"/>
      <c r="AM26" s="274">
        <v>5</v>
      </c>
      <c r="AN26" s="274">
        <v>4</v>
      </c>
      <c r="AO26" s="274">
        <v>5</v>
      </c>
      <c r="AP26" s="274">
        <v>5</v>
      </c>
      <c r="AQ26" s="274">
        <v>5</v>
      </c>
      <c r="AR26" s="274">
        <v>4</v>
      </c>
      <c r="AS26" s="274">
        <v>5</v>
      </c>
      <c r="AT26" s="274"/>
      <c r="AU26" s="274" t="s">
        <v>183</v>
      </c>
      <c r="AV26" s="274"/>
      <c r="AW26" s="274" t="s">
        <v>33</v>
      </c>
      <c r="AX26" s="274"/>
      <c r="AY26" s="274" t="s">
        <v>33</v>
      </c>
      <c r="AZ26" s="274"/>
      <c r="BA26" s="274" t="s">
        <v>183</v>
      </c>
      <c r="BB26" s="274" t="s">
        <v>183</v>
      </c>
      <c r="BC26" s="274" t="s">
        <v>33</v>
      </c>
      <c r="BD26" s="274"/>
      <c r="BE26" s="274" t="s">
        <v>33</v>
      </c>
      <c r="BF26" s="274"/>
      <c r="BG26" s="274"/>
      <c r="BH26" s="274"/>
      <c r="BI26" s="274"/>
      <c r="BJ26" s="274">
        <v>5</v>
      </c>
      <c r="BK26" s="274">
        <v>5</v>
      </c>
      <c r="BL26" s="274"/>
      <c r="BM26" s="274">
        <v>5</v>
      </c>
      <c r="BN26" s="274">
        <v>3</v>
      </c>
      <c r="BO26" s="274" t="s">
        <v>385</v>
      </c>
      <c r="BP26" s="274"/>
      <c r="BQ26" s="275">
        <v>43139.595717592594</v>
      </c>
      <c r="BR26" s="274" t="s">
        <v>356</v>
      </c>
    </row>
    <row r="27" spans="1:70" ht="15" x14ac:dyDescent="0.25">
      <c r="A27" s="197" t="str">
        <f>IF(ISNA(LOOKUP($G27,BLIOTECAS!$B$1:$B$27,BLIOTECAS!C$1:C$27)),"",LOOKUP($G27,BLIOTECAS!$B$1:$B$27,BLIOTECAS!C$1:C$27))</f>
        <v xml:space="preserve">Facultad de Ciencias Geológicas </v>
      </c>
      <c r="B27" s="197" t="str">
        <f>IF(ISNA(LOOKUP($G27,BLIOTECAS!$B$1:$B$27,BLIOTECAS!D$1:D$27)),"",LOOKUP($G27,BLIOTECAS!$B$1:$B$27,BLIOTECAS!D$1:D$27))</f>
        <v>GEO</v>
      </c>
      <c r="C27" s="197" t="str">
        <f>IF(ISNA(LOOKUP($G27,BLIOTECAS!$B$1:$B$27,BLIOTECAS!E$1:E$27)),"",LOOKUP($G27,BLIOTECAS!$B$1:$B$27,BLIOTECAS!E$1:E$27))</f>
        <v>Ciencias Experimentales</v>
      </c>
      <c r="D27" s="274">
        <v>1453</v>
      </c>
      <c r="E27" s="274"/>
      <c r="F27" s="274"/>
      <c r="G27" s="274">
        <v>7</v>
      </c>
      <c r="H27" s="274"/>
      <c r="I27" s="274">
        <v>3</v>
      </c>
      <c r="J27" s="274">
        <v>4</v>
      </c>
      <c r="K27" s="274"/>
      <c r="L27" s="274">
        <v>7</v>
      </c>
      <c r="M27" s="274"/>
      <c r="N27" s="274"/>
      <c r="O27" s="274"/>
      <c r="P27" s="274"/>
      <c r="Q27" s="274"/>
      <c r="R27" s="274">
        <v>5</v>
      </c>
      <c r="S27" s="274">
        <v>5</v>
      </c>
      <c r="T27" s="274">
        <v>4</v>
      </c>
      <c r="U27" s="274">
        <v>5</v>
      </c>
      <c r="V27" s="274"/>
      <c r="W27" s="274"/>
      <c r="X27" s="274">
        <v>4</v>
      </c>
      <c r="Y27" s="274">
        <v>5</v>
      </c>
      <c r="Z27" s="274">
        <v>5</v>
      </c>
      <c r="AA27" s="274">
        <v>5</v>
      </c>
      <c r="AB27" s="274">
        <v>5</v>
      </c>
      <c r="AC27" s="274"/>
      <c r="AD27" s="274">
        <v>5</v>
      </c>
      <c r="AE27" s="274">
        <v>5</v>
      </c>
      <c r="AF27" s="274">
        <v>5</v>
      </c>
      <c r="AG27" s="274">
        <v>5</v>
      </c>
      <c r="AH27" s="274">
        <v>4</v>
      </c>
      <c r="AI27" s="274">
        <v>4</v>
      </c>
      <c r="AJ27" s="274">
        <v>4</v>
      </c>
      <c r="AK27" s="274"/>
      <c r="AL27" s="274"/>
      <c r="AM27" s="274">
        <v>5</v>
      </c>
      <c r="AN27" s="274">
        <v>5</v>
      </c>
      <c r="AO27" s="274">
        <v>4</v>
      </c>
      <c r="AP27" s="274">
        <v>5</v>
      </c>
      <c r="AQ27" s="274">
        <v>5</v>
      </c>
      <c r="AR27" s="274">
        <v>5</v>
      </c>
      <c r="AS27" s="274">
        <v>4</v>
      </c>
      <c r="AT27" s="274"/>
      <c r="AU27" s="274" t="s">
        <v>183</v>
      </c>
      <c r="AV27" s="274">
        <v>4</v>
      </c>
      <c r="AW27" s="274" t="s">
        <v>183</v>
      </c>
      <c r="AX27" s="274">
        <v>4</v>
      </c>
      <c r="AY27" s="274" t="s">
        <v>33</v>
      </c>
      <c r="AZ27" s="274"/>
      <c r="BA27" s="274" t="s">
        <v>183</v>
      </c>
      <c r="BB27" s="274" t="s">
        <v>183</v>
      </c>
      <c r="BC27" s="274" t="s">
        <v>33</v>
      </c>
      <c r="BD27" s="274"/>
      <c r="BE27" s="274" t="s">
        <v>33</v>
      </c>
      <c r="BF27" s="274"/>
      <c r="BG27" s="274"/>
      <c r="BH27" s="274"/>
      <c r="BI27" s="274"/>
      <c r="BJ27" s="274">
        <v>5</v>
      </c>
      <c r="BK27" s="274">
        <v>5</v>
      </c>
      <c r="BL27" s="274"/>
      <c r="BM27" s="274">
        <v>5</v>
      </c>
      <c r="BN27" s="274">
        <v>4</v>
      </c>
      <c r="BO27" s="274"/>
      <c r="BP27" s="274"/>
      <c r="BQ27" s="275">
        <v>43139.595775462964</v>
      </c>
      <c r="BR27" s="274" t="s">
        <v>356</v>
      </c>
    </row>
    <row r="28" spans="1:70" ht="15" x14ac:dyDescent="0.25">
      <c r="A28" s="197" t="str">
        <f>IF(ISNA(LOOKUP($G28,BLIOTECAS!$B$1:$B$27,BLIOTECAS!C$1:C$27)),"",LOOKUP($G28,BLIOTECAS!$B$1:$B$27,BLIOTECAS!C$1:C$27))</f>
        <v xml:space="preserve">Facultad de Derecho </v>
      </c>
      <c r="B28" s="197" t="str">
        <f>IF(ISNA(LOOKUP($G28,BLIOTECAS!$B$1:$B$27,BLIOTECAS!D$1:D$27)),"",LOOKUP($G28,BLIOTECAS!$B$1:$B$27,BLIOTECAS!D$1:D$27))</f>
        <v>DER</v>
      </c>
      <c r="C28" s="197" t="str">
        <f>IF(ISNA(LOOKUP($G28,BLIOTECAS!$B$1:$B$27,BLIOTECAS!E$1:E$27)),"",LOOKUP($G28,BLIOTECAS!$B$1:$B$27,BLIOTECAS!E$1:E$27))</f>
        <v>Ciencias Sociales</v>
      </c>
      <c r="D28" s="274">
        <v>1454</v>
      </c>
      <c r="E28" s="274"/>
      <c r="F28" s="274"/>
      <c r="G28" s="274">
        <v>11</v>
      </c>
      <c r="H28" s="274"/>
      <c r="I28" s="274">
        <v>3</v>
      </c>
      <c r="J28" s="274">
        <v>4</v>
      </c>
      <c r="K28" s="274"/>
      <c r="L28" s="274"/>
      <c r="M28" s="274"/>
      <c r="N28" s="274"/>
      <c r="O28" s="274"/>
      <c r="P28" s="274"/>
      <c r="Q28" s="274"/>
      <c r="R28" s="274">
        <v>4</v>
      </c>
      <c r="S28" s="274">
        <v>4</v>
      </c>
      <c r="T28" s="274">
        <v>5</v>
      </c>
      <c r="U28" s="274">
        <v>5</v>
      </c>
      <c r="V28" s="274"/>
      <c r="W28" s="274"/>
      <c r="X28" s="274">
        <v>5</v>
      </c>
      <c r="Y28" s="274">
        <v>5</v>
      </c>
      <c r="Z28" s="274">
        <v>3</v>
      </c>
      <c r="AA28" s="274">
        <v>2</v>
      </c>
      <c r="AB28" s="274">
        <v>4</v>
      </c>
      <c r="AC28" s="274"/>
      <c r="AD28" s="274">
        <v>4</v>
      </c>
      <c r="AE28" s="274">
        <v>3</v>
      </c>
      <c r="AF28" s="274">
        <v>4</v>
      </c>
      <c r="AG28" s="274">
        <v>5</v>
      </c>
      <c r="AH28" s="274">
        <v>3</v>
      </c>
      <c r="AI28" s="274"/>
      <c r="AJ28" s="274">
        <v>3</v>
      </c>
      <c r="AK28" s="274"/>
      <c r="AL28" s="274"/>
      <c r="AM28" s="274">
        <v>5</v>
      </c>
      <c r="AN28" s="274">
        <v>5</v>
      </c>
      <c r="AO28" s="274">
        <v>5</v>
      </c>
      <c r="AP28" s="274">
        <v>5</v>
      </c>
      <c r="AQ28" s="274">
        <v>5</v>
      </c>
      <c r="AR28" s="274">
        <v>5</v>
      </c>
      <c r="AS28" s="274"/>
      <c r="AT28" s="274"/>
      <c r="AU28" s="274" t="s">
        <v>183</v>
      </c>
      <c r="AV28" s="274">
        <v>3</v>
      </c>
      <c r="AW28" s="274" t="s">
        <v>33</v>
      </c>
      <c r="AX28" s="274"/>
      <c r="AY28" s="274" t="s">
        <v>33</v>
      </c>
      <c r="AZ28" s="274"/>
      <c r="BA28" s="274" t="s">
        <v>33</v>
      </c>
      <c r="BB28" s="274" t="s">
        <v>33</v>
      </c>
      <c r="BC28" s="274" t="s">
        <v>33</v>
      </c>
      <c r="BD28" s="274"/>
      <c r="BE28" s="274" t="s">
        <v>33</v>
      </c>
      <c r="BF28" s="274"/>
      <c r="BG28" s="274"/>
      <c r="BH28" s="274"/>
      <c r="BI28" s="274"/>
      <c r="BJ28" s="274">
        <v>5</v>
      </c>
      <c r="BK28" s="274">
        <v>5</v>
      </c>
      <c r="BL28" s="274"/>
      <c r="BM28" s="274">
        <v>4</v>
      </c>
      <c r="BN28" s="274"/>
      <c r="BO28" s="274"/>
      <c r="BP28" s="274"/>
      <c r="BQ28" s="275">
        <v>43139.595995370371</v>
      </c>
      <c r="BR28" s="274" t="s">
        <v>356</v>
      </c>
    </row>
    <row r="29" spans="1:70" ht="15" x14ac:dyDescent="0.25">
      <c r="A29" s="197" t="str">
        <f>IF(ISNA(LOOKUP($G29,BLIOTECAS!$B$1:$B$27,BLIOTECAS!C$1:C$27)),"",LOOKUP($G29,BLIOTECAS!$B$1:$B$27,BLIOTECAS!C$1:C$27))</f>
        <v xml:space="preserve">Facultad de Educación </v>
      </c>
      <c r="B29" s="197" t="str">
        <f>IF(ISNA(LOOKUP($G29,BLIOTECAS!$B$1:$B$27,BLIOTECAS!D$1:D$27)),"",LOOKUP($G29,BLIOTECAS!$B$1:$B$27,BLIOTECAS!D$1:D$27))</f>
        <v>EDU</v>
      </c>
      <c r="C29" s="197" t="str">
        <f>IF(ISNA(LOOKUP($G29,BLIOTECAS!$B$1:$B$27,BLIOTECAS!E$1:E$27)),"",LOOKUP($G29,BLIOTECAS!$B$1:$B$27,BLIOTECAS!E$1:E$27))</f>
        <v>Humanidades</v>
      </c>
      <c r="D29" s="274">
        <v>1455</v>
      </c>
      <c r="E29" s="274"/>
      <c r="F29" s="274"/>
      <c r="G29" s="274">
        <v>12</v>
      </c>
      <c r="H29" s="274"/>
      <c r="I29" s="274">
        <v>3</v>
      </c>
      <c r="J29" s="274">
        <v>4</v>
      </c>
      <c r="K29" s="274"/>
      <c r="L29" s="274">
        <v>12</v>
      </c>
      <c r="M29" s="274">
        <v>20</v>
      </c>
      <c r="N29" s="274">
        <v>26</v>
      </c>
      <c r="O29" s="274"/>
      <c r="P29" s="274"/>
      <c r="Q29" s="274"/>
      <c r="R29" s="274">
        <v>3</v>
      </c>
      <c r="S29" s="274">
        <v>5</v>
      </c>
      <c r="T29" s="274">
        <v>5</v>
      </c>
      <c r="U29" s="274">
        <v>4</v>
      </c>
      <c r="V29" s="274"/>
      <c r="W29" s="274"/>
      <c r="X29" s="274">
        <v>2</v>
      </c>
      <c r="Y29" s="274">
        <v>5</v>
      </c>
      <c r="Z29" s="274">
        <v>3</v>
      </c>
      <c r="AA29" s="274">
        <v>4</v>
      </c>
      <c r="AB29" s="274">
        <v>2</v>
      </c>
      <c r="AC29" s="274"/>
      <c r="AD29" s="274">
        <v>4</v>
      </c>
      <c r="AE29" s="274">
        <v>5</v>
      </c>
      <c r="AF29" s="274">
        <v>5</v>
      </c>
      <c r="AG29" s="274">
        <v>5</v>
      </c>
      <c r="AH29" s="274">
        <v>5</v>
      </c>
      <c r="AI29" s="274">
        <v>5</v>
      </c>
      <c r="AJ29" s="274">
        <v>5</v>
      </c>
      <c r="AK29" s="274"/>
      <c r="AL29" s="274"/>
      <c r="AM29" s="274">
        <v>5</v>
      </c>
      <c r="AN29" s="274">
        <v>5</v>
      </c>
      <c r="AO29" s="274">
        <v>5</v>
      </c>
      <c r="AP29" s="274">
        <v>5</v>
      </c>
      <c r="AQ29" s="274">
        <v>5</v>
      </c>
      <c r="AR29" s="274">
        <v>5</v>
      </c>
      <c r="AS29" s="274">
        <v>5</v>
      </c>
      <c r="AT29" s="274"/>
      <c r="AU29" s="274" t="s">
        <v>183</v>
      </c>
      <c r="AV29" s="274">
        <v>4</v>
      </c>
      <c r="AW29" s="274" t="s">
        <v>183</v>
      </c>
      <c r="AX29" s="274">
        <v>5</v>
      </c>
      <c r="AY29" s="274" t="s">
        <v>183</v>
      </c>
      <c r="AZ29" s="274">
        <v>5</v>
      </c>
      <c r="BA29" s="274" t="s">
        <v>183</v>
      </c>
      <c r="BB29" s="274" t="s">
        <v>183</v>
      </c>
      <c r="BC29" s="274" t="s">
        <v>183</v>
      </c>
      <c r="BD29" s="274">
        <v>4</v>
      </c>
      <c r="BE29" s="274" t="s">
        <v>183</v>
      </c>
      <c r="BF29" s="274"/>
      <c r="BG29" s="274"/>
      <c r="BH29" s="274"/>
      <c r="BI29" s="274"/>
      <c r="BJ29" s="274">
        <v>5</v>
      </c>
      <c r="BK29" s="274">
        <v>5</v>
      </c>
      <c r="BL29" s="274"/>
      <c r="BM29" s="274">
        <v>5</v>
      </c>
      <c r="BN29" s="274">
        <v>5</v>
      </c>
      <c r="BO29" s="274"/>
      <c r="BP29" s="274"/>
      <c r="BQ29" s="275">
        <v>43139.596261574072</v>
      </c>
      <c r="BR29" s="274" t="s">
        <v>356</v>
      </c>
    </row>
    <row r="30" spans="1:70" ht="15" x14ac:dyDescent="0.25">
      <c r="A30" s="197" t="str">
        <f>IF(ISNA(LOOKUP($G30,BLIOTECAS!$B$1:$B$27,BLIOTECAS!C$1:C$27)),"",LOOKUP($G30,BLIOTECAS!$B$1:$B$27,BLIOTECAS!C$1:C$27))</f>
        <v xml:space="preserve">Facultad de Ciencias Políticas y Sociología </v>
      </c>
      <c r="B30" s="197" t="str">
        <f>IF(ISNA(LOOKUP($G30,BLIOTECAS!$B$1:$B$27,BLIOTECAS!D$1:D$27)),"",LOOKUP($G30,BLIOTECAS!$B$1:$B$27,BLIOTECAS!D$1:D$27))</f>
        <v>CPS</v>
      </c>
      <c r="C30" s="197" t="str">
        <f>IF(ISNA(LOOKUP($G30,BLIOTECAS!$B$1:$B$27,BLIOTECAS!E$1:E$27)),"",LOOKUP($G30,BLIOTECAS!$B$1:$B$27,BLIOTECAS!E$1:E$27))</f>
        <v>Ciencias Sociales</v>
      </c>
      <c r="D30" s="274">
        <v>1456</v>
      </c>
      <c r="E30" s="274"/>
      <c r="F30" s="274"/>
      <c r="G30" s="274">
        <v>9</v>
      </c>
      <c r="H30" s="274"/>
      <c r="I30" s="274">
        <v>4</v>
      </c>
      <c r="J30" s="274">
        <v>4</v>
      </c>
      <c r="K30" s="274"/>
      <c r="L30" s="274">
        <v>9</v>
      </c>
      <c r="M30" s="274">
        <v>15</v>
      </c>
      <c r="N30" s="274"/>
      <c r="O30" s="274"/>
      <c r="P30" s="274"/>
      <c r="Q30" s="274"/>
      <c r="R30" s="274">
        <v>5</v>
      </c>
      <c r="S30" s="274">
        <v>5</v>
      </c>
      <c r="T30" s="274">
        <v>4</v>
      </c>
      <c r="U30" s="274">
        <v>4</v>
      </c>
      <c r="V30" s="274"/>
      <c r="W30" s="274"/>
      <c r="X30" s="274">
        <v>4</v>
      </c>
      <c r="Y30" s="274">
        <v>1</v>
      </c>
      <c r="Z30" s="274">
        <v>5</v>
      </c>
      <c r="AA30" s="274">
        <v>2</v>
      </c>
      <c r="AB30" s="274">
        <v>4</v>
      </c>
      <c r="AC30" s="274"/>
      <c r="AD30" s="274">
        <v>4</v>
      </c>
      <c r="AE30" s="274">
        <v>5</v>
      </c>
      <c r="AF30" s="274">
        <v>5</v>
      </c>
      <c r="AG30" s="274">
        <v>5</v>
      </c>
      <c r="AH30" s="274">
        <v>5</v>
      </c>
      <c r="AI30" s="274">
        <v>5</v>
      </c>
      <c r="AJ30" s="274">
        <v>5</v>
      </c>
      <c r="AK30" s="274"/>
      <c r="AL30" s="274"/>
      <c r="AM30" s="274">
        <v>5</v>
      </c>
      <c r="AN30" s="274">
        <v>5</v>
      </c>
      <c r="AO30" s="274">
        <v>5</v>
      </c>
      <c r="AP30" s="274">
        <v>5</v>
      </c>
      <c r="AQ30" s="274">
        <v>5</v>
      </c>
      <c r="AR30" s="274">
        <v>5</v>
      </c>
      <c r="AS30" s="274">
        <v>5</v>
      </c>
      <c r="AT30" s="274"/>
      <c r="AU30" s="274" t="s">
        <v>33</v>
      </c>
      <c r="AV30" s="274"/>
      <c r="AW30" s="274" t="s">
        <v>33</v>
      </c>
      <c r="AX30" s="274"/>
      <c r="AY30" s="274" t="s">
        <v>33</v>
      </c>
      <c r="AZ30" s="274"/>
      <c r="BA30" s="274" t="s">
        <v>33</v>
      </c>
      <c r="BB30" s="274" t="s">
        <v>183</v>
      </c>
      <c r="BC30" s="274" t="s">
        <v>33</v>
      </c>
      <c r="BD30" s="274"/>
      <c r="BE30" s="274" t="s">
        <v>183</v>
      </c>
      <c r="BF30" s="274"/>
      <c r="BG30" s="274"/>
      <c r="BH30" s="274"/>
      <c r="BI30" s="274"/>
      <c r="BJ30" s="274">
        <v>5</v>
      </c>
      <c r="BK30" s="274">
        <v>5</v>
      </c>
      <c r="BL30" s="274"/>
      <c r="BM30" s="274">
        <v>5</v>
      </c>
      <c r="BN30" s="274">
        <v>4</v>
      </c>
      <c r="BO30" s="274"/>
      <c r="BP30" s="274"/>
      <c r="BQ30" s="275">
        <v>43139.59642361111</v>
      </c>
      <c r="BR30" s="274" t="s">
        <v>356</v>
      </c>
    </row>
    <row r="31" spans="1:70" ht="15" x14ac:dyDescent="0.25">
      <c r="A31" s="197" t="str">
        <f>IF(ISNA(LOOKUP($G31,BLIOTECAS!$B$1:$B$27,BLIOTECAS!C$1:C$27)),"",LOOKUP($G31,BLIOTECAS!$B$1:$B$27,BLIOTECAS!C$1:C$27))</f>
        <v xml:space="preserve">Facultad de Ciencias Políticas y Sociología </v>
      </c>
      <c r="B31" s="197" t="str">
        <f>IF(ISNA(LOOKUP($G31,BLIOTECAS!$B$1:$B$27,BLIOTECAS!D$1:D$27)),"",LOOKUP($G31,BLIOTECAS!$B$1:$B$27,BLIOTECAS!D$1:D$27))</f>
        <v>CPS</v>
      </c>
      <c r="C31" s="197" t="str">
        <f>IF(ISNA(LOOKUP($G31,BLIOTECAS!$B$1:$B$27,BLIOTECAS!E$1:E$27)),"",LOOKUP($G31,BLIOTECAS!$B$1:$B$27,BLIOTECAS!E$1:E$27))</f>
        <v>Ciencias Sociales</v>
      </c>
      <c r="D31" s="274">
        <v>1457</v>
      </c>
      <c r="E31" s="274"/>
      <c r="F31" s="274"/>
      <c r="G31" s="274">
        <v>9</v>
      </c>
      <c r="H31" s="274"/>
      <c r="I31" s="274">
        <v>3</v>
      </c>
      <c r="J31" s="274">
        <v>3</v>
      </c>
      <c r="K31" s="274"/>
      <c r="L31" s="274">
        <v>9</v>
      </c>
      <c r="M31" s="274">
        <v>26</v>
      </c>
      <c r="N31" s="274">
        <v>20</v>
      </c>
      <c r="O31" s="274"/>
      <c r="P31" s="274"/>
      <c r="Q31" s="274"/>
      <c r="R31" s="274">
        <v>5</v>
      </c>
      <c r="S31" s="274"/>
      <c r="T31" s="274">
        <v>4</v>
      </c>
      <c r="U31" s="274">
        <v>4</v>
      </c>
      <c r="V31" s="274"/>
      <c r="W31" s="274"/>
      <c r="X31" s="274">
        <v>4</v>
      </c>
      <c r="Y31" s="274">
        <v>4</v>
      </c>
      <c r="Z31" s="274">
        <v>3</v>
      </c>
      <c r="AA31" s="274">
        <v>2</v>
      </c>
      <c r="AB31" s="274">
        <v>4</v>
      </c>
      <c r="AC31" s="274"/>
      <c r="AD31" s="274">
        <v>4</v>
      </c>
      <c r="AE31" s="274">
        <v>4</v>
      </c>
      <c r="AF31" s="274">
        <v>4</v>
      </c>
      <c r="AG31" s="274">
        <v>5</v>
      </c>
      <c r="AH31" s="274">
        <v>4</v>
      </c>
      <c r="AI31" s="274">
        <v>4</v>
      </c>
      <c r="AJ31" s="274">
        <v>4</v>
      </c>
      <c r="AK31" s="274"/>
      <c r="AL31" s="274"/>
      <c r="AM31" s="274">
        <v>5</v>
      </c>
      <c r="AN31" s="274">
        <v>4</v>
      </c>
      <c r="AO31" s="274">
        <v>5</v>
      </c>
      <c r="AP31" s="274">
        <v>5</v>
      </c>
      <c r="AQ31" s="274">
        <v>4</v>
      </c>
      <c r="AR31" s="274">
        <v>4</v>
      </c>
      <c r="AS31" s="274">
        <v>5</v>
      </c>
      <c r="AT31" s="274"/>
      <c r="AU31" s="274" t="s">
        <v>183</v>
      </c>
      <c r="AV31" s="274">
        <v>4</v>
      </c>
      <c r="AW31" s="274" t="s">
        <v>183</v>
      </c>
      <c r="AX31" s="274">
        <v>4</v>
      </c>
      <c r="AY31" s="274" t="s">
        <v>33</v>
      </c>
      <c r="AZ31" s="274"/>
      <c r="BA31" s="274" t="s">
        <v>33</v>
      </c>
      <c r="BB31" s="274" t="s">
        <v>183</v>
      </c>
      <c r="BC31" s="274" t="s">
        <v>183</v>
      </c>
      <c r="BD31" s="274">
        <v>4</v>
      </c>
      <c r="BE31" s="274" t="s">
        <v>33</v>
      </c>
      <c r="BF31" s="274"/>
      <c r="BG31" s="274"/>
      <c r="BH31" s="274"/>
      <c r="BI31" s="274"/>
      <c r="BJ31" s="274">
        <v>5</v>
      </c>
      <c r="BK31" s="274">
        <v>5</v>
      </c>
      <c r="BL31" s="274"/>
      <c r="BM31" s="274">
        <v>4</v>
      </c>
      <c r="BN31" s="274">
        <v>4</v>
      </c>
      <c r="BO31" s="274"/>
      <c r="BP31" s="274"/>
      <c r="BQ31" s="290">
        <v>43139.596504629626</v>
      </c>
      <c r="BR31" s="274" t="s">
        <v>356</v>
      </c>
    </row>
    <row r="32" spans="1:70" ht="15" x14ac:dyDescent="0.25">
      <c r="A32" s="197" t="str">
        <f>IF(ISNA(LOOKUP($G32,BLIOTECAS!$B$1:$B$27,BLIOTECAS!C$1:C$27)),"",LOOKUP($G32,BLIOTECAS!$B$1:$B$27,BLIOTECAS!C$1:C$27))</f>
        <v xml:space="preserve">Facultad de Ciencias Químicas </v>
      </c>
      <c r="B32" s="197" t="str">
        <f>IF(ISNA(LOOKUP($G32,BLIOTECAS!$B$1:$B$27,BLIOTECAS!D$1:D$27)),"",LOOKUP($G32,BLIOTECAS!$B$1:$B$27,BLIOTECAS!D$1:D$27))</f>
        <v>QUI</v>
      </c>
      <c r="C32" s="197" t="str">
        <f>IF(ISNA(LOOKUP($G32,BLIOTECAS!$B$1:$B$27,BLIOTECAS!E$1:E$27)),"",LOOKUP($G32,BLIOTECAS!$B$1:$B$27,BLIOTECAS!E$1:E$27))</f>
        <v>Ciencias Experimentales</v>
      </c>
      <c r="D32" s="274">
        <v>1458</v>
      </c>
      <c r="E32" s="274"/>
      <c r="F32" s="274"/>
      <c r="G32" s="274">
        <v>10</v>
      </c>
      <c r="H32" s="274"/>
      <c r="I32" s="274">
        <v>3</v>
      </c>
      <c r="J32" s="274">
        <v>3</v>
      </c>
      <c r="K32" s="274"/>
      <c r="L32" s="274">
        <v>10</v>
      </c>
      <c r="M32" s="274"/>
      <c r="N32" s="274"/>
      <c r="O32" s="274"/>
      <c r="P32" s="274"/>
      <c r="Q32" s="274"/>
      <c r="R32" s="274">
        <v>4</v>
      </c>
      <c r="S32" s="274">
        <v>4</v>
      </c>
      <c r="T32" s="274">
        <v>4</v>
      </c>
      <c r="U32" s="274">
        <v>4</v>
      </c>
      <c r="V32" s="274"/>
      <c r="W32" s="274"/>
      <c r="X32" s="274"/>
      <c r="Y32" s="274">
        <v>5</v>
      </c>
      <c r="Z32" s="274">
        <v>4</v>
      </c>
      <c r="AA32" s="274">
        <v>1</v>
      </c>
      <c r="AB32" s="274">
        <v>4</v>
      </c>
      <c r="AC32" s="274"/>
      <c r="AD32" s="274">
        <v>4</v>
      </c>
      <c r="AE32" s="274">
        <v>4</v>
      </c>
      <c r="AF32" s="274">
        <v>5</v>
      </c>
      <c r="AG32" s="274">
        <v>5</v>
      </c>
      <c r="AH32" s="274">
        <v>4</v>
      </c>
      <c r="AI32" s="274">
        <v>5</v>
      </c>
      <c r="AJ32" s="274">
        <v>4</v>
      </c>
      <c r="AK32" s="274"/>
      <c r="AL32" s="274"/>
      <c r="AM32" s="274">
        <v>4</v>
      </c>
      <c r="AN32" s="274">
        <v>5</v>
      </c>
      <c r="AO32" s="274">
        <v>5</v>
      </c>
      <c r="AP32" s="274">
        <v>5</v>
      </c>
      <c r="AQ32" s="274">
        <v>5</v>
      </c>
      <c r="AR32" s="274">
        <v>4</v>
      </c>
      <c r="AS32" s="274">
        <v>5</v>
      </c>
      <c r="AT32" s="274"/>
      <c r="AU32" s="274" t="s">
        <v>33</v>
      </c>
      <c r="AV32" s="274"/>
      <c r="AW32" s="274" t="s">
        <v>33</v>
      </c>
      <c r="AX32" s="274"/>
      <c r="AY32" s="274" t="s">
        <v>33</v>
      </c>
      <c r="AZ32" s="274"/>
      <c r="BA32" s="274" t="s">
        <v>33</v>
      </c>
      <c r="BB32" s="274" t="s">
        <v>183</v>
      </c>
      <c r="BC32" s="274" t="s">
        <v>33</v>
      </c>
      <c r="BD32" s="274"/>
      <c r="BE32" s="274" t="s">
        <v>183</v>
      </c>
      <c r="BF32" s="274"/>
      <c r="BG32" s="274"/>
      <c r="BH32" s="274"/>
      <c r="BI32" s="274"/>
      <c r="BJ32" s="274">
        <v>4</v>
      </c>
      <c r="BK32" s="274">
        <v>5</v>
      </c>
      <c r="BL32" s="274"/>
      <c r="BM32" s="274">
        <v>5</v>
      </c>
      <c r="BN32" s="274">
        <v>4</v>
      </c>
      <c r="BO32" s="274"/>
      <c r="BP32" s="274"/>
      <c r="BQ32" s="275">
        <v>43139.596655092595</v>
      </c>
      <c r="BR32" s="274" t="s">
        <v>356</v>
      </c>
    </row>
    <row r="33" spans="1:71" ht="15" x14ac:dyDescent="0.25">
      <c r="A33" s="197" t="str">
        <f>IF(ISNA(LOOKUP($G33,BLIOTECAS!$B$1:$B$27,BLIOTECAS!C$1:C$27)),"",LOOKUP($G33,BLIOTECAS!$B$1:$B$27,BLIOTECAS!C$1:C$27))</f>
        <v xml:space="preserve">Facultad de Ciencias Políticas y Sociología </v>
      </c>
      <c r="B33" s="197" t="str">
        <f>IF(ISNA(LOOKUP($G33,BLIOTECAS!$B$1:$B$27,BLIOTECAS!D$1:D$27)),"",LOOKUP($G33,BLIOTECAS!$B$1:$B$27,BLIOTECAS!D$1:D$27))</f>
        <v>CPS</v>
      </c>
      <c r="C33" s="197" t="str">
        <f>IF(ISNA(LOOKUP($G33,BLIOTECAS!$B$1:$B$27,BLIOTECAS!E$1:E$27)),"",LOOKUP($G33,BLIOTECAS!$B$1:$B$27,BLIOTECAS!E$1:E$27))</f>
        <v>Ciencias Sociales</v>
      </c>
      <c r="D33" s="274">
        <v>1459</v>
      </c>
      <c r="E33" s="274"/>
      <c r="F33" s="274"/>
      <c r="G33" s="274">
        <v>9</v>
      </c>
      <c r="H33" s="274"/>
      <c r="I33" s="274">
        <v>4</v>
      </c>
      <c r="J33" s="274">
        <v>5</v>
      </c>
      <c r="K33" s="274"/>
      <c r="L33" s="274">
        <v>9</v>
      </c>
      <c r="M33" s="274">
        <v>26</v>
      </c>
      <c r="N33" s="274">
        <v>12</v>
      </c>
      <c r="O33" s="274"/>
      <c r="P33" s="274"/>
      <c r="Q33" s="274"/>
      <c r="R33" s="274">
        <v>4</v>
      </c>
      <c r="S33" s="274">
        <v>3</v>
      </c>
      <c r="T33" s="274">
        <v>2</v>
      </c>
      <c r="U33" s="274">
        <v>2</v>
      </c>
      <c r="V33" s="274"/>
      <c r="W33" s="274"/>
      <c r="X33" s="274">
        <v>4</v>
      </c>
      <c r="Y33" s="274">
        <v>2</v>
      </c>
      <c r="Z33" s="274">
        <v>4</v>
      </c>
      <c r="AA33" s="274">
        <v>4</v>
      </c>
      <c r="AB33" s="274">
        <v>5</v>
      </c>
      <c r="AC33" s="274"/>
      <c r="AD33" s="274">
        <v>4</v>
      </c>
      <c r="AE33" s="274">
        <v>4</v>
      </c>
      <c r="AF33" s="274">
        <v>3</v>
      </c>
      <c r="AG33" s="274">
        <v>4</v>
      </c>
      <c r="AH33" s="274">
        <v>4</v>
      </c>
      <c r="AI33" s="274">
        <v>5</v>
      </c>
      <c r="AJ33" s="274">
        <v>4</v>
      </c>
      <c r="AK33" s="274"/>
      <c r="AL33" s="274"/>
      <c r="AM33" s="274">
        <v>4</v>
      </c>
      <c r="AN33" s="274">
        <v>4</v>
      </c>
      <c r="AO33" s="274">
        <v>4</v>
      </c>
      <c r="AP33" s="274">
        <v>5</v>
      </c>
      <c r="AQ33" s="274">
        <v>5</v>
      </c>
      <c r="AR33" s="274">
        <v>5</v>
      </c>
      <c r="AS33" s="274">
        <v>4</v>
      </c>
      <c r="AT33" s="274"/>
      <c r="AU33" s="274" t="s">
        <v>33</v>
      </c>
      <c r="AV33" s="274"/>
      <c r="AW33" s="274" t="s">
        <v>33</v>
      </c>
      <c r="AX33" s="274"/>
      <c r="AY33" s="274" t="s">
        <v>33</v>
      </c>
      <c r="AZ33" s="274"/>
      <c r="BA33" s="274"/>
      <c r="BB33" s="274"/>
      <c r="BC33" s="274"/>
      <c r="BD33" s="274">
        <v>4</v>
      </c>
      <c r="BE33" s="274" t="s">
        <v>33</v>
      </c>
      <c r="BF33" s="274"/>
      <c r="BG33" s="274"/>
      <c r="BH33" s="274"/>
      <c r="BI33" s="274"/>
      <c r="BJ33" s="274">
        <v>5</v>
      </c>
      <c r="BK33" s="274">
        <v>5</v>
      </c>
      <c r="BL33" s="274"/>
      <c r="BM33" s="274"/>
      <c r="BN33" s="274">
        <v>3</v>
      </c>
      <c r="BO33" s="274"/>
      <c r="BP33" s="274"/>
      <c r="BQ33" s="275">
        <v>43139.596990740742</v>
      </c>
      <c r="BR33" s="274" t="s">
        <v>355</v>
      </c>
    </row>
    <row r="34" spans="1:71" ht="15" x14ac:dyDescent="0.25">
      <c r="A34" s="197" t="str">
        <f>IF(ISNA(LOOKUP($G34,BLIOTECAS!$B$1:$B$27,BLIOTECAS!C$1:C$27)),"",LOOKUP($G34,BLIOTECAS!$B$1:$B$27,BLIOTECAS!C$1:C$27))</f>
        <v xml:space="preserve">Facultad de Veterinaria </v>
      </c>
      <c r="B34" s="197" t="str">
        <f>IF(ISNA(LOOKUP($G34,BLIOTECAS!$B$1:$B$27,BLIOTECAS!D$1:D$27)),"",LOOKUP($G34,BLIOTECAS!$B$1:$B$27,BLIOTECAS!D$1:D$27))</f>
        <v>VET</v>
      </c>
      <c r="C34" s="197" t="str">
        <f>IF(ISNA(LOOKUP($G34,BLIOTECAS!$B$1:$B$27,BLIOTECAS!E$1:E$27)),"",LOOKUP($G34,BLIOTECAS!$B$1:$B$27,BLIOTECAS!E$1:E$27))</f>
        <v>Ciencias de la Salud</v>
      </c>
      <c r="D34" s="274">
        <v>1460</v>
      </c>
      <c r="E34" s="274"/>
      <c r="F34" s="274"/>
      <c r="G34" s="274">
        <v>21</v>
      </c>
      <c r="H34" s="274"/>
      <c r="I34" s="274">
        <v>2</v>
      </c>
      <c r="J34" s="274">
        <v>2</v>
      </c>
      <c r="K34" s="274"/>
      <c r="L34" s="274">
        <v>21</v>
      </c>
      <c r="M34" s="274">
        <v>16</v>
      </c>
      <c r="N34" s="274">
        <v>29</v>
      </c>
      <c r="O34" s="274"/>
      <c r="P34" s="274"/>
      <c r="Q34" s="274"/>
      <c r="R34" s="274">
        <v>4</v>
      </c>
      <c r="S34" s="274">
        <v>4</v>
      </c>
      <c r="T34" s="274">
        <v>4</v>
      </c>
      <c r="U34" s="274">
        <v>3</v>
      </c>
      <c r="V34" s="274"/>
      <c r="W34" s="274"/>
      <c r="X34" s="274">
        <v>3</v>
      </c>
      <c r="Y34" s="274">
        <v>5</v>
      </c>
      <c r="Z34" s="274">
        <v>4</v>
      </c>
      <c r="AA34" s="274">
        <v>2</v>
      </c>
      <c r="AB34" s="274">
        <v>4</v>
      </c>
      <c r="AC34" s="274"/>
      <c r="AD34" s="274">
        <v>4</v>
      </c>
      <c r="AE34" s="274">
        <v>4</v>
      </c>
      <c r="AF34" s="274">
        <v>4</v>
      </c>
      <c r="AG34" s="274">
        <v>4</v>
      </c>
      <c r="AH34" s="274">
        <v>4</v>
      </c>
      <c r="AI34" s="274">
        <v>4</v>
      </c>
      <c r="AJ34" s="274">
        <v>4</v>
      </c>
      <c r="AK34" s="274"/>
      <c r="AL34" s="274"/>
      <c r="AM34" s="274">
        <v>4</v>
      </c>
      <c r="AN34" s="274">
        <v>4</v>
      </c>
      <c r="AO34" s="274">
        <v>4</v>
      </c>
      <c r="AP34" s="274">
        <v>4</v>
      </c>
      <c r="AQ34" s="274">
        <v>3</v>
      </c>
      <c r="AR34" s="274">
        <v>3</v>
      </c>
      <c r="AS34" s="274">
        <v>3</v>
      </c>
      <c r="AT34" s="274"/>
      <c r="AU34" s="274" t="s">
        <v>33</v>
      </c>
      <c r="AV34" s="274">
        <v>4</v>
      </c>
      <c r="AW34" s="274"/>
      <c r="AX34" s="274"/>
      <c r="AY34" s="274" t="s">
        <v>33</v>
      </c>
      <c r="AZ34" s="274"/>
      <c r="BA34" s="274" t="s">
        <v>33</v>
      </c>
      <c r="BB34" s="274" t="s">
        <v>183</v>
      </c>
      <c r="BC34" s="274"/>
      <c r="BD34" s="274">
        <v>4</v>
      </c>
      <c r="BE34" s="274" t="s">
        <v>33</v>
      </c>
      <c r="BF34" s="274"/>
      <c r="BG34" s="274"/>
      <c r="BH34" s="274"/>
      <c r="BI34" s="274"/>
      <c r="BJ34" s="274">
        <v>4</v>
      </c>
      <c r="BK34" s="274">
        <v>4</v>
      </c>
      <c r="BL34" s="274"/>
      <c r="BM34" s="274">
        <v>4</v>
      </c>
      <c r="BN34" s="274">
        <v>3</v>
      </c>
      <c r="BO34" s="274"/>
      <c r="BP34" s="274"/>
      <c r="BQ34" s="275">
        <v>43139.597222222219</v>
      </c>
      <c r="BR34" s="274" t="s">
        <v>356</v>
      </c>
    </row>
    <row r="35" spans="1:71" ht="15" x14ac:dyDescent="0.25">
      <c r="A35" s="197" t="str">
        <f>IF(ISNA(LOOKUP($G35,BLIOTECAS!$B$1:$B$27,BLIOTECAS!C$1:C$27)),"",LOOKUP($G35,BLIOTECAS!$B$1:$B$27,BLIOTECAS!C$1:C$27))</f>
        <v xml:space="preserve">Facultad de Ciencias Físicas </v>
      </c>
      <c r="B35" s="197" t="str">
        <f>IF(ISNA(LOOKUP($G35,BLIOTECAS!$B$1:$B$27,BLIOTECAS!D$1:D$27)),"",LOOKUP($G35,BLIOTECAS!$B$1:$B$27,BLIOTECAS!D$1:D$27))</f>
        <v>FIS</v>
      </c>
      <c r="C35" s="197" t="str">
        <f>IF(ISNA(LOOKUP($G35,BLIOTECAS!$B$1:$B$27,BLIOTECAS!E$1:E$27)),"",LOOKUP($G35,BLIOTECAS!$B$1:$B$27,BLIOTECAS!E$1:E$27))</f>
        <v>Ciencias Experimentales</v>
      </c>
      <c r="D35" s="274">
        <v>1461</v>
      </c>
      <c r="E35" s="274"/>
      <c r="F35" s="274"/>
      <c r="G35" s="274">
        <v>6</v>
      </c>
      <c r="H35" s="274"/>
      <c r="I35" s="274">
        <v>2</v>
      </c>
      <c r="J35" s="274">
        <v>5</v>
      </c>
      <c r="K35" s="274"/>
      <c r="L35" s="274">
        <v>6</v>
      </c>
      <c r="M35" s="274"/>
      <c r="N35" s="274"/>
      <c r="O35" s="274"/>
      <c r="P35" s="274"/>
      <c r="Q35" s="274"/>
      <c r="R35" s="274">
        <v>4</v>
      </c>
      <c r="S35" s="274">
        <v>4</v>
      </c>
      <c r="T35" s="274">
        <v>4</v>
      </c>
      <c r="U35" s="274">
        <v>4</v>
      </c>
      <c r="V35" s="274"/>
      <c r="W35" s="274"/>
      <c r="X35" s="274">
        <v>3</v>
      </c>
      <c r="Y35" s="274">
        <v>5</v>
      </c>
      <c r="Z35" s="274">
        <v>3</v>
      </c>
      <c r="AA35" s="274">
        <v>5</v>
      </c>
      <c r="AB35" s="274">
        <v>5</v>
      </c>
      <c r="AC35" s="274"/>
      <c r="AD35" s="274">
        <v>4</v>
      </c>
      <c r="AE35" s="274">
        <v>4</v>
      </c>
      <c r="AF35" s="274">
        <v>5</v>
      </c>
      <c r="AG35" s="274">
        <v>5</v>
      </c>
      <c r="AH35" s="274">
        <v>5</v>
      </c>
      <c r="AI35" s="274">
        <v>4</v>
      </c>
      <c r="AJ35" s="274">
        <v>5</v>
      </c>
      <c r="AK35" s="274"/>
      <c r="AL35" s="274"/>
      <c r="AM35" s="274">
        <v>5</v>
      </c>
      <c r="AN35" s="274">
        <v>4</v>
      </c>
      <c r="AO35" s="274">
        <v>5</v>
      </c>
      <c r="AP35" s="274">
        <v>5</v>
      </c>
      <c r="AQ35" s="274">
        <v>4</v>
      </c>
      <c r="AR35" s="274">
        <v>5</v>
      </c>
      <c r="AS35" s="274">
        <v>4</v>
      </c>
      <c r="AT35" s="274"/>
      <c r="AU35" s="274" t="s">
        <v>183</v>
      </c>
      <c r="AV35" s="274">
        <v>5</v>
      </c>
      <c r="AW35" s="274" t="s">
        <v>33</v>
      </c>
      <c r="AX35" s="274"/>
      <c r="AY35" s="274" t="s">
        <v>33</v>
      </c>
      <c r="AZ35" s="274"/>
      <c r="BA35" s="274" t="s">
        <v>183</v>
      </c>
      <c r="BB35" s="274" t="s">
        <v>183</v>
      </c>
      <c r="BC35" s="274" t="s">
        <v>33</v>
      </c>
      <c r="BD35" s="274"/>
      <c r="BE35" s="274" t="s">
        <v>33</v>
      </c>
      <c r="BF35" s="274"/>
      <c r="BG35" s="274"/>
      <c r="BH35" s="274"/>
      <c r="BI35" s="274"/>
      <c r="BJ35" s="274">
        <v>5</v>
      </c>
      <c r="BK35" s="274">
        <v>5</v>
      </c>
      <c r="BL35" s="274"/>
      <c r="BM35" s="274">
        <v>5</v>
      </c>
      <c r="BN35" s="274">
        <v>4</v>
      </c>
      <c r="BO35" s="274"/>
      <c r="BP35" s="274"/>
      <c r="BQ35" s="275">
        <v>43139.597233796296</v>
      </c>
      <c r="BR35" s="274" t="s">
        <v>355</v>
      </c>
      <c r="BS35" t="s">
        <v>377</v>
      </c>
    </row>
    <row r="36" spans="1:71" ht="15" x14ac:dyDescent="0.25">
      <c r="A36" s="197" t="str">
        <f>IF(ISNA(LOOKUP($G36,BLIOTECAS!$B$1:$B$27,BLIOTECAS!C$1:C$27)),"",LOOKUP($G36,BLIOTECAS!$B$1:$B$27,BLIOTECAS!C$1:C$27))</f>
        <v xml:space="preserve">Facultad de Ciencias Biológicas </v>
      </c>
      <c r="B36" s="197" t="str">
        <f>IF(ISNA(LOOKUP($G36,BLIOTECAS!$B$1:$B$27,BLIOTECAS!D$1:D$27)),"",LOOKUP($G36,BLIOTECAS!$B$1:$B$27,BLIOTECAS!D$1:D$27))</f>
        <v>BIO</v>
      </c>
      <c r="C36" s="197" t="str">
        <f>IF(ISNA(LOOKUP($G36,BLIOTECAS!$B$1:$B$27,BLIOTECAS!E$1:E$27)),"",LOOKUP($G36,BLIOTECAS!$B$1:$B$27,BLIOTECAS!E$1:E$27))</f>
        <v>Ciencias Experimentales</v>
      </c>
      <c r="D36" s="274">
        <v>1462</v>
      </c>
      <c r="E36" s="274"/>
      <c r="F36" s="274"/>
      <c r="G36" s="274">
        <v>2</v>
      </c>
      <c r="H36" s="274"/>
      <c r="I36" s="274">
        <v>5</v>
      </c>
      <c r="J36" s="274">
        <v>3</v>
      </c>
      <c r="K36" s="274"/>
      <c r="L36" s="274">
        <v>2</v>
      </c>
      <c r="M36" s="274">
        <v>18</v>
      </c>
      <c r="N36" s="274">
        <v>7</v>
      </c>
      <c r="O36" s="274"/>
      <c r="P36" s="274"/>
      <c r="Q36" s="274"/>
      <c r="R36" s="274">
        <v>4</v>
      </c>
      <c r="S36" s="274">
        <v>3</v>
      </c>
      <c r="T36" s="274">
        <v>4</v>
      </c>
      <c r="U36" s="274">
        <v>2</v>
      </c>
      <c r="V36" s="274"/>
      <c r="W36" s="274"/>
      <c r="X36" s="274">
        <v>2</v>
      </c>
      <c r="Y36" s="274">
        <v>3</v>
      </c>
      <c r="Z36" s="274">
        <v>3</v>
      </c>
      <c r="AA36" s="274">
        <v>1</v>
      </c>
      <c r="AB36" s="274">
        <v>4</v>
      </c>
      <c r="AC36" s="274"/>
      <c r="AD36" s="274">
        <v>3</v>
      </c>
      <c r="AE36" s="274">
        <v>5</v>
      </c>
      <c r="AF36" s="274">
        <v>5</v>
      </c>
      <c r="AG36" s="274">
        <v>5</v>
      </c>
      <c r="AH36" s="274">
        <v>5</v>
      </c>
      <c r="AI36" s="274">
        <v>5</v>
      </c>
      <c r="AJ36" s="274">
        <v>5</v>
      </c>
      <c r="AK36" s="274"/>
      <c r="AL36" s="274"/>
      <c r="AM36" s="274">
        <v>5</v>
      </c>
      <c r="AN36" s="274">
        <v>5</v>
      </c>
      <c r="AO36" s="274">
        <v>5</v>
      </c>
      <c r="AP36" s="274">
        <v>5</v>
      </c>
      <c r="AQ36" s="274">
        <v>5</v>
      </c>
      <c r="AR36" s="274">
        <v>5</v>
      </c>
      <c r="AS36" s="274">
        <v>5</v>
      </c>
      <c r="AT36" s="274"/>
      <c r="AU36" s="274" t="s">
        <v>183</v>
      </c>
      <c r="AV36" s="274">
        <v>3</v>
      </c>
      <c r="AW36" s="274" t="s">
        <v>183</v>
      </c>
      <c r="AX36" s="274">
        <v>3</v>
      </c>
      <c r="AY36" s="274" t="s">
        <v>183</v>
      </c>
      <c r="AZ36" s="274">
        <v>2</v>
      </c>
      <c r="BA36" s="274" t="s">
        <v>183</v>
      </c>
      <c r="BB36" s="274" t="s">
        <v>183</v>
      </c>
      <c r="BC36" s="274" t="s">
        <v>183</v>
      </c>
      <c r="BD36" s="274">
        <v>3</v>
      </c>
      <c r="BE36" s="274" t="s">
        <v>183</v>
      </c>
      <c r="BF36" s="274"/>
      <c r="BG36" s="274"/>
      <c r="BH36" s="274"/>
      <c r="BI36" s="274"/>
      <c r="BJ36" s="274">
        <v>3</v>
      </c>
      <c r="BK36" s="274">
        <v>5</v>
      </c>
      <c r="BL36" s="274"/>
      <c r="BM36" s="274">
        <v>4</v>
      </c>
      <c r="BN36" s="274">
        <v>5</v>
      </c>
      <c r="BO36" s="274"/>
      <c r="BP36" s="274"/>
      <c r="BQ36" s="275">
        <v>43139.597245370373</v>
      </c>
      <c r="BR36" s="274" t="s">
        <v>356</v>
      </c>
    </row>
    <row r="37" spans="1:71" ht="15" x14ac:dyDescent="0.25">
      <c r="A37" s="197" t="str">
        <f>IF(ISNA(LOOKUP($G37,BLIOTECAS!$B$1:$B$27,BLIOTECAS!C$1:C$27)),"",LOOKUP($G37,BLIOTECAS!$B$1:$B$27,BLIOTECAS!C$1:C$27))</f>
        <v xml:space="preserve">Facultad de Ciencias Políticas y Sociología </v>
      </c>
      <c r="B37" s="197" t="str">
        <f>IF(ISNA(LOOKUP($G37,BLIOTECAS!$B$1:$B$27,BLIOTECAS!D$1:D$27)),"",LOOKUP($G37,BLIOTECAS!$B$1:$B$27,BLIOTECAS!D$1:D$27))</f>
        <v>CPS</v>
      </c>
      <c r="C37" s="197" t="str">
        <f>IF(ISNA(LOOKUP($G37,BLIOTECAS!$B$1:$B$27,BLIOTECAS!E$1:E$27)),"",LOOKUP($G37,BLIOTECAS!$B$1:$B$27,BLIOTECAS!E$1:E$27))</f>
        <v>Ciencias Sociales</v>
      </c>
      <c r="D37" s="274">
        <v>1463</v>
      </c>
      <c r="E37" s="274"/>
      <c r="F37" s="274"/>
      <c r="G37" s="274">
        <v>9</v>
      </c>
      <c r="H37" s="274"/>
      <c r="I37" s="274">
        <v>3</v>
      </c>
      <c r="J37" s="274">
        <v>4</v>
      </c>
      <c r="K37" s="274"/>
      <c r="L37" s="274"/>
      <c r="M37" s="274"/>
      <c r="N37" s="274"/>
      <c r="O37" s="274"/>
      <c r="P37" s="274"/>
      <c r="Q37" s="274"/>
      <c r="R37" s="274">
        <v>3</v>
      </c>
      <c r="S37" s="274">
        <v>3</v>
      </c>
      <c r="T37" s="274">
        <v>2</v>
      </c>
      <c r="U37" s="274">
        <v>3</v>
      </c>
      <c r="V37" s="274"/>
      <c r="W37" s="274"/>
      <c r="X37" s="274">
        <v>2</v>
      </c>
      <c r="Y37" s="274">
        <v>2</v>
      </c>
      <c r="Z37" s="274">
        <v>4</v>
      </c>
      <c r="AA37" s="274">
        <v>4</v>
      </c>
      <c r="AB37" s="274">
        <v>5</v>
      </c>
      <c r="AC37" s="274"/>
      <c r="AD37" s="274">
        <v>2</v>
      </c>
      <c r="AE37" s="274">
        <v>2</v>
      </c>
      <c r="AF37" s="274">
        <v>2</v>
      </c>
      <c r="AG37" s="274">
        <v>1</v>
      </c>
      <c r="AH37" s="274">
        <v>3</v>
      </c>
      <c r="AI37" s="274">
        <v>1</v>
      </c>
      <c r="AJ37" s="274">
        <v>2</v>
      </c>
      <c r="AK37" s="274"/>
      <c r="AL37" s="274"/>
      <c r="AM37" s="274">
        <v>1</v>
      </c>
      <c r="AN37" s="274">
        <v>2</v>
      </c>
      <c r="AO37" s="274">
        <v>3</v>
      </c>
      <c r="AP37" s="274">
        <v>1</v>
      </c>
      <c r="AQ37" s="274">
        <v>2</v>
      </c>
      <c r="AR37" s="274">
        <v>1</v>
      </c>
      <c r="AS37" s="274">
        <v>1</v>
      </c>
      <c r="AT37" s="274"/>
      <c r="AU37" s="274" t="s">
        <v>183</v>
      </c>
      <c r="AV37" s="274">
        <v>1</v>
      </c>
      <c r="AW37" s="274" t="s">
        <v>183</v>
      </c>
      <c r="AX37" s="274">
        <v>2</v>
      </c>
      <c r="AY37" s="274" t="s">
        <v>183</v>
      </c>
      <c r="AZ37" s="274">
        <v>1</v>
      </c>
      <c r="BA37" s="274" t="s">
        <v>183</v>
      </c>
      <c r="BB37" s="274" t="s">
        <v>183</v>
      </c>
      <c r="BC37" s="274" t="s">
        <v>183</v>
      </c>
      <c r="BD37" s="274">
        <v>2</v>
      </c>
      <c r="BE37" s="274" t="s">
        <v>183</v>
      </c>
      <c r="BF37" s="274"/>
      <c r="BG37" s="274"/>
      <c r="BH37" s="274"/>
      <c r="BI37" s="274"/>
      <c r="BJ37" s="274">
        <v>2</v>
      </c>
      <c r="BK37" s="274">
        <v>3</v>
      </c>
      <c r="BL37" s="274"/>
      <c r="BM37" s="274">
        <v>2</v>
      </c>
      <c r="BN37" s="274">
        <v>2</v>
      </c>
      <c r="BO37" s="274"/>
      <c r="BP37" s="274"/>
      <c r="BQ37" s="275">
        <v>43139.597280092596</v>
      </c>
      <c r="BR37" s="274" t="s">
        <v>355</v>
      </c>
    </row>
    <row r="38" spans="1:71" ht="15" x14ac:dyDescent="0.25">
      <c r="A38" s="197" t="str">
        <f>IF(ISNA(LOOKUP($G38,BLIOTECAS!$B$1:$B$27,BLIOTECAS!C$1:C$27)),"",LOOKUP($G38,BLIOTECAS!$B$1:$B$27,BLIOTECAS!C$1:C$27))</f>
        <v/>
      </c>
      <c r="B38" s="197" t="str">
        <f>IF(ISNA(LOOKUP($G38,BLIOTECAS!$B$1:$B$27,BLIOTECAS!D$1:D$27)),"",LOOKUP($G38,BLIOTECAS!$B$1:$B$27,BLIOTECAS!D$1:D$27))</f>
        <v/>
      </c>
      <c r="C38" s="197" t="str">
        <f>IF(ISNA(LOOKUP($G38,BLIOTECAS!$B$1:$B$27,BLIOTECAS!E$1:E$27)),"",LOOKUP($G38,BLIOTECAS!$B$1:$B$27,BLIOTECAS!E$1:E$27))</f>
        <v/>
      </c>
      <c r="D38" s="274">
        <v>1464</v>
      </c>
      <c r="E38" s="274"/>
      <c r="F38" s="274"/>
      <c r="G38" s="274"/>
      <c r="H38" s="274"/>
      <c r="I38" s="274">
        <v>4</v>
      </c>
      <c r="J38" s="274">
        <v>4</v>
      </c>
      <c r="K38" s="274"/>
      <c r="L38" s="274">
        <v>9</v>
      </c>
      <c r="M38" s="274"/>
      <c r="N38" s="274"/>
      <c r="O38" s="274"/>
      <c r="P38" s="274"/>
      <c r="Q38" s="274"/>
      <c r="R38" s="274">
        <v>4</v>
      </c>
      <c r="S38" s="274">
        <v>5</v>
      </c>
      <c r="T38" s="274">
        <v>4</v>
      </c>
      <c r="U38" s="274">
        <v>4</v>
      </c>
      <c r="V38" s="274"/>
      <c r="W38" s="274"/>
      <c r="X38" s="274">
        <v>5</v>
      </c>
      <c r="Y38" s="274">
        <v>5</v>
      </c>
      <c r="Z38" s="274">
        <v>3</v>
      </c>
      <c r="AA38" s="274">
        <v>3</v>
      </c>
      <c r="AB38" s="274">
        <v>3</v>
      </c>
      <c r="AC38" s="274"/>
      <c r="AD38" s="274">
        <v>4</v>
      </c>
      <c r="AE38" s="274">
        <v>4</v>
      </c>
      <c r="AF38" s="274">
        <v>4</v>
      </c>
      <c r="AG38" s="274">
        <v>5</v>
      </c>
      <c r="AH38" s="274">
        <v>4</v>
      </c>
      <c r="AI38" s="274">
        <v>5</v>
      </c>
      <c r="AJ38" s="274">
        <v>4</v>
      </c>
      <c r="AK38" s="274"/>
      <c r="AL38" s="274"/>
      <c r="AM38" s="274">
        <v>5</v>
      </c>
      <c r="AN38" s="274">
        <v>5</v>
      </c>
      <c r="AO38" s="274">
        <v>5</v>
      </c>
      <c r="AP38" s="274">
        <v>5</v>
      </c>
      <c r="AQ38" s="274">
        <v>5</v>
      </c>
      <c r="AR38" s="274">
        <v>4</v>
      </c>
      <c r="AS38" s="274">
        <v>4</v>
      </c>
      <c r="AT38" s="274"/>
      <c r="AU38" s="274" t="s">
        <v>183</v>
      </c>
      <c r="AV38" s="274">
        <v>5</v>
      </c>
      <c r="AW38" s="274" t="s">
        <v>183</v>
      </c>
      <c r="AX38" s="274">
        <v>4</v>
      </c>
      <c r="AY38" s="274" t="s">
        <v>183</v>
      </c>
      <c r="AZ38" s="274">
        <v>4</v>
      </c>
      <c r="BA38" s="274" t="s">
        <v>33</v>
      </c>
      <c r="BB38" s="274" t="s">
        <v>183</v>
      </c>
      <c r="BC38" s="274" t="s">
        <v>183</v>
      </c>
      <c r="BD38" s="274">
        <v>4</v>
      </c>
      <c r="BE38" s="274" t="s">
        <v>183</v>
      </c>
      <c r="BF38" s="274"/>
      <c r="BG38" s="274"/>
      <c r="BH38" s="274"/>
      <c r="BI38" s="274"/>
      <c r="BJ38" s="274">
        <v>5</v>
      </c>
      <c r="BK38" s="274">
        <v>5</v>
      </c>
      <c r="BL38" s="274"/>
      <c r="BM38" s="274">
        <v>5</v>
      </c>
      <c r="BN38" s="274">
        <v>4</v>
      </c>
      <c r="BO38" s="274"/>
      <c r="BP38" s="274"/>
      <c r="BQ38" s="275">
        <v>43139.597824074073</v>
      </c>
      <c r="BR38" s="274" t="s">
        <v>356</v>
      </c>
    </row>
    <row r="39" spans="1:71" ht="15" x14ac:dyDescent="0.25">
      <c r="A39" s="197" t="str">
        <f>IF(ISNA(LOOKUP($G39,BLIOTECAS!$B$1:$B$27,BLIOTECAS!C$1:C$27)),"",LOOKUP($G39,BLIOTECAS!$B$1:$B$27,BLIOTECAS!C$1:C$27))</f>
        <v xml:space="preserve">Facultad de Ciencias Físicas </v>
      </c>
      <c r="B39" s="197" t="str">
        <f>IF(ISNA(LOOKUP($G39,BLIOTECAS!$B$1:$B$27,BLIOTECAS!D$1:D$27)),"",LOOKUP($G39,BLIOTECAS!$B$1:$B$27,BLIOTECAS!D$1:D$27))</f>
        <v>FIS</v>
      </c>
      <c r="C39" s="197" t="str">
        <f>IF(ISNA(LOOKUP($G39,BLIOTECAS!$B$1:$B$27,BLIOTECAS!E$1:E$27)),"",LOOKUP($G39,BLIOTECAS!$B$1:$B$27,BLIOTECAS!E$1:E$27))</f>
        <v>Ciencias Experimentales</v>
      </c>
      <c r="D39" s="274">
        <v>1465</v>
      </c>
      <c r="E39" s="274"/>
      <c r="F39" s="274"/>
      <c r="G39" s="274">
        <v>6</v>
      </c>
      <c r="H39" s="274"/>
      <c r="I39" s="274">
        <v>3</v>
      </c>
      <c r="J39" s="274">
        <v>4</v>
      </c>
      <c r="K39" s="274"/>
      <c r="L39" s="274">
        <v>6</v>
      </c>
      <c r="M39" s="274">
        <v>8</v>
      </c>
      <c r="N39" s="274">
        <v>14</v>
      </c>
      <c r="O39" s="274"/>
      <c r="P39" s="274"/>
      <c r="Q39" s="274"/>
      <c r="R39" s="274">
        <v>5</v>
      </c>
      <c r="S39" s="274">
        <v>4</v>
      </c>
      <c r="T39" s="274">
        <v>4</v>
      </c>
      <c r="U39" s="274">
        <v>5</v>
      </c>
      <c r="V39" s="274"/>
      <c r="W39" s="274"/>
      <c r="X39" s="274">
        <v>3</v>
      </c>
      <c r="Y39" s="274">
        <v>5</v>
      </c>
      <c r="Z39" s="274">
        <v>3</v>
      </c>
      <c r="AA39" s="274">
        <v>1</v>
      </c>
      <c r="AB39" s="274">
        <v>2</v>
      </c>
      <c r="AC39" s="274"/>
      <c r="AD39" s="274">
        <v>4</v>
      </c>
      <c r="AE39" s="274">
        <v>5</v>
      </c>
      <c r="AF39" s="274">
        <v>5</v>
      </c>
      <c r="AG39" s="274">
        <v>5</v>
      </c>
      <c r="AH39" s="274">
        <v>4</v>
      </c>
      <c r="AI39" s="274">
        <v>3</v>
      </c>
      <c r="AJ39" s="274">
        <v>4</v>
      </c>
      <c r="AK39" s="274"/>
      <c r="AL39" s="274"/>
      <c r="AM39" s="274">
        <v>5</v>
      </c>
      <c r="AN39" s="274">
        <v>4</v>
      </c>
      <c r="AO39" s="274">
        <v>5</v>
      </c>
      <c r="AP39" s="274">
        <v>5</v>
      </c>
      <c r="AQ39" s="274">
        <v>5</v>
      </c>
      <c r="AR39" s="274">
        <v>5</v>
      </c>
      <c r="AS39" s="274">
        <v>4</v>
      </c>
      <c r="AT39" s="274"/>
      <c r="AU39" s="274" t="s">
        <v>183</v>
      </c>
      <c r="AV39" s="274">
        <v>3</v>
      </c>
      <c r="AW39" s="274" t="s">
        <v>33</v>
      </c>
      <c r="AX39" s="274"/>
      <c r="AY39" s="274" t="s">
        <v>33</v>
      </c>
      <c r="AZ39" s="274"/>
      <c r="BA39" s="274" t="s">
        <v>183</v>
      </c>
      <c r="BB39" s="274" t="s">
        <v>183</v>
      </c>
      <c r="BC39" s="274" t="s">
        <v>33</v>
      </c>
      <c r="BD39" s="274"/>
      <c r="BE39" s="274" t="s">
        <v>33</v>
      </c>
      <c r="BF39" s="274"/>
      <c r="BG39" s="274"/>
      <c r="BH39" s="274"/>
      <c r="BI39" s="274"/>
      <c r="BJ39" s="274">
        <v>5</v>
      </c>
      <c r="BK39" s="274">
        <v>5</v>
      </c>
      <c r="BL39" s="274"/>
      <c r="BM39" s="274">
        <v>5</v>
      </c>
      <c r="BN39" s="274">
        <v>4</v>
      </c>
      <c r="BO39" s="274"/>
      <c r="BP39" s="274"/>
      <c r="BQ39" s="275">
        <v>43139.597905092596</v>
      </c>
      <c r="BR39" s="274" t="s">
        <v>356</v>
      </c>
    </row>
    <row r="40" spans="1:71" ht="15" x14ac:dyDescent="0.25">
      <c r="A40" s="197" t="str">
        <f>IF(ISNA(LOOKUP($G40,BLIOTECAS!$B$1:$B$27,BLIOTECAS!C$1:C$27)),"",LOOKUP($G40,BLIOTECAS!$B$1:$B$27,BLIOTECAS!C$1:C$27))</f>
        <v xml:space="preserve">Facultad de Farmacia </v>
      </c>
      <c r="B40" s="197" t="str">
        <f>IF(ISNA(LOOKUP($G40,BLIOTECAS!$B$1:$B$27,BLIOTECAS!D$1:D$27)),"",LOOKUP($G40,BLIOTECAS!$B$1:$B$27,BLIOTECAS!D$1:D$27))</f>
        <v>FAR</v>
      </c>
      <c r="C40" s="197" t="str">
        <f>IF(ISNA(LOOKUP($G40,BLIOTECAS!$B$1:$B$27,BLIOTECAS!E$1:E$27)),"",LOOKUP($G40,BLIOTECAS!$B$1:$B$27,BLIOTECAS!E$1:E$27))</f>
        <v>Ciencias de la Salud</v>
      </c>
      <c r="D40" s="274">
        <v>1466</v>
      </c>
      <c r="E40" s="274"/>
      <c r="F40" s="274"/>
      <c r="G40" s="274">
        <v>13</v>
      </c>
      <c r="H40" s="274"/>
      <c r="I40" s="274">
        <v>2</v>
      </c>
      <c r="J40" s="274">
        <v>3</v>
      </c>
      <c r="K40" s="274"/>
      <c r="L40" s="274"/>
      <c r="M40" s="274"/>
      <c r="N40" s="274"/>
      <c r="O40" s="274"/>
      <c r="P40" s="274"/>
      <c r="Q40" s="274"/>
      <c r="R40" s="274"/>
      <c r="S40" s="274"/>
      <c r="T40" s="274"/>
      <c r="U40" s="274"/>
      <c r="V40" s="274"/>
      <c r="W40" s="274"/>
      <c r="X40" s="274">
        <v>4</v>
      </c>
      <c r="Y40" s="274">
        <v>5</v>
      </c>
      <c r="Z40" s="274">
        <v>5</v>
      </c>
      <c r="AA40" s="274">
        <v>2</v>
      </c>
      <c r="AB40" s="274">
        <v>2</v>
      </c>
      <c r="AC40" s="274"/>
      <c r="AD40" s="274">
        <v>4</v>
      </c>
      <c r="AE40" s="274">
        <v>4</v>
      </c>
      <c r="AF40" s="274">
        <v>5</v>
      </c>
      <c r="AG40" s="274">
        <v>5</v>
      </c>
      <c r="AH40" s="274">
        <v>4</v>
      </c>
      <c r="AI40" s="274">
        <v>4</v>
      </c>
      <c r="AJ40" s="274">
        <v>4</v>
      </c>
      <c r="AK40" s="274"/>
      <c r="AL40" s="274"/>
      <c r="AM40" s="274"/>
      <c r="AN40" s="274">
        <v>5</v>
      </c>
      <c r="AO40" s="274">
        <v>5</v>
      </c>
      <c r="AP40" s="274">
        <v>5</v>
      </c>
      <c r="AQ40" s="274"/>
      <c r="AR40" s="274"/>
      <c r="AS40" s="274">
        <v>5</v>
      </c>
      <c r="AT40" s="274"/>
      <c r="AU40" s="274" t="s">
        <v>183</v>
      </c>
      <c r="AV40" s="274">
        <v>4</v>
      </c>
      <c r="AW40" s="274" t="s">
        <v>33</v>
      </c>
      <c r="AX40" s="274"/>
      <c r="AY40" s="274" t="s">
        <v>33</v>
      </c>
      <c r="AZ40" s="274"/>
      <c r="BA40" s="274" t="s">
        <v>183</v>
      </c>
      <c r="BB40" s="274" t="s">
        <v>183</v>
      </c>
      <c r="BC40" s="274" t="s">
        <v>33</v>
      </c>
      <c r="BD40" s="274"/>
      <c r="BE40" s="274" t="s">
        <v>33</v>
      </c>
      <c r="BF40" s="274"/>
      <c r="BG40" s="274"/>
      <c r="BH40" s="274"/>
      <c r="BI40" s="274"/>
      <c r="BJ40" s="274">
        <v>4</v>
      </c>
      <c r="BK40" s="274">
        <v>5</v>
      </c>
      <c r="BL40" s="274"/>
      <c r="BM40" s="274">
        <v>4</v>
      </c>
      <c r="BN40" s="274">
        <v>4</v>
      </c>
      <c r="BO40" s="274"/>
      <c r="BP40" s="274"/>
      <c r="BQ40" s="275">
        <v>43139.597951388889</v>
      </c>
      <c r="BR40" s="274" t="s">
        <v>355</v>
      </c>
    </row>
    <row r="41" spans="1:71" ht="15" x14ac:dyDescent="0.25">
      <c r="A41" s="197" t="str">
        <f>IF(ISNA(LOOKUP($G41,BLIOTECAS!$B$1:$B$27,BLIOTECAS!C$1:C$27)),"",LOOKUP($G41,BLIOTECAS!$B$1:$B$27,BLIOTECAS!C$1:C$27))</f>
        <v>F. Comercio y Turismo</v>
      </c>
      <c r="B41" s="197" t="str">
        <f>IF(ISNA(LOOKUP($G41,BLIOTECAS!$B$1:$B$27,BLIOTECAS!D$1:D$27)),"",LOOKUP($G41,BLIOTECAS!$B$1:$B$27,BLIOTECAS!D$1:D$27))</f>
        <v>EMP</v>
      </c>
      <c r="C41" s="197" t="str">
        <f>IF(ISNA(LOOKUP($G41,BLIOTECAS!$B$1:$B$27,BLIOTECAS!E$1:E$27)),"",LOOKUP($G41,BLIOTECAS!$B$1:$B$27,BLIOTECAS!E$1:E$27))</f>
        <v>Ciencias Sociales</v>
      </c>
      <c r="D41" s="274">
        <v>1467</v>
      </c>
      <c r="E41" s="274"/>
      <c r="F41" s="274"/>
      <c r="G41" s="274">
        <v>24</v>
      </c>
      <c r="H41" s="274"/>
      <c r="I41" s="274">
        <v>3</v>
      </c>
      <c r="J41" s="274">
        <v>5</v>
      </c>
      <c r="K41" s="274"/>
      <c r="L41" s="274">
        <v>23</v>
      </c>
      <c r="M41" s="274">
        <v>8</v>
      </c>
      <c r="N41" s="274"/>
      <c r="O41" s="274"/>
      <c r="P41" s="274"/>
      <c r="Q41" s="274"/>
      <c r="R41" s="274">
        <v>1</v>
      </c>
      <c r="S41" s="274">
        <v>1</v>
      </c>
      <c r="T41" s="274">
        <v>1</v>
      </c>
      <c r="U41" s="274">
        <v>1</v>
      </c>
      <c r="V41" s="274"/>
      <c r="W41" s="274"/>
      <c r="X41" s="274">
        <v>3</v>
      </c>
      <c r="Y41" s="274">
        <v>5</v>
      </c>
      <c r="Z41" s="274">
        <v>2</v>
      </c>
      <c r="AA41" s="274">
        <v>2</v>
      </c>
      <c r="AB41" s="274">
        <v>4</v>
      </c>
      <c r="AC41" s="274"/>
      <c r="AD41" s="274">
        <v>4</v>
      </c>
      <c r="AE41" s="274">
        <v>4</v>
      </c>
      <c r="AF41" s="274">
        <v>4</v>
      </c>
      <c r="AG41" s="274">
        <v>4</v>
      </c>
      <c r="AH41" s="274">
        <v>4</v>
      </c>
      <c r="AI41" s="274">
        <v>4</v>
      </c>
      <c r="AJ41" s="274">
        <v>4</v>
      </c>
      <c r="AK41" s="274"/>
      <c r="AL41" s="274"/>
      <c r="AM41" s="274">
        <v>3</v>
      </c>
      <c r="AN41" s="274">
        <v>4</v>
      </c>
      <c r="AO41" s="274">
        <v>4</v>
      </c>
      <c r="AP41" s="274">
        <v>4</v>
      </c>
      <c r="AQ41" s="274">
        <v>4</v>
      </c>
      <c r="AR41" s="274">
        <v>4</v>
      </c>
      <c r="AS41" s="274">
        <v>4</v>
      </c>
      <c r="AT41" s="274"/>
      <c r="AU41" s="274" t="s">
        <v>183</v>
      </c>
      <c r="AV41" s="274">
        <v>4</v>
      </c>
      <c r="AW41" s="274" t="s">
        <v>183</v>
      </c>
      <c r="AX41" s="274">
        <v>3</v>
      </c>
      <c r="AY41" s="274" t="s">
        <v>33</v>
      </c>
      <c r="AZ41" s="274"/>
      <c r="BA41" s="274" t="s">
        <v>183</v>
      </c>
      <c r="BB41" s="274" t="s">
        <v>183</v>
      </c>
      <c r="BC41" s="274" t="s">
        <v>33</v>
      </c>
      <c r="BD41" s="274"/>
      <c r="BE41" s="274" t="s">
        <v>33</v>
      </c>
      <c r="BF41" s="274"/>
      <c r="BG41" s="274"/>
      <c r="BH41" s="274"/>
      <c r="BI41" s="274"/>
      <c r="BJ41" s="274">
        <v>5</v>
      </c>
      <c r="BK41" s="274">
        <v>5</v>
      </c>
      <c r="BL41" s="274"/>
      <c r="BM41" s="274">
        <v>5</v>
      </c>
      <c r="BN41" s="274">
        <v>4</v>
      </c>
      <c r="BO41" s="274"/>
      <c r="BP41" s="274"/>
      <c r="BQ41" s="275">
        <v>43139.598541666666</v>
      </c>
      <c r="BR41" s="274" t="s">
        <v>356</v>
      </c>
    </row>
    <row r="42" spans="1:71" ht="15" x14ac:dyDescent="0.25">
      <c r="A42" s="197" t="str">
        <f>IF(ISNA(LOOKUP($G42,BLIOTECAS!$B$1:$B$27,BLIOTECAS!C$1:C$27)),"",LOOKUP($G42,BLIOTECAS!$B$1:$B$27,BLIOTECAS!C$1:C$27))</f>
        <v xml:space="preserve">Facultad de Ciencias Biológicas </v>
      </c>
      <c r="B42" s="197" t="str">
        <f>IF(ISNA(LOOKUP($G42,BLIOTECAS!$B$1:$B$27,BLIOTECAS!D$1:D$27)),"",LOOKUP($G42,BLIOTECAS!$B$1:$B$27,BLIOTECAS!D$1:D$27))</f>
        <v>BIO</v>
      </c>
      <c r="C42" s="197" t="str">
        <f>IF(ISNA(LOOKUP($G42,BLIOTECAS!$B$1:$B$27,BLIOTECAS!E$1:E$27)),"",LOOKUP($G42,BLIOTECAS!$B$1:$B$27,BLIOTECAS!E$1:E$27))</f>
        <v>Ciencias Experimentales</v>
      </c>
      <c r="D42" s="274">
        <v>1468</v>
      </c>
      <c r="E42" s="274"/>
      <c r="F42" s="274"/>
      <c r="G42" s="274">
        <v>2</v>
      </c>
      <c r="H42" s="274"/>
      <c r="I42" s="274">
        <v>2</v>
      </c>
      <c r="J42" s="274">
        <v>4</v>
      </c>
      <c r="K42" s="274"/>
      <c r="L42" s="274">
        <v>2</v>
      </c>
      <c r="M42" s="274"/>
      <c r="N42" s="274"/>
      <c r="O42" s="274"/>
      <c r="P42" s="274"/>
      <c r="Q42" s="274"/>
      <c r="R42" s="274">
        <v>5</v>
      </c>
      <c r="S42" s="274">
        <v>5</v>
      </c>
      <c r="T42" s="274">
        <v>5</v>
      </c>
      <c r="U42" s="274">
        <v>5</v>
      </c>
      <c r="V42" s="274"/>
      <c r="W42" s="274"/>
      <c r="X42" s="274">
        <v>4</v>
      </c>
      <c r="Y42" s="274">
        <v>5</v>
      </c>
      <c r="Z42" s="274">
        <v>4</v>
      </c>
      <c r="AA42" s="274">
        <v>4</v>
      </c>
      <c r="AB42" s="274">
        <v>5</v>
      </c>
      <c r="AC42" s="274"/>
      <c r="AD42" s="274">
        <v>5</v>
      </c>
      <c r="AE42" s="274">
        <v>5</v>
      </c>
      <c r="AF42" s="274">
        <v>5</v>
      </c>
      <c r="AG42" s="274">
        <v>5</v>
      </c>
      <c r="AH42" s="274">
        <v>5</v>
      </c>
      <c r="AI42" s="274">
        <v>5</v>
      </c>
      <c r="AJ42" s="274">
        <v>5</v>
      </c>
      <c r="AK42" s="274"/>
      <c r="AL42" s="274"/>
      <c r="AM42" s="274">
        <v>5</v>
      </c>
      <c r="AN42" s="274">
        <v>5</v>
      </c>
      <c r="AO42" s="274">
        <v>5</v>
      </c>
      <c r="AP42" s="274">
        <v>5</v>
      </c>
      <c r="AQ42" s="274">
        <v>5</v>
      </c>
      <c r="AR42" s="274">
        <v>5</v>
      </c>
      <c r="AS42" s="274">
        <v>5</v>
      </c>
      <c r="AT42" s="274"/>
      <c r="AU42" s="274" t="s">
        <v>183</v>
      </c>
      <c r="AV42" s="274">
        <v>4</v>
      </c>
      <c r="AW42" s="274" t="s">
        <v>183</v>
      </c>
      <c r="AX42" s="274">
        <v>4</v>
      </c>
      <c r="AY42" s="274" t="s">
        <v>183</v>
      </c>
      <c r="AZ42" s="274">
        <v>4</v>
      </c>
      <c r="BA42" s="274" t="s">
        <v>183</v>
      </c>
      <c r="BB42" s="274" t="s">
        <v>183</v>
      </c>
      <c r="BC42" s="274" t="s">
        <v>33</v>
      </c>
      <c r="BD42" s="274"/>
      <c r="BE42" s="274" t="s">
        <v>183</v>
      </c>
      <c r="BF42" s="274"/>
      <c r="BG42" s="274"/>
      <c r="BH42" s="274"/>
      <c r="BI42" s="274"/>
      <c r="BJ42" s="274">
        <v>5</v>
      </c>
      <c r="BK42" s="274">
        <v>5</v>
      </c>
      <c r="BL42" s="274"/>
      <c r="BM42" s="274">
        <v>5</v>
      </c>
      <c r="BN42" s="274">
        <v>5</v>
      </c>
      <c r="BO42" s="274"/>
      <c r="BP42" s="274"/>
      <c r="BQ42" s="275">
        <v>43139.599027777775</v>
      </c>
      <c r="BR42" s="274" t="s">
        <v>356</v>
      </c>
    </row>
    <row r="43" spans="1:71" ht="15" x14ac:dyDescent="0.25">
      <c r="A43" s="197" t="str">
        <f>IF(ISNA(LOOKUP($G43,BLIOTECAS!$B$1:$B$27,BLIOTECAS!C$1:C$27)),"",LOOKUP($G43,BLIOTECAS!$B$1:$B$27,BLIOTECAS!C$1:C$27))</f>
        <v/>
      </c>
      <c r="B43" s="197" t="str">
        <f>IF(ISNA(LOOKUP($G43,BLIOTECAS!$B$1:$B$27,BLIOTECAS!D$1:D$27)),"",LOOKUP($G43,BLIOTECAS!$B$1:$B$27,BLIOTECAS!D$1:D$27))</f>
        <v/>
      </c>
      <c r="C43" s="197" t="str">
        <f>IF(ISNA(LOOKUP($G43,BLIOTECAS!$B$1:$B$27,BLIOTECAS!E$1:E$27)),"",LOOKUP($G43,BLIOTECAS!$B$1:$B$27,BLIOTECAS!E$1:E$27))</f>
        <v/>
      </c>
      <c r="D43" s="274">
        <v>1469</v>
      </c>
      <c r="E43" s="274"/>
      <c r="F43" s="274"/>
      <c r="G43" s="274"/>
      <c r="H43" s="274"/>
      <c r="I43" s="274">
        <v>4</v>
      </c>
      <c r="J43" s="274">
        <v>5</v>
      </c>
      <c r="K43" s="274"/>
      <c r="L43" s="274">
        <v>14</v>
      </c>
      <c r="M43" s="274">
        <v>15</v>
      </c>
      <c r="N43" s="274">
        <v>29</v>
      </c>
      <c r="O43" s="274" t="s">
        <v>105</v>
      </c>
      <c r="P43" s="274"/>
      <c r="Q43" s="274"/>
      <c r="R43" s="274">
        <v>5</v>
      </c>
      <c r="S43" s="274">
        <v>5</v>
      </c>
      <c r="T43" s="274">
        <v>4</v>
      </c>
      <c r="U43" s="274">
        <v>4</v>
      </c>
      <c r="V43" s="274"/>
      <c r="W43" s="274"/>
      <c r="X43" s="274">
        <v>5</v>
      </c>
      <c r="Y43" s="274">
        <v>3</v>
      </c>
      <c r="Z43" s="274">
        <v>5</v>
      </c>
      <c r="AA43" s="274">
        <v>4</v>
      </c>
      <c r="AB43" s="274">
        <v>4</v>
      </c>
      <c r="AC43" s="274"/>
      <c r="AD43" s="274">
        <v>3</v>
      </c>
      <c r="AE43" s="274">
        <v>5</v>
      </c>
      <c r="AF43" s="274">
        <v>4</v>
      </c>
      <c r="AG43" s="274">
        <v>5</v>
      </c>
      <c r="AH43" s="274">
        <v>5</v>
      </c>
      <c r="AI43" s="274">
        <v>5</v>
      </c>
      <c r="AJ43" s="274">
        <v>4</v>
      </c>
      <c r="AK43" s="274"/>
      <c r="AL43" s="274"/>
      <c r="AM43" s="274">
        <v>5</v>
      </c>
      <c r="AN43" s="274">
        <v>5</v>
      </c>
      <c r="AO43" s="274">
        <v>5</v>
      </c>
      <c r="AP43" s="274">
        <v>5</v>
      </c>
      <c r="AQ43" s="274">
        <v>5</v>
      </c>
      <c r="AR43" s="274">
        <v>5</v>
      </c>
      <c r="AS43" s="274">
        <v>4</v>
      </c>
      <c r="AT43" s="274"/>
      <c r="AU43" s="274" t="s">
        <v>33</v>
      </c>
      <c r="AV43" s="274"/>
      <c r="AW43" s="274" t="s">
        <v>33</v>
      </c>
      <c r="AX43" s="274"/>
      <c r="AY43" s="274"/>
      <c r="AZ43" s="274"/>
      <c r="BA43" s="274" t="s">
        <v>183</v>
      </c>
      <c r="BB43" s="274" t="s">
        <v>183</v>
      </c>
      <c r="BC43" s="274" t="s">
        <v>183</v>
      </c>
      <c r="BD43" s="274">
        <v>5</v>
      </c>
      <c r="BE43" s="274" t="s">
        <v>33</v>
      </c>
      <c r="BF43" s="274"/>
      <c r="BG43" s="274"/>
      <c r="BH43" s="274"/>
      <c r="BI43" s="274"/>
      <c r="BJ43" s="274">
        <v>5</v>
      </c>
      <c r="BK43" s="274">
        <v>5</v>
      </c>
      <c r="BL43" s="274"/>
      <c r="BM43" s="274">
        <v>5</v>
      </c>
      <c r="BN43" s="274">
        <v>5</v>
      </c>
      <c r="BO43" s="274"/>
      <c r="BP43" s="274"/>
      <c r="BQ43" s="275">
        <v>43139.599027777775</v>
      </c>
      <c r="BR43" s="274" t="s">
        <v>355</v>
      </c>
    </row>
    <row r="44" spans="1:71" ht="15" x14ac:dyDescent="0.25">
      <c r="A44" s="197" t="str">
        <f>IF(ISNA(LOOKUP($G44,BLIOTECAS!$B$1:$B$27,BLIOTECAS!C$1:C$27)),"",LOOKUP($G44,BLIOTECAS!$B$1:$B$27,BLIOTECAS!C$1:C$27))</f>
        <v xml:space="preserve">Facultad de Ciencias Políticas y Sociología </v>
      </c>
      <c r="B44" s="197" t="str">
        <f>IF(ISNA(LOOKUP($G44,BLIOTECAS!$B$1:$B$27,BLIOTECAS!D$1:D$27)),"",LOOKUP($G44,BLIOTECAS!$B$1:$B$27,BLIOTECAS!D$1:D$27))</f>
        <v>CPS</v>
      </c>
      <c r="C44" s="197" t="str">
        <f>IF(ISNA(LOOKUP($G44,BLIOTECAS!$B$1:$B$27,BLIOTECAS!E$1:E$27)),"",LOOKUP($G44,BLIOTECAS!$B$1:$B$27,BLIOTECAS!E$1:E$27))</f>
        <v>Ciencias Sociales</v>
      </c>
      <c r="D44" s="274">
        <v>1470</v>
      </c>
      <c r="E44" s="274"/>
      <c r="F44" s="274"/>
      <c r="G44" s="274">
        <v>9</v>
      </c>
      <c r="H44" s="274"/>
      <c r="I44" s="274">
        <v>4</v>
      </c>
      <c r="J44" s="274">
        <v>4</v>
      </c>
      <c r="K44" s="274"/>
      <c r="L44" s="274">
        <v>9</v>
      </c>
      <c r="M44" s="274"/>
      <c r="N44" s="274"/>
      <c r="O44" s="274"/>
      <c r="P44" s="274"/>
      <c r="Q44" s="274"/>
      <c r="R44" s="274">
        <v>5</v>
      </c>
      <c r="S44" s="274">
        <v>5</v>
      </c>
      <c r="T44" s="274">
        <v>5</v>
      </c>
      <c r="U44" s="274">
        <v>5</v>
      </c>
      <c r="V44" s="274"/>
      <c r="W44" s="274"/>
      <c r="X44" s="274">
        <v>5</v>
      </c>
      <c r="Y44" s="274">
        <v>5</v>
      </c>
      <c r="Z44" s="274">
        <v>4</v>
      </c>
      <c r="AA44" s="274">
        <v>3</v>
      </c>
      <c r="AB44" s="274">
        <v>5</v>
      </c>
      <c r="AC44" s="274"/>
      <c r="AD44" s="274">
        <v>5</v>
      </c>
      <c r="AE44" s="274">
        <v>5</v>
      </c>
      <c r="AF44" s="274">
        <v>5</v>
      </c>
      <c r="AG44" s="274">
        <v>5</v>
      </c>
      <c r="AH44" s="274">
        <v>5</v>
      </c>
      <c r="AI44" s="274">
        <v>5</v>
      </c>
      <c r="AJ44" s="274">
        <v>5</v>
      </c>
      <c r="AK44" s="274"/>
      <c r="AL44" s="274"/>
      <c r="AM44" s="274">
        <v>5</v>
      </c>
      <c r="AN44" s="274">
        <v>5</v>
      </c>
      <c r="AO44" s="274">
        <v>5</v>
      </c>
      <c r="AP44" s="274">
        <v>5</v>
      </c>
      <c r="AQ44" s="274">
        <v>5</v>
      </c>
      <c r="AR44" s="274">
        <v>5</v>
      </c>
      <c r="AS44" s="274">
        <v>5</v>
      </c>
      <c r="AT44" s="274"/>
      <c r="AU44" s="274" t="s">
        <v>33</v>
      </c>
      <c r="AV44" s="274"/>
      <c r="AW44" s="274" t="s">
        <v>33</v>
      </c>
      <c r="AX44" s="274"/>
      <c r="AY44" s="274" t="s">
        <v>33</v>
      </c>
      <c r="AZ44" s="274"/>
      <c r="BA44" s="274" t="s">
        <v>183</v>
      </c>
      <c r="BB44" s="274" t="s">
        <v>183</v>
      </c>
      <c r="BC44" s="274" t="s">
        <v>33</v>
      </c>
      <c r="BD44" s="274"/>
      <c r="BE44" s="274" t="s">
        <v>33</v>
      </c>
      <c r="BF44" s="274"/>
      <c r="BG44" s="274"/>
      <c r="BH44" s="274"/>
      <c r="BI44" s="274"/>
      <c r="BJ44" s="274">
        <v>5</v>
      </c>
      <c r="BK44" s="274">
        <v>5</v>
      </c>
      <c r="BL44" s="274"/>
      <c r="BM44" s="274">
        <v>5</v>
      </c>
      <c r="BN44" s="274">
        <v>3</v>
      </c>
      <c r="BO44" s="274"/>
      <c r="BP44" s="274"/>
      <c r="BQ44" s="275">
        <v>43139.599432870367</v>
      </c>
      <c r="BR44" s="274" t="s">
        <v>355</v>
      </c>
    </row>
    <row r="45" spans="1:71" ht="15" x14ac:dyDescent="0.25">
      <c r="A45" s="197" t="str">
        <f>IF(ISNA(LOOKUP($G45,BLIOTECAS!$B$1:$B$27,BLIOTECAS!C$1:C$27)),"",LOOKUP($G45,BLIOTECAS!$B$1:$B$27,BLIOTECAS!C$1:C$27))</f>
        <v xml:space="preserve">Facultad de Geografía e Historia </v>
      </c>
      <c r="B45" s="197" t="str">
        <f>IF(ISNA(LOOKUP($G45,BLIOTECAS!$B$1:$B$27,BLIOTECAS!D$1:D$27)),"",LOOKUP($G45,BLIOTECAS!$B$1:$B$27,BLIOTECAS!D$1:D$27))</f>
        <v>GHI</v>
      </c>
      <c r="C45" s="197" t="str">
        <f>IF(ISNA(LOOKUP($G45,BLIOTECAS!$B$1:$B$27,BLIOTECAS!E$1:E$27)),"",LOOKUP($G45,BLIOTECAS!$B$1:$B$27,BLIOTECAS!E$1:E$27))</f>
        <v>Humanidades</v>
      </c>
      <c r="D45" s="274">
        <v>1471</v>
      </c>
      <c r="E45" s="274"/>
      <c r="F45" s="274"/>
      <c r="G45" s="274">
        <v>16</v>
      </c>
      <c r="H45" s="274"/>
      <c r="I45" s="274">
        <v>3</v>
      </c>
      <c r="J45" s="274">
        <v>2</v>
      </c>
      <c r="K45" s="274"/>
      <c r="L45" s="274">
        <v>16</v>
      </c>
      <c r="M45" s="274">
        <v>29</v>
      </c>
      <c r="N45" s="274"/>
      <c r="O45" s="274"/>
      <c r="P45" s="274"/>
      <c r="Q45" s="274"/>
      <c r="R45" s="274">
        <v>3</v>
      </c>
      <c r="S45" s="274">
        <v>4</v>
      </c>
      <c r="T45" s="274">
        <v>3</v>
      </c>
      <c r="U45" s="274">
        <v>1</v>
      </c>
      <c r="V45" s="274"/>
      <c r="W45" s="274"/>
      <c r="X45" s="274">
        <v>4</v>
      </c>
      <c r="Y45" s="274">
        <v>1</v>
      </c>
      <c r="Z45" s="274">
        <v>4</v>
      </c>
      <c r="AA45" s="274">
        <v>5</v>
      </c>
      <c r="AB45" s="274">
        <v>4</v>
      </c>
      <c r="AC45" s="274"/>
      <c r="AD45" s="274">
        <v>3</v>
      </c>
      <c r="AE45" s="274">
        <v>5</v>
      </c>
      <c r="AF45" s="274">
        <v>1</v>
      </c>
      <c r="AG45" s="274"/>
      <c r="AH45" s="274">
        <v>3</v>
      </c>
      <c r="AI45" s="274">
        <v>1</v>
      </c>
      <c r="AJ45" s="274">
        <v>3</v>
      </c>
      <c r="AK45" s="274"/>
      <c r="AL45" s="274"/>
      <c r="AM45" s="274">
        <v>4</v>
      </c>
      <c r="AN45" s="274">
        <v>5</v>
      </c>
      <c r="AO45" s="274">
        <v>5</v>
      </c>
      <c r="AP45" s="274">
        <v>5</v>
      </c>
      <c r="AQ45" s="274">
        <v>5</v>
      </c>
      <c r="AR45" s="274">
        <v>5</v>
      </c>
      <c r="AS45" s="274">
        <v>4</v>
      </c>
      <c r="AT45" s="274"/>
      <c r="AU45" s="274" t="s">
        <v>183</v>
      </c>
      <c r="AV45" s="274">
        <v>4</v>
      </c>
      <c r="AW45" s="274" t="s">
        <v>33</v>
      </c>
      <c r="AX45" s="274"/>
      <c r="AY45" s="274" t="s">
        <v>33</v>
      </c>
      <c r="AZ45" s="274"/>
      <c r="BA45" s="274" t="s">
        <v>183</v>
      </c>
      <c r="BB45" s="274" t="s">
        <v>183</v>
      </c>
      <c r="BC45" s="274" t="s">
        <v>33</v>
      </c>
      <c r="BD45" s="274"/>
      <c r="BE45" s="274" t="s">
        <v>33</v>
      </c>
      <c r="BF45" s="274"/>
      <c r="BG45" s="274"/>
      <c r="BH45" s="274"/>
      <c r="BI45" s="274"/>
      <c r="BJ45" s="274">
        <v>4</v>
      </c>
      <c r="BK45" s="274">
        <v>5</v>
      </c>
      <c r="BL45" s="274"/>
      <c r="BM45" s="274">
        <v>2</v>
      </c>
      <c r="BN45" s="274">
        <v>1</v>
      </c>
      <c r="BO45" s="274" t="s">
        <v>386</v>
      </c>
      <c r="BP45" s="274"/>
      <c r="BQ45" s="275">
        <v>43139.599432870367</v>
      </c>
      <c r="BR45" s="274" t="s">
        <v>356</v>
      </c>
    </row>
    <row r="46" spans="1:71" ht="15" x14ac:dyDescent="0.25">
      <c r="A46" s="197" t="str">
        <f>IF(ISNA(LOOKUP($G46,BLIOTECAS!$B$1:$B$27,BLIOTECAS!C$1:C$27)),"",LOOKUP($G46,BLIOTECAS!$B$1:$B$27,BLIOTECAS!C$1:C$27))</f>
        <v xml:space="preserve">Facultad de Veterinaria </v>
      </c>
      <c r="B46" s="197" t="str">
        <f>IF(ISNA(LOOKUP($G46,BLIOTECAS!$B$1:$B$27,BLIOTECAS!D$1:D$27)),"",LOOKUP($G46,BLIOTECAS!$B$1:$B$27,BLIOTECAS!D$1:D$27))</f>
        <v>VET</v>
      </c>
      <c r="C46" s="197" t="str">
        <f>IF(ISNA(LOOKUP($G46,BLIOTECAS!$B$1:$B$27,BLIOTECAS!E$1:E$27)),"",LOOKUP($G46,BLIOTECAS!$B$1:$B$27,BLIOTECAS!E$1:E$27))</f>
        <v>Ciencias de la Salud</v>
      </c>
      <c r="D46" s="274">
        <v>1472</v>
      </c>
      <c r="E46" s="274"/>
      <c r="F46" s="274"/>
      <c r="G46" s="274">
        <v>21</v>
      </c>
      <c r="H46" s="274"/>
      <c r="I46" s="274">
        <v>3</v>
      </c>
      <c r="J46" s="274"/>
      <c r="K46" s="274"/>
      <c r="L46" s="274">
        <v>21</v>
      </c>
      <c r="M46" s="274">
        <v>29</v>
      </c>
      <c r="N46" s="274"/>
      <c r="O46" s="274"/>
      <c r="P46" s="274"/>
      <c r="Q46" s="274"/>
      <c r="R46" s="274">
        <v>5</v>
      </c>
      <c r="S46" s="274">
        <v>4</v>
      </c>
      <c r="T46" s="274">
        <v>4</v>
      </c>
      <c r="U46" s="274">
        <v>4</v>
      </c>
      <c r="V46" s="274"/>
      <c r="W46" s="274"/>
      <c r="X46" s="274">
        <v>5</v>
      </c>
      <c r="Y46" s="274">
        <v>5</v>
      </c>
      <c r="Z46" s="274">
        <v>4</v>
      </c>
      <c r="AA46" s="274">
        <v>4</v>
      </c>
      <c r="AB46" s="274">
        <v>5</v>
      </c>
      <c r="AC46" s="274"/>
      <c r="AD46" s="274">
        <v>5</v>
      </c>
      <c r="AE46" s="274">
        <v>5</v>
      </c>
      <c r="AF46" s="274">
        <v>5</v>
      </c>
      <c r="AG46" s="274">
        <v>5</v>
      </c>
      <c r="AH46" s="274">
        <v>3</v>
      </c>
      <c r="AI46" s="274">
        <v>5</v>
      </c>
      <c r="AJ46" s="274">
        <v>5</v>
      </c>
      <c r="AK46" s="274"/>
      <c r="AL46" s="274"/>
      <c r="AM46" s="274">
        <v>5</v>
      </c>
      <c r="AN46" s="274">
        <v>5</v>
      </c>
      <c r="AO46" s="274">
        <v>5</v>
      </c>
      <c r="AP46" s="274">
        <v>5</v>
      </c>
      <c r="AQ46" s="274">
        <v>5</v>
      </c>
      <c r="AR46" s="274">
        <v>4</v>
      </c>
      <c r="AS46" s="274">
        <v>5</v>
      </c>
      <c r="AT46" s="274"/>
      <c r="AU46" s="274" t="s">
        <v>183</v>
      </c>
      <c r="AV46" s="274">
        <v>3</v>
      </c>
      <c r="AW46" s="274" t="s">
        <v>183</v>
      </c>
      <c r="AX46" s="274">
        <v>4</v>
      </c>
      <c r="AY46" s="274" t="s">
        <v>33</v>
      </c>
      <c r="AZ46" s="274"/>
      <c r="BA46" s="274" t="s">
        <v>183</v>
      </c>
      <c r="BB46" s="274" t="s">
        <v>183</v>
      </c>
      <c r="BC46" s="274" t="s">
        <v>183</v>
      </c>
      <c r="BD46" s="274">
        <v>5</v>
      </c>
      <c r="BE46" s="274" t="s">
        <v>183</v>
      </c>
      <c r="BF46" s="274"/>
      <c r="BG46" s="274"/>
      <c r="BH46" s="274"/>
      <c r="BI46" s="274"/>
      <c r="BJ46" s="274">
        <v>5</v>
      </c>
      <c r="BK46" s="274">
        <v>5</v>
      </c>
      <c r="BL46" s="274"/>
      <c r="BM46" s="274">
        <v>5</v>
      </c>
      <c r="BN46" s="274">
        <v>5</v>
      </c>
      <c r="BO46" s="274" t="s">
        <v>387</v>
      </c>
      <c r="BP46" s="274"/>
      <c r="BQ46" s="275">
        <v>43139.599479166667</v>
      </c>
      <c r="BR46" s="274" t="s">
        <v>356</v>
      </c>
    </row>
    <row r="47" spans="1:71" ht="15" x14ac:dyDescent="0.25">
      <c r="A47" s="197" t="str">
        <f>IF(ISNA(LOOKUP($G47,BLIOTECAS!$B$1:$B$27,BLIOTECAS!C$1:C$27)),"",LOOKUP($G47,BLIOTECAS!$B$1:$B$27,BLIOTECAS!C$1:C$27))</f>
        <v/>
      </c>
      <c r="B47" s="197" t="str">
        <f>IF(ISNA(LOOKUP($G47,BLIOTECAS!$B$1:$B$27,BLIOTECAS!D$1:D$27)),"",LOOKUP($G47,BLIOTECAS!$B$1:$B$27,BLIOTECAS!D$1:D$27))</f>
        <v/>
      </c>
      <c r="C47" s="197" t="str">
        <f>IF(ISNA(LOOKUP($G47,BLIOTECAS!$B$1:$B$27,BLIOTECAS!E$1:E$27)),"",LOOKUP($G47,BLIOTECAS!$B$1:$B$27,BLIOTECAS!E$1:E$27))</f>
        <v/>
      </c>
      <c r="D47" s="274">
        <v>1473</v>
      </c>
      <c r="E47" s="274"/>
      <c r="F47" s="274"/>
      <c r="G47" s="274"/>
      <c r="H47" s="274"/>
      <c r="I47" s="274">
        <v>5</v>
      </c>
      <c r="J47" s="274">
        <v>4</v>
      </c>
      <c r="K47" s="274"/>
      <c r="L47" s="274">
        <v>14</v>
      </c>
      <c r="M47" s="274">
        <v>16</v>
      </c>
      <c r="N47" s="274">
        <v>29</v>
      </c>
      <c r="O47" s="274" t="s">
        <v>388</v>
      </c>
      <c r="P47" s="274"/>
      <c r="Q47" s="274"/>
      <c r="R47" s="274">
        <v>4</v>
      </c>
      <c r="S47" s="274">
        <v>5</v>
      </c>
      <c r="T47" s="274">
        <v>4</v>
      </c>
      <c r="U47" s="274">
        <v>3</v>
      </c>
      <c r="V47" s="274"/>
      <c r="W47" s="274"/>
      <c r="X47" s="274">
        <v>4</v>
      </c>
      <c r="Y47" s="274">
        <v>2</v>
      </c>
      <c r="Z47" s="274">
        <v>5</v>
      </c>
      <c r="AA47" s="274">
        <v>5</v>
      </c>
      <c r="AB47" s="274">
        <v>2</v>
      </c>
      <c r="AC47" s="274"/>
      <c r="AD47" s="274">
        <v>4</v>
      </c>
      <c r="AE47" s="274">
        <v>3</v>
      </c>
      <c r="AF47" s="274">
        <v>1</v>
      </c>
      <c r="AG47" s="274">
        <v>3</v>
      </c>
      <c r="AH47" s="274">
        <v>4</v>
      </c>
      <c r="AI47" s="274">
        <v>4</v>
      </c>
      <c r="AJ47" s="274">
        <v>4</v>
      </c>
      <c r="AK47" s="274"/>
      <c r="AL47" s="274"/>
      <c r="AM47" s="274">
        <v>4</v>
      </c>
      <c r="AN47" s="274">
        <v>2</v>
      </c>
      <c r="AO47" s="274">
        <v>2</v>
      </c>
      <c r="AP47" s="274">
        <v>5</v>
      </c>
      <c r="AQ47" s="274">
        <v>5</v>
      </c>
      <c r="AR47" s="274">
        <v>4</v>
      </c>
      <c r="AS47" s="274">
        <v>5</v>
      </c>
      <c r="AT47" s="274"/>
      <c r="AU47" s="274" t="s">
        <v>183</v>
      </c>
      <c r="AV47" s="274">
        <v>4</v>
      </c>
      <c r="AW47" s="274" t="s">
        <v>183</v>
      </c>
      <c r="AX47" s="274">
        <v>2</v>
      </c>
      <c r="AY47" s="274" t="s">
        <v>33</v>
      </c>
      <c r="AZ47" s="274"/>
      <c r="BA47" s="274" t="s">
        <v>183</v>
      </c>
      <c r="BB47" s="274" t="s">
        <v>183</v>
      </c>
      <c r="BC47" s="274" t="s">
        <v>33</v>
      </c>
      <c r="BD47" s="274"/>
      <c r="BE47" s="274" t="s">
        <v>183</v>
      </c>
      <c r="BF47" s="274" t="s">
        <v>389</v>
      </c>
      <c r="BG47" s="274"/>
      <c r="BH47" s="274"/>
      <c r="BI47" s="274"/>
      <c r="BJ47" s="274">
        <v>3</v>
      </c>
      <c r="BK47" s="274">
        <v>5</v>
      </c>
      <c r="BL47" s="274"/>
      <c r="BM47" s="274">
        <v>4</v>
      </c>
      <c r="BN47" s="274">
        <v>5</v>
      </c>
      <c r="BO47" s="274" t="s">
        <v>390</v>
      </c>
      <c r="BP47" s="274"/>
      <c r="BQ47" s="275">
        <v>43139.599548611113</v>
      </c>
      <c r="BR47" s="274" t="s">
        <v>355</v>
      </c>
    </row>
    <row r="48" spans="1:71" ht="15" x14ac:dyDescent="0.25">
      <c r="A48" s="197" t="str">
        <f>IF(ISNA(LOOKUP($G48,BLIOTECAS!$B$1:$B$27,BLIOTECAS!C$1:C$27)),"",LOOKUP($G48,BLIOTECAS!$B$1:$B$27,BLIOTECAS!C$1:C$27))</f>
        <v xml:space="preserve">Facultad de Ciencias Políticas y Sociología </v>
      </c>
      <c r="B48" s="197" t="str">
        <f>IF(ISNA(LOOKUP($G48,BLIOTECAS!$B$1:$B$27,BLIOTECAS!D$1:D$27)),"",LOOKUP($G48,BLIOTECAS!$B$1:$B$27,BLIOTECAS!D$1:D$27))</f>
        <v>CPS</v>
      </c>
      <c r="C48" s="197" t="str">
        <f>IF(ISNA(LOOKUP($G48,BLIOTECAS!$B$1:$B$27,BLIOTECAS!E$1:E$27)),"",LOOKUP($G48,BLIOTECAS!$B$1:$B$27,BLIOTECAS!E$1:E$27))</f>
        <v>Ciencias Sociales</v>
      </c>
      <c r="D48" s="274">
        <v>1474</v>
      </c>
      <c r="E48" s="274"/>
      <c r="F48" s="274"/>
      <c r="G48" s="274">
        <v>9</v>
      </c>
      <c r="H48" s="274"/>
      <c r="I48" s="274">
        <v>5</v>
      </c>
      <c r="J48" s="274">
        <v>5</v>
      </c>
      <c r="K48" s="274"/>
      <c r="L48" s="274">
        <v>14</v>
      </c>
      <c r="M48" s="274">
        <v>11</v>
      </c>
      <c r="N48" s="274">
        <v>15</v>
      </c>
      <c r="O48" s="274"/>
      <c r="P48" s="274"/>
      <c r="Q48" s="274"/>
      <c r="R48" s="274">
        <v>5</v>
      </c>
      <c r="S48" s="274">
        <v>3</v>
      </c>
      <c r="T48" s="274">
        <v>3</v>
      </c>
      <c r="U48" s="274">
        <v>3</v>
      </c>
      <c r="V48" s="274"/>
      <c r="W48" s="274"/>
      <c r="X48" s="274">
        <v>5</v>
      </c>
      <c r="Y48" s="274">
        <v>5</v>
      </c>
      <c r="Z48" s="274">
        <v>4</v>
      </c>
      <c r="AA48" s="274">
        <v>4</v>
      </c>
      <c r="AB48" s="274">
        <v>3</v>
      </c>
      <c r="AC48" s="274"/>
      <c r="AD48" s="274">
        <v>5</v>
      </c>
      <c r="AE48" s="274">
        <v>5</v>
      </c>
      <c r="AF48" s="274">
        <v>5</v>
      </c>
      <c r="AG48" s="274">
        <v>5</v>
      </c>
      <c r="AH48" s="274">
        <v>5</v>
      </c>
      <c r="AI48" s="274">
        <v>5</v>
      </c>
      <c r="AJ48" s="274">
        <v>5</v>
      </c>
      <c r="AK48" s="274"/>
      <c r="AL48" s="274"/>
      <c r="AM48" s="274">
        <v>5</v>
      </c>
      <c r="AN48" s="274">
        <v>4</v>
      </c>
      <c r="AO48" s="274">
        <v>5</v>
      </c>
      <c r="AP48" s="274">
        <v>5</v>
      </c>
      <c r="AQ48" s="274">
        <v>5</v>
      </c>
      <c r="AR48" s="274">
        <v>5</v>
      </c>
      <c r="AS48" s="274">
        <v>5</v>
      </c>
      <c r="AT48" s="274"/>
      <c r="AU48" s="274" t="s">
        <v>183</v>
      </c>
      <c r="AV48" s="274">
        <v>4</v>
      </c>
      <c r="AW48" s="274" t="s">
        <v>183</v>
      </c>
      <c r="AX48" s="274">
        <v>5</v>
      </c>
      <c r="AY48" s="274" t="s">
        <v>33</v>
      </c>
      <c r="AZ48" s="274"/>
      <c r="BA48" s="274" t="s">
        <v>183</v>
      </c>
      <c r="BB48" s="274" t="s">
        <v>183</v>
      </c>
      <c r="BC48" s="274" t="s">
        <v>183</v>
      </c>
      <c r="BD48" s="274">
        <v>5</v>
      </c>
      <c r="BE48" s="274" t="s">
        <v>183</v>
      </c>
      <c r="BF48" s="274"/>
      <c r="BG48" s="274"/>
      <c r="BH48" s="274"/>
      <c r="BI48" s="274"/>
      <c r="BJ48" s="274">
        <v>5</v>
      </c>
      <c r="BK48" s="274">
        <v>5</v>
      </c>
      <c r="BL48" s="274"/>
      <c r="BM48" s="274">
        <v>5</v>
      </c>
      <c r="BN48" s="274">
        <v>3</v>
      </c>
      <c r="BO48" s="274"/>
      <c r="BP48" s="274"/>
      <c r="BQ48" s="275">
        <v>43139.599560185183</v>
      </c>
      <c r="BR48" s="274" t="s">
        <v>355</v>
      </c>
    </row>
    <row r="49" spans="1:70" ht="15" x14ac:dyDescent="0.25">
      <c r="A49" s="197" t="str">
        <f>IF(ISNA(LOOKUP($G49,BLIOTECAS!$B$1:$B$27,BLIOTECAS!C$1:C$27)),"",LOOKUP($G49,BLIOTECAS!$B$1:$B$27,BLIOTECAS!C$1:C$27))</f>
        <v xml:space="preserve">Facultad de Geografía e Historia </v>
      </c>
      <c r="B49" s="197" t="str">
        <f>IF(ISNA(LOOKUP($G49,BLIOTECAS!$B$1:$B$27,BLIOTECAS!D$1:D$27)),"",LOOKUP($G49,BLIOTECAS!$B$1:$B$27,BLIOTECAS!D$1:D$27))</f>
        <v>GHI</v>
      </c>
      <c r="C49" s="197" t="str">
        <f>IF(ISNA(LOOKUP($G49,BLIOTECAS!$B$1:$B$27,BLIOTECAS!E$1:E$27)),"",LOOKUP($G49,BLIOTECAS!$B$1:$B$27,BLIOTECAS!E$1:E$27))</f>
        <v>Humanidades</v>
      </c>
      <c r="D49" s="274">
        <v>1475</v>
      </c>
      <c r="E49" s="274"/>
      <c r="F49" s="274"/>
      <c r="G49" s="274">
        <v>16</v>
      </c>
      <c r="H49" s="274"/>
      <c r="I49" s="274">
        <v>3</v>
      </c>
      <c r="J49" s="274">
        <v>3</v>
      </c>
      <c r="K49" s="274"/>
      <c r="L49" s="274">
        <v>16</v>
      </c>
      <c r="M49" s="274"/>
      <c r="N49" s="274"/>
      <c r="O49" s="274" t="s">
        <v>391</v>
      </c>
      <c r="P49" s="274"/>
      <c r="Q49" s="274"/>
      <c r="R49" s="274">
        <v>5</v>
      </c>
      <c r="S49" s="274">
        <v>4</v>
      </c>
      <c r="T49" s="274">
        <v>4</v>
      </c>
      <c r="U49" s="274">
        <v>4</v>
      </c>
      <c r="V49" s="274"/>
      <c r="W49" s="274"/>
      <c r="X49" s="274">
        <v>5</v>
      </c>
      <c r="Y49" s="274">
        <v>4</v>
      </c>
      <c r="Z49" s="274">
        <v>4</v>
      </c>
      <c r="AA49" s="274">
        <v>4</v>
      </c>
      <c r="AB49" s="274">
        <v>4</v>
      </c>
      <c r="AC49" s="274"/>
      <c r="AD49" s="274">
        <v>4</v>
      </c>
      <c r="AE49" s="274">
        <v>5</v>
      </c>
      <c r="AF49" s="274">
        <v>5</v>
      </c>
      <c r="AG49" s="274">
        <v>5</v>
      </c>
      <c r="AH49" s="274">
        <v>5</v>
      </c>
      <c r="AI49" s="274"/>
      <c r="AJ49" s="274">
        <v>5</v>
      </c>
      <c r="AK49" s="274"/>
      <c r="AL49" s="274"/>
      <c r="AM49" s="274">
        <v>5</v>
      </c>
      <c r="AN49" s="274">
        <v>5</v>
      </c>
      <c r="AO49" s="274">
        <v>4</v>
      </c>
      <c r="AP49" s="274">
        <v>5</v>
      </c>
      <c r="AQ49" s="274">
        <v>5</v>
      </c>
      <c r="AR49" s="274">
        <v>5</v>
      </c>
      <c r="AS49" s="274">
        <v>3</v>
      </c>
      <c r="AT49" s="274"/>
      <c r="AU49" s="274" t="s">
        <v>183</v>
      </c>
      <c r="AV49" s="274">
        <v>4</v>
      </c>
      <c r="AW49" s="274" t="s">
        <v>183</v>
      </c>
      <c r="AX49" s="274">
        <v>4</v>
      </c>
      <c r="AY49" s="274"/>
      <c r="AZ49" s="274">
        <v>4</v>
      </c>
      <c r="BA49" s="274" t="s">
        <v>33</v>
      </c>
      <c r="BB49" s="274" t="s">
        <v>183</v>
      </c>
      <c r="BC49" s="274" t="s">
        <v>33</v>
      </c>
      <c r="BD49" s="274"/>
      <c r="BE49" s="274" t="s">
        <v>183</v>
      </c>
      <c r="BF49" s="274"/>
      <c r="BG49" s="274"/>
      <c r="BH49" s="274"/>
      <c r="BI49" s="274"/>
      <c r="BJ49" s="274"/>
      <c r="BK49" s="274">
        <v>5</v>
      </c>
      <c r="BL49" s="274"/>
      <c r="BM49" s="274">
        <v>5</v>
      </c>
      <c r="BN49" s="274">
        <v>4</v>
      </c>
      <c r="BO49" s="274"/>
      <c r="BP49" s="274"/>
      <c r="BQ49" s="275">
        <v>43139.600034722222</v>
      </c>
      <c r="BR49" s="274" t="s">
        <v>356</v>
      </c>
    </row>
    <row r="50" spans="1:70" ht="15" x14ac:dyDescent="0.25">
      <c r="A50" s="197" t="str">
        <f>IF(ISNA(LOOKUP($G50,BLIOTECAS!$B$1:$B$27,BLIOTECAS!C$1:C$27)),"",LOOKUP($G50,BLIOTECAS!$B$1:$B$27,BLIOTECAS!C$1:C$27))</f>
        <v/>
      </c>
      <c r="B50" s="197" t="str">
        <f>IF(ISNA(LOOKUP($G50,BLIOTECAS!$B$1:$B$27,BLIOTECAS!D$1:D$27)),"",LOOKUP($G50,BLIOTECAS!$B$1:$B$27,BLIOTECAS!D$1:D$27))</f>
        <v/>
      </c>
      <c r="C50" s="197" t="str">
        <f>IF(ISNA(LOOKUP($G50,BLIOTECAS!$B$1:$B$27,BLIOTECAS!E$1:E$27)),"",LOOKUP($G50,BLIOTECAS!$B$1:$B$27,BLIOTECAS!E$1:E$27))</f>
        <v/>
      </c>
      <c r="D50" s="274">
        <v>1476</v>
      </c>
      <c r="E50" s="274"/>
      <c r="F50" s="274"/>
      <c r="G50" s="274"/>
      <c r="H50" s="274"/>
      <c r="I50" s="274">
        <v>3</v>
      </c>
      <c r="J50" s="274">
        <v>2</v>
      </c>
      <c r="K50" s="274"/>
      <c r="L50" s="274">
        <v>4</v>
      </c>
      <c r="M50" s="274"/>
      <c r="N50" s="274"/>
      <c r="O50" s="274"/>
      <c r="P50" s="274"/>
      <c r="Q50" s="274"/>
      <c r="R50" s="274">
        <v>5</v>
      </c>
      <c r="S50" s="274">
        <v>4</v>
      </c>
      <c r="T50" s="274">
        <v>4</v>
      </c>
      <c r="U50" s="274">
        <v>4</v>
      </c>
      <c r="V50" s="274"/>
      <c r="W50" s="274"/>
      <c r="X50" s="274">
        <v>5</v>
      </c>
      <c r="Y50" s="274">
        <v>4</v>
      </c>
      <c r="Z50" s="274">
        <v>5</v>
      </c>
      <c r="AA50" s="274">
        <v>2</v>
      </c>
      <c r="AB50" s="274">
        <v>4</v>
      </c>
      <c r="AC50" s="274"/>
      <c r="AD50" s="274">
        <v>5</v>
      </c>
      <c r="AE50" s="274">
        <v>5</v>
      </c>
      <c r="AF50" s="274">
        <v>5</v>
      </c>
      <c r="AG50" s="274">
        <v>5</v>
      </c>
      <c r="AH50" s="274">
        <v>5</v>
      </c>
      <c r="AI50" s="274">
        <v>5</v>
      </c>
      <c r="AJ50" s="274">
        <v>5</v>
      </c>
      <c r="AK50" s="274"/>
      <c r="AL50" s="274"/>
      <c r="AM50" s="274">
        <v>5</v>
      </c>
      <c r="AN50" s="274">
        <v>3</v>
      </c>
      <c r="AO50" s="274">
        <v>5</v>
      </c>
      <c r="AP50" s="274">
        <v>5</v>
      </c>
      <c r="AQ50" s="274">
        <v>5</v>
      </c>
      <c r="AR50" s="274">
        <v>5</v>
      </c>
      <c r="AS50" s="274">
        <v>5</v>
      </c>
      <c r="AT50" s="274"/>
      <c r="AU50" s="274" t="s">
        <v>33</v>
      </c>
      <c r="AV50" s="274"/>
      <c r="AW50" s="274" t="s">
        <v>33</v>
      </c>
      <c r="AX50" s="274"/>
      <c r="AY50" s="274" t="s">
        <v>33</v>
      </c>
      <c r="AZ50" s="274"/>
      <c r="BA50" s="274" t="s">
        <v>33</v>
      </c>
      <c r="BB50" s="274" t="s">
        <v>33</v>
      </c>
      <c r="BC50" s="274" t="s">
        <v>33</v>
      </c>
      <c r="BD50" s="274"/>
      <c r="BE50" s="274" t="s">
        <v>33</v>
      </c>
      <c r="BF50" s="274"/>
      <c r="BG50" s="274"/>
      <c r="BH50" s="274"/>
      <c r="BI50" s="274"/>
      <c r="BJ50" s="274">
        <v>5</v>
      </c>
      <c r="BK50" s="274">
        <v>5</v>
      </c>
      <c r="BL50" s="274"/>
      <c r="BM50" s="274">
        <v>5</v>
      </c>
      <c r="BN50" s="274">
        <v>4</v>
      </c>
      <c r="BO50" s="274"/>
      <c r="BP50" s="274"/>
      <c r="BQ50" s="275">
        <v>43139.600069444445</v>
      </c>
      <c r="BR50" s="274" t="s">
        <v>356</v>
      </c>
    </row>
    <row r="51" spans="1:70" ht="15" x14ac:dyDescent="0.25">
      <c r="A51" s="197" t="str">
        <f>IF(ISNA(LOOKUP($G51,BLIOTECAS!$B$1:$B$27,BLIOTECAS!C$1:C$27)),"",LOOKUP($G51,BLIOTECAS!$B$1:$B$27,BLIOTECAS!C$1:C$27))</f>
        <v/>
      </c>
      <c r="B51" s="197" t="str">
        <f>IF(ISNA(LOOKUP($G51,BLIOTECAS!$B$1:$B$27,BLIOTECAS!D$1:D$27)),"",LOOKUP($G51,BLIOTECAS!$B$1:$B$27,BLIOTECAS!D$1:D$27))</f>
        <v/>
      </c>
      <c r="C51" s="197" t="str">
        <f>IF(ISNA(LOOKUP($G51,BLIOTECAS!$B$1:$B$27,BLIOTECAS!E$1:E$27)),"",LOOKUP($G51,BLIOTECAS!$B$1:$B$27,BLIOTECAS!E$1:E$27))</f>
        <v/>
      </c>
      <c r="D51" s="274">
        <v>1477</v>
      </c>
      <c r="E51" s="274"/>
      <c r="F51" s="274"/>
      <c r="G51" s="274"/>
      <c r="H51" s="274"/>
      <c r="I51" s="274">
        <v>4</v>
      </c>
      <c r="J51" s="274">
        <v>2</v>
      </c>
      <c r="K51" s="274"/>
      <c r="L51" s="274">
        <v>26</v>
      </c>
      <c r="M51" s="274"/>
      <c r="N51" s="274"/>
      <c r="O51" s="274"/>
      <c r="P51" s="274"/>
      <c r="Q51" s="274"/>
      <c r="R51" s="274">
        <v>5</v>
      </c>
      <c r="S51" s="274">
        <v>5</v>
      </c>
      <c r="T51" s="274">
        <v>4</v>
      </c>
      <c r="U51" s="274">
        <v>4</v>
      </c>
      <c r="V51" s="274"/>
      <c r="W51" s="274"/>
      <c r="X51" s="274">
        <v>4</v>
      </c>
      <c r="Y51" s="274">
        <v>3</v>
      </c>
      <c r="Z51" s="274">
        <v>4</v>
      </c>
      <c r="AA51" s="274">
        <v>2</v>
      </c>
      <c r="AB51" s="274">
        <v>3</v>
      </c>
      <c r="AC51" s="274"/>
      <c r="AD51" s="274">
        <v>3</v>
      </c>
      <c r="AE51" s="274">
        <v>4</v>
      </c>
      <c r="AF51" s="274">
        <v>3</v>
      </c>
      <c r="AG51" s="274">
        <v>5</v>
      </c>
      <c r="AH51" s="274">
        <v>3</v>
      </c>
      <c r="AI51" s="274">
        <v>4</v>
      </c>
      <c r="AJ51" s="274">
        <v>3</v>
      </c>
      <c r="AK51" s="274"/>
      <c r="AL51" s="274"/>
      <c r="AM51" s="274">
        <v>5</v>
      </c>
      <c r="AN51" s="274">
        <v>5</v>
      </c>
      <c r="AO51" s="274">
        <v>5</v>
      </c>
      <c r="AP51" s="274">
        <v>5</v>
      </c>
      <c r="AQ51" s="274">
        <v>5</v>
      </c>
      <c r="AR51" s="274">
        <v>4</v>
      </c>
      <c r="AS51" s="274">
        <v>4</v>
      </c>
      <c r="AT51" s="274"/>
      <c r="AU51" s="274" t="s">
        <v>183</v>
      </c>
      <c r="AV51" s="274">
        <v>3</v>
      </c>
      <c r="AW51" s="274" t="s">
        <v>33</v>
      </c>
      <c r="AX51" s="274"/>
      <c r="AY51" s="274" t="s">
        <v>33</v>
      </c>
      <c r="AZ51" s="274"/>
      <c r="BA51" s="274" t="s">
        <v>33</v>
      </c>
      <c r="BB51" s="274" t="s">
        <v>33</v>
      </c>
      <c r="BC51" s="274"/>
      <c r="BD51" s="274"/>
      <c r="BE51" s="274" t="s">
        <v>183</v>
      </c>
      <c r="BF51" s="274"/>
      <c r="BG51" s="274"/>
      <c r="BH51" s="274"/>
      <c r="BI51" s="274"/>
      <c r="BJ51" s="274">
        <v>5</v>
      </c>
      <c r="BK51" s="274">
        <v>5</v>
      </c>
      <c r="BL51" s="274"/>
      <c r="BM51" s="274">
        <v>5</v>
      </c>
      <c r="BN51" s="274">
        <v>4</v>
      </c>
      <c r="BO51" s="274"/>
      <c r="BP51" s="274"/>
      <c r="BQ51" s="275">
        <v>43139.600115740737</v>
      </c>
      <c r="BR51" s="274" t="s">
        <v>355</v>
      </c>
    </row>
    <row r="52" spans="1:70" ht="15" x14ac:dyDescent="0.25">
      <c r="A52" s="197" t="str">
        <f>IF(ISNA(LOOKUP($G52,BLIOTECAS!$B$1:$B$27,BLIOTECAS!C$1:C$27)),"",LOOKUP($G52,BLIOTECAS!$B$1:$B$27,BLIOTECAS!C$1:C$27))</f>
        <v xml:space="preserve">Facultad de Ciencias de la Información </v>
      </c>
      <c r="B52" s="197" t="str">
        <f>IF(ISNA(LOOKUP($G52,BLIOTECAS!$B$1:$B$27,BLIOTECAS!D$1:D$27)),"",LOOKUP($G52,BLIOTECAS!$B$1:$B$27,BLIOTECAS!D$1:D$27))</f>
        <v>INF</v>
      </c>
      <c r="C52" s="197" t="str">
        <f>IF(ISNA(LOOKUP($G52,BLIOTECAS!$B$1:$B$27,BLIOTECAS!E$1:E$27)),"",LOOKUP($G52,BLIOTECAS!$B$1:$B$27,BLIOTECAS!E$1:E$27))</f>
        <v>Ciencias Sociales</v>
      </c>
      <c r="D52" s="274">
        <v>1478</v>
      </c>
      <c r="E52" s="274"/>
      <c r="F52" s="274"/>
      <c r="G52" s="274">
        <v>4</v>
      </c>
      <c r="H52" s="274"/>
      <c r="I52" s="274">
        <v>2</v>
      </c>
      <c r="J52" s="274">
        <v>4</v>
      </c>
      <c r="K52" s="274"/>
      <c r="L52" s="274">
        <v>4</v>
      </c>
      <c r="M52" s="274">
        <v>3</v>
      </c>
      <c r="N52" s="274"/>
      <c r="O52" s="274" t="s">
        <v>392</v>
      </c>
      <c r="P52" s="274"/>
      <c r="Q52" s="274"/>
      <c r="R52" s="274">
        <v>5</v>
      </c>
      <c r="S52" s="274">
        <v>5</v>
      </c>
      <c r="T52" s="274">
        <v>4</v>
      </c>
      <c r="U52" s="274"/>
      <c r="V52" s="274"/>
      <c r="W52" s="274"/>
      <c r="X52" s="274">
        <v>3</v>
      </c>
      <c r="Y52" s="274">
        <v>4</v>
      </c>
      <c r="Z52" s="274">
        <v>4</v>
      </c>
      <c r="AA52" s="274">
        <v>4</v>
      </c>
      <c r="AB52" s="274">
        <v>4</v>
      </c>
      <c r="AC52" s="274"/>
      <c r="AD52" s="274">
        <v>3</v>
      </c>
      <c r="AE52" s="274">
        <v>5</v>
      </c>
      <c r="AF52" s="274">
        <v>5</v>
      </c>
      <c r="AG52" s="274">
        <v>5</v>
      </c>
      <c r="AH52" s="274">
        <v>4</v>
      </c>
      <c r="AI52" s="274">
        <v>4</v>
      </c>
      <c r="AJ52" s="274">
        <v>4</v>
      </c>
      <c r="AK52" s="274"/>
      <c r="AL52" s="274"/>
      <c r="AM52" s="274">
        <v>5</v>
      </c>
      <c r="AN52" s="274">
        <v>5</v>
      </c>
      <c r="AO52" s="274">
        <v>5</v>
      </c>
      <c r="AP52" s="274">
        <v>5</v>
      </c>
      <c r="AQ52" s="274">
        <v>5</v>
      </c>
      <c r="AR52" s="274">
        <v>4</v>
      </c>
      <c r="AS52" s="274">
        <v>5</v>
      </c>
      <c r="AT52" s="274"/>
      <c r="AU52" s="274" t="s">
        <v>183</v>
      </c>
      <c r="AV52" s="274">
        <v>4</v>
      </c>
      <c r="AW52" s="274" t="s">
        <v>183</v>
      </c>
      <c r="AX52" s="274">
        <v>4</v>
      </c>
      <c r="AY52" s="274" t="s">
        <v>183</v>
      </c>
      <c r="AZ52" s="274">
        <v>4</v>
      </c>
      <c r="BA52" s="274" t="s">
        <v>183</v>
      </c>
      <c r="BB52" s="274" t="s">
        <v>183</v>
      </c>
      <c r="BC52" s="274" t="s">
        <v>183</v>
      </c>
      <c r="BD52" s="274">
        <v>4</v>
      </c>
      <c r="BE52" s="274" t="s">
        <v>33</v>
      </c>
      <c r="BF52" s="274"/>
      <c r="BG52" s="274"/>
      <c r="BH52" s="274"/>
      <c r="BI52" s="274"/>
      <c r="BJ52" s="274">
        <v>4</v>
      </c>
      <c r="BK52" s="274">
        <v>5</v>
      </c>
      <c r="BL52" s="274"/>
      <c r="BM52" s="274">
        <v>5</v>
      </c>
      <c r="BN52" s="274">
        <v>4</v>
      </c>
      <c r="BO52" s="274"/>
      <c r="BP52" s="274"/>
      <c r="BQ52" s="275">
        <v>43139.600810185184</v>
      </c>
      <c r="BR52" s="274" t="s">
        <v>355</v>
      </c>
    </row>
    <row r="53" spans="1:70" ht="15" x14ac:dyDescent="0.25">
      <c r="A53" s="197" t="str">
        <f>IF(ISNA(LOOKUP($G53,BLIOTECAS!$B$1:$B$27,BLIOTECAS!C$1:C$27)),"",LOOKUP($G53,BLIOTECAS!$B$1:$B$27,BLIOTECAS!C$1:C$27))</f>
        <v xml:space="preserve">Facultad de Bellas Artes </v>
      </c>
      <c r="B53" s="197" t="str">
        <f>IF(ISNA(LOOKUP($G53,BLIOTECAS!$B$1:$B$27,BLIOTECAS!D$1:D$27)),"",LOOKUP($G53,BLIOTECAS!$B$1:$B$27,BLIOTECAS!D$1:D$27))</f>
        <v>BBA</v>
      </c>
      <c r="C53" s="197" t="str">
        <f>IF(ISNA(LOOKUP($G53,BLIOTECAS!$B$1:$B$27,BLIOTECAS!E$1:E$27)),"",LOOKUP($G53,BLIOTECAS!$B$1:$B$27,BLIOTECAS!E$1:E$27))</f>
        <v>Humanidades</v>
      </c>
      <c r="D53" s="274">
        <v>1479</v>
      </c>
      <c r="E53" s="274"/>
      <c r="F53" s="274"/>
      <c r="G53" s="274">
        <v>1</v>
      </c>
      <c r="H53" s="274"/>
      <c r="I53" s="274">
        <v>3</v>
      </c>
      <c r="J53" s="274">
        <v>3</v>
      </c>
      <c r="K53" s="274"/>
      <c r="L53" s="274">
        <v>1</v>
      </c>
      <c r="M53" s="274"/>
      <c r="N53" s="274"/>
      <c r="O53" s="274"/>
      <c r="P53" s="274"/>
      <c r="Q53" s="274"/>
      <c r="R53" s="274">
        <v>5</v>
      </c>
      <c r="S53" s="274">
        <v>4</v>
      </c>
      <c r="T53" s="274">
        <v>4</v>
      </c>
      <c r="U53" s="274">
        <v>3</v>
      </c>
      <c r="V53" s="274"/>
      <c r="W53" s="274"/>
      <c r="X53" s="274">
        <v>3</v>
      </c>
      <c r="Y53" s="274">
        <v>2</v>
      </c>
      <c r="Z53" s="274">
        <v>4</v>
      </c>
      <c r="AA53" s="274">
        <v>3</v>
      </c>
      <c r="AB53" s="274">
        <v>3</v>
      </c>
      <c r="AC53" s="274"/>
      <c r="AD53" s="274">
        <v>2</v>
      </c>
      <c r="AE53" s="274">
        <v>4</v>
      </c>
      <c r="AF53" s="274">
        <v>2</v>
      </c>
      <c r="AG53" s="274">
        <v>5</v>
      </c>
      <c r="AH53" s="274">
        <v>4</v>
      </c>
      <c r="AI53" s="274">
        <v>5</v>
      </c>
      <c r="AJ53" s="274">
        <v>4</v>
      </c>
      <c r="AK53" s="274"/>
      <c r="AL53" s="274"/>
      <c r="AM53" s="274">
        <v>5</v>
      </c>
      <c r="AN53" s="274">
        <v>5</v>
      </c>
      <c r="AO53" s="274">
        <v>5</v>
      </c>
      <c r="AP53" s="274">
        <v>5</v>
      </c>
      <c r="AQ53" s="274">
        <v>5</v>
      </c>
      <c r="AR53" s="274">
        <v>5</v>
      </c>
      <c r="AS53" s="274">
        <v>4</v>
      </c>
      <c r="AT53" s="274"/>
      <c r="AU53" s="274" t="s">
        <v>33</v>
      </c>
      <c r="AV53" s="274"/>
      <c r="AW53" s="274" t="s">
        <v>33</v>
      </c>
      <c r="AX53" s="274"/>
      <c r="AY53" s="274" t="s">
        <v>33</v>
      </c>
      <c r="AZ53" s="274"/>
      <c r="BA53" s="274" t="s">
        <v>33</v>
      </c>
      <c r="BB53" s="274" t="s">
        <v>33</v>
      </c>
      <c r="BC53" s="274" t="s">
        <v>33</v>
      </c>
      <c r="BD53" s="274"/>
      <c r="BE53" s="274" t="s">
        <v>33</v>
      </c>
      <c r="BF53" s="274"/>
      <c r="BG53" s="274"/>
      <c r="BH53" s="274"/>
      <c r="BI53" s="274"/>
      <c r="BJ53" s="274">
        <v>5</v>
      </c>
      <c r="BK53" s="274">
        <v>5</v>
      </c>
      <c r="BL53" s="274"/>
      <c r="BM53" s="274">
        <v>4</v>
      </c>
      <c r="BN53" s="274">
        <v>3</v>
      </c>
      <c r="BO53" s="274"/>
      <c r="BP53" s="274"/>
      <c r="BQ53" s="275">
        <v>43139.601064814815</v>
      </c>
      <c r="BR53" s="274" t="s">
        <v>355</v>
      </c>
    </row>
    <row r="54" spans="1:70" ht="15" x14ac:dyDescent="0.25">
      <c r="A54" s="197" t="str">
        <f>IF(ISNA(LOOKUP($G54,BLIOTECAS!$B$1:$B$27,BLIOTECAS!C$1:C$27)),"",LOOKUP($G54,BLIOTECAS!$B$1:$B$27,BLIOTECAS!C$1:C$27))</f>
        <v xml:space="preserve">Facultad de Geografía e Historia </v>
      </c>
      <c r="B54" s="197" t="str">
        <f>IF(ISNA(LOOKUP($G54,BLIOTECAS!$B$1:$B$27,BLIOTECAS!D$1:D$27)),"",LOOKUP($G54,BLIOTECAS!$B$1:$B$27,BLIOTECAS!D$1:D$27))</f>
        <v>GHI</v>
      </c>
      <c r="C54" s="197" t="str">
        <f>IF(ISNA(LOOKUP($G54,BLIOTECAS!$B$1:$B$27,BLIOTECAS!E$1:E$27)),"",LOOKUP($G54,BLIOTECAS!$B$1:$B$27,BLIOTECAS!E$1:E$27))</f>
        <v>Humanidades</v>
      </c>
      <c r="D54" s="274">
        <v>1480</v>
      </c>
      <c r="E54" s="274"/>
      <c r="F54" s="274"/>
      <c r="G54" s="274">
        <v>16</v>
      </c>
      <c r="H54" s="274"/>
      <c r="I54" s="274">
        <v>3</v>
      </c>
      <c r="J54" s="274">
        <v>5</v>
      </c>
      <c r="K54" s="274"/>
      <c r="L54" s="274">
        <v>16</v>
      </c>
      <c r="M54" s="274">
        <v>29</v>
      </c>
      <c r="N54" s="274">
        <v>15</v>
      </c>
      <c r="O54" s="274" t="s">
        <v>393</v>
      </c>
      <c r="P54" s="274"/>
      <c r="Q54" s="274"/>
      <c r="R54" s="274">
        <v>5</v>
      </c>
      <c r="S54" s="274">
        <v>5</v>
      </c>
      <c r="T54" s="274">
        <v>4</v>
      </c>
      <c r="U54" s="274">
        <v>4</v>
      </c>
      <c r="V54" s="274"/>
      <c r="W54" s="274"/>
      <c r="X54" s="274">
        <v>4</v>
      </c>
      <c r="Y54" s="274">
        <v>4</v>
      </c>
      <c r="Z54" s="274">
        <v>5</v>
      </c>
      <c r="AA54" s="274">
        <v>4</v>
      </c>
      <c r="AB54" s="274">
        <v>4</v>
      </c>
      <c r="AC54" s="274"/>
      <c r="AD54" s="274">
        <v>4</v>
      </c>
      <c r="AE54" s="274">
        <v>4</v>
      </c>
      <c r="AF54" s="274">
        <v>3</v>
      </c>
      <c r="AG54" s="274">
        <v>4</v>
      </c>
      <c r="AH54" s="274">
        <v>3</v>
      </c>
      <c r="AI54" s="274">
        <v>3</v>
      </c>
      <c r="AJ54" s="274">
        <v>4</v>
      </c>
      <c r="AK54" s="274"/>
      <c r="AL54" s="274"/>
      <c r="AM54" s="274">
        <v>4</v>
      </c>
      <c r="AN54" s="274">
        <v>4</v>
      </c>
      <c r="AO54" s="274">
        <v>4</v>
      </c>
      <c r="AP54" s="274">
        <v>4</v>
      </c>
      <c r="AQ54" s="274">
        <v>4</v>
      </c>
      <c r="AR54" s="274">
        <v>4</v>
      </c>
      <c r="AS54" s="274">
        <v>4</v>
      </c>
      <c r="AT54" s="274"/>
      <c r="AU54" s="274" t="s">
        <v>183</v>
      </c>
      <c r="AV54" s="274">
        <v>4</v>
      </c>
      <c r="AW54" s="274" t="s">
        <v>183</v>
      </c>
      <c r="AX54" s="274">
        <v>3</v>
      </c>
      <c r="AY54" s="274" t="s">
        <v>33</v>
      </c>
      <c r="AZ54" s="274"/>
      <c r="BA54" s="274" t="s">
        <v>33</v>
      </c>
      <c r="BB54" s="274" t="s">
        <v>183</v>
      </c>
      <c r="BC54" s="274"/>
      <c r="BD54" s="274"/>
      <c r="BE54" s="274" t="s">
        <v>183</v>
      </c>
      <c r="BF54" s="274"/>
      <c r="BG54" s="274"/>
      <c r="BH54" s="274"/>
      <c r="BI54" s="274"/>
      <c r="BJ54" s="274">
        <v>4</v>
      </c>
      <c r="BK54" s="274">
        <v>4</v>
      </c>
      <c r="BL54" s="274"/>
      <c r="BM54" s="274">
        <v>4</v>
      </c>
      <c r="BN54" s="274">
        <v>4</v>
      </c>
      <c r="BO54" s="274"/>
      <c r="BP54" s="274"/>
      <c r="BQ54" s="275">
        <v>43139.601539351854</v>
      </c>
      <c r="BR54" s="274" t="s">
        <v>356</v>
      </c>
    </row>
    <row r="55" spans="1:70" ht="15" x14ac:dyDescent="0.25">
      <c r="A55" s="197" t="str">
        <f>IF(ISNA(LOOKUP($G55,BLIOTECAS!$B$1:$B$27,BLIOTECAS!C$1:C$27)),"",LOOKUP($G55,BLIOTECAS!$B$1:$B$27,BLIOTECAS!C$1:C$27))</f>
        <v xml:space="preserve">Facultad de Ciencias Biológicas </v>
      </c>
      <c r="B55" s="197" t="str">
        <f>IF(ISNA(LOOKUP($G55,BLIOTECAS!$B$1:$B$27,BLIOTECAS!D$1:D$27)),"",LOOKUP($G55,BLIOTECAS!$B$1:$B$27,BLIOTECAS!D$1:D$27))</f>
        <v>BIO</v>
      </c>
      <c r="C55" s="197" t="str">
        <f>IF(ISNA(LOOKUP($G55,BLIOTECAS!$B$1:$B$27,BLIOTECAS!E$1:E$27)),"",LOOKUP($G55,BLIOTECAS!$B$1:$B$27,BLIOTECAS!E$1:E$27))</f>
        <v>Ciencias Experimentales</v>
      </c>
      <c r="D55" s="274">
        <v>1481</v>
      </c>
      <c r="E55" s="274"/>
      <c r="F55" s="274"/>
      <c r="G55" s="274">
        <v>2</v>
      </c>
      <c r="H55" s="274"/>
      <c r="I55" s="274">
        <v>2</v>
      </c>
      <c r="J55" s="274">
        <v>3</v>
      </c>
      <c r="K55" s="274"/>
      <c r="L55" s="274">
        <v>2</v>
      </c>
      <c r="M55" s="274"/>
      <c r="N55" s="274"/>
      <c r="O55" s="274"/>
      <c r="P55" s="274"/>
      <c r="Q55" s="274"/>
      <c r="R55" s="274">
        <v>5</v>
      </c>
      <c r="S55" s="274">
        <v>5</v>
      </c>
      <c r="T55" s="274">
        <v>5</v>
      </c>
      <c r="U55" s="274">
        <v>5</v>
      </c>
      <c r="V55" s="274"/>
      <c r="W55" s="274"/>
      <c r="X55" s="274">
        <v>3</v>
      </c>
      <c r="Y55" s="274">
        <v>3</v>
      </c>
      <c r="Z55" s="274">
        <v>4</v>
      </c>
      <c r="AA55" s="274">
        <v>4</v>
      </c>
      <c r="AB55" s="274">
        <v>5</v>
      </c>
      <c r="AC55" s="274"/>
      <c r="AD55" s="274">
        <v>5</v>
      </c>
      <c r="AE55" s="274">
        <v>5</v>
      </c>
      <c r="AF55" s="274">
        <v>5</v>
      </c>
      <c r="AG55" s="274">
        <v>5</v>
      </c>
      <c r="AH55" s="274">
        <v>5</v>
      </c>
      <c r="AI55" s="274">
        <v>5</v>
      </c>
      <c r="AJ55" s="274">
        <v>5</v>
      </c>
      <c r="AK55" s="274"/>
      <c r="AL55" s="274"/>
      <c r="AM55" s="274">
        <v>5</v>
      </c>
      <c r="AN55" s="274">
        <v>5</v>
      </c>
      <c r="AO55" s="274">
        <v>5</v>
      </c>
      <c r="AP55" s="274">
        <v>5</v>
      </c>
      <c r="AQ55" s="274">
        <v>5</v>
      </c>
      <c r="AR55" s="274">
        <v>5</v>
      </c>
      <c r="AS55" s="274">
        <v>5</v>
      </c>
      <c r="AT55" s="274"/>
      <c r="AU55" s="274" t="s">
        <v>183</v>
      </c>
      <c r="AV55" s="274">
        <v>5</v>
      </c>
      <c r="AW55" s="274" t="s">
        <v>33</v>
      </c>
      <c r="AX55" s="274">
        <v>1</v>
      </c>
      <c r="AY55" s="274" t="s">
        <v>33</v>
      </c>
      <c r="AZ55" s="274">
        <v>1</v>
      </c>
      <c r="BA55" s="274" t="s">
        <v>183</v>
      </c>
      <c r="BB55" s="274" t="s">
        <v>33</v>
      </c>
      <c r="BC55" s="274" t="s">
        <v>33</v>
      </c>
      <c r="BD55" s="274">
        <v>1</v>
      </c>
      <c r="BE55" s="274" t="s">
        <v>33</v>
      </c>
      <c r="BF55" s="274"/>
      <c r="BG55" s="274"/>
      <c r="BH55" s="274"/>
      <c r="BI55" s="274"/>
      <c r="BJ55" s="274">
        <v>5</v>
      </c>
      <c r="BK55" s="274">
        <v>5</v>
      </c>
      <c r="BL55" s="274"/>
      <c r="BM55" s="274">
        <v>5</v>
      </c>
      <c r="BN55" s="274">
        <v>5</v>
      </c>
      <c r="BO55" s="274"/>
      <c r="BP55" s="274"/>
      <c r="BQ55" s="275">
        <v>43139.601805555554</v>
      </c>
      <c r="BR55" s="274" t="s">
        <v>355</v>
      </c>
    </row>
    <row r="56" spans="1:70" ht="15" x14ac:dyDescent="0.25">
      <c r="A56" s="197" t="str">
        <f>IF(ISNA(LOOKUP($G56,BLIOTECAS!$B$1:$B$27,BLIOTECAS!C$1:C$27)),"",LOOKUP($G56,BLIOTECAS!$B$1:$B$27,BLIOTECAS!C$1:C$27))</f>
        <v xml:space="preserve">Facultad de Ciencias Químicas </v>
      </c>
      <c r="B56" s="197" t="str">
        <f>IF(ISNA(LOOKUP($G56,BLIOTECAS!$B$1:$B$27,BLIOTECAS!D$1:D$27)),"",LOOKUP($G56,BLIOTECAS!$B$1:$B$27,BLIOTECAS!D$1:D$27))</f>
        <v>QUI</v>
      </c>
      <c r="C56" s="197" t="str">
        <f>IF(ISNA(LOOKUP($G56,BLIOTECAS!$B$1:$B$27,BLIOTECAS!E$1:E$27)),"",LOOKUP($G56,BLIOTECAS!$B$1:$B$27,BLIOTECAS!E$1:E$27))</f>
        <v>Ciencias Experimentales</v>
      </c>
      <c r="D56" s="274">
        <v>1482</v>
      </c>
      <c r="E56" s="274"/>
      <c r="F56" s="274"/>
      <c r="G56" s="274">
        <v>10</v>
      </c>
      <c r="H56" s="274"/>
      <c r="I56" s="274">
        <v>2</v>
      </c>
      <c r="J56" s="274">
        <v>4</v>
      </c>
      <c r="K56" s="274"/>
      <c r="L56" s="274">
        <v>10</v>
      </c>
      <c r="M56" s="274">
        <v>20</v>
      </c>
      <c r="N56" s="274">
        <v>12</v>
      </c>
      <c r="O56" s="274"/>
      <c r="P56" s="274"/>
      <c r="Q56" s="274"/>
      <c r="R56" s="274">
        <v>5</v>
      </c>
      <c r="S56" s="274">
        <v>5</v>
      </c>
      <c r="T56" s="274">
        <v>5</v>
      </c>
      <c r="U56" s="274">
        <v>5</v>
      </c>
      <c r="V56" s="274"/>
      <c r="W56" s="274"/>
      <c r="X56" s="274">
        <v>2</v>
      </c>
      <c r="Y56" s="274">
        <v>5</v>
      </c>
      <c r="Z56" s="274">
        <v>3</v>
      </c>
      <c r="AA56" s="274">
        <v>3</v>
      </c>
      <c r="AB56" s="274">
        <v>3</v>
      </c>
      <c r="AC56" s="274"/>
      <c r="AD56" s="274">
        <v>4</v>
      </c>
      <c r="AE56" s="274">
        <v>5</v>
      </c>
      <c r="AF56" s="274">
        <v>4</v>
      </c>
      <c r="AG56" s="274">
        <v>5</v>
      </c>
      <c r="AH56" s="274">
        <v>3</v>
      </c>
      <c r="AI56" s="274">
        <v>4</v>
      </c>
      <c r="AJ56" s="274">
        <v>3</v>
      </c>
      <c r="AK56" s="274"/>
      <c r="AL56" s="274"/>
      <c r="AM56" s="274">
        <v>5</v>
      </c>
      <c r="AN56" s="274">
        <v>5</v>
      </c>
      <c r="AO56" s="274">
        <v>5</v>
      </c>
      <c r="AP56" s="274">
        <v>5</v>
      </c>
      <c r="AQ56" s="274">
        <v>5</v>
      </c>
      <c r="AR56" s="274">
        <v>5</v>
      </c>
      <c r="AS56" s="274">
        <v>5</v>
      </c>
      <c r="AT56" s="274"/>
      <c r="AU56" s="274" t="s">
        <v>183</v>
      </c>
      <c r="AV56" s="274">
        <v>4</v>
      </c>
      <c r="AW56" s="274" t="s">
        <v>183</v>
      </c>
      <c r="AX56" s="274">
        <v>4</v>
      </c>
      <c r="AY56" s="274" t="s">
        <v>183</v>
      </c>
      <c r="AZ56" s="274">
        <v>4</v>
      </c>
      <c r="BA56" s="274" t="s">
        <v>33</v>
      </c>
      <c r="BB56" s="274" t="s">
        <v>33</v>
      </c>
      <c r="BC56" s="274" t="s">
        <v>33</v>
      </c>
      <c r="BD56" s="274"/>
      <c r="BE56" s="274" t="s">
        <v>33</v>
      </c>
      <c r="BF56" s="274"/>
      <c r="BG56" s="274"/>
      <c r="BH56" s="274"/>
      <c r="BI56" s="274"/>
      <c r="BJ56" s="274">
        <v>5</v>
      </c>
      <c r="BK56" s="274">
        <v>5</v>
      </c>
      <c r="BL56" s="274"/>
      <c r="BM56" s="274">
        <v>5</v>
      </c>
      <c r="BN56" s="274">
        <v>4</v>
      </c>
      <c r="BO56" s="274"/>
      <c r="BP56" s="274"/>
      <c r="BQ56" s="275">
        <v>43139.601851851854</v>
      </c>
      <c r="BR56" s="274" t="s">
        <v>355</v>
      </c>
    </row>
    <row r="57" spans="1:70" ht="15" x14ac:dyDescent="0.25">
      <c r="A57" s="197" t="str">
        <f>IF(ISNA(LOOKUP($G57,BLIOTECAS!$B$1:$B$27,BLIOTECAS!C$1:C$27)),"",LOOKUP($G57,BLIOTECAS!$B$1:$B$27,BLIOTECAS!C$1:C$27))</f>
        <v xml:space="preserve">Facultad de Ciencias Políticas y Sociología </v>
      </c>
      <c r="B57" s="197" t="str">
        <f>IF(ISNA(LOOKUP($G57,BLIOTECAS!$B$1:$B$27,BLIOTECAS!D$1:D$27)),"",LOOKUP($G57,BLIOTECAS!$B$1:$B$27,BLIOTECAS!D$1:D$27))</f>
        <v>CPS</v>
      </c>
      <c r="C57" s="197" t="str">
        <f>IF(ISNA(LOOKUP($G57,BLIOTECAS!$B$1:$B$27,BLIOTECAS!E$1:E$27)),"",LOOKUP($G57,BLIOTECAS!$B$1:$B$27,BLIOTECAS!E$1:E$27))</f>
        <v>Ciencias Sociales</v>
      </c>
      <c r="D57" s="274">
        <v>1483</v>
      </c>
      <c r="E57" s="274"/>
      <c r="F57" s="274"/>
      <c r="G57" s="274">
        <v>9</v>
      </c>
      <c r="H57" s="274"/>
      <c r="I57" s="274">
        <v>3</v>
      </c>
      <c r="J57" s="274">
        <v>5</v>
      </c>
      <c r="K57" s="274"/>
      <c r="L57" s="274">
        <v>9</v>
      </c>
      <c r="M57" s="274">
        <v>4</v>
      </c>
      <c r="N57" s="274">
        <v>16</v>
      </c>
      <c r="O57" s="274"/>
      <c r="P57" s="274"/>
      <c r="Q57" s="274"/>
      <c r="R57" s="274">
        <v>2</v>
      </c>
      <c r="S57" s="274">
        <v>2</v>
      </c>
      <c r="T57" s="274">
        <v>2</v>
      </c>
      <c r="U57" s="274">
        <v>1</v>
      </c>
      <c r="V57" s="274"/>
      <c r="W57" s="274"/>
      <c r="X57" s="274">
        <v>5</v>
      </c>
      <c r="Y57" s="274">
        <v>5</v>
      </c>
      <c r="Z57" s="274">
        <v>4</v>
      </c>
      <c r="AA57" s="274">
        <v>3</v>
      </c>
      <c r="AB57" s="274">
        <v>3</v>
      </c>
      <c r="AC57" s="274"/>
      <c r="AD57" s="274">
        <v>4</v>
      </c>
      <c r="AE57" s="274">
        <v>5</v>
      </c>
      <c r="AF57" s="274">
        <v>4</v>
      </c>
      <c r="AG57" s="274">
        <v>5</v>
      </c>
      <c r="AH57" s="274">
        <v>4</v>
      </c>
      <c r="AI57" s="274">
        <v>5</v>
      </c>
      <c r="AJ57" s="274">
        <v>4</v>
      </c>
      <c r="AK57" s="274"/>
      <c r="AL57" s="274"/>
      <c r="AM57" s="274">
        <v>5</v>
      </c>
      <c r="AN57" s="274">
        <v>5</v>
      </c>
      <c r="AO57" s="274">
        <v>5</v>
      </c>
      <c r="AP57" s="274">
        <v>5</v>
      </c>
      <c r="AQ57" s="274">
        <v>5</v>
      </c>
      <c r="AR57" s="274">
        <v>5</v>
      </c>
      <c r="AS57" s="274">
        <v>4</v>
      </c>
      <c r="AT57" s="274"/>
      <c r="AU57" s="274" t="s">
        <v>33</v>
      </c>
      <c r="AV57" s="274"/>
      <c r="AW57" s="274" t="s">
        <v>183</v>
      </c>
      <c r="AX57" s="274">
        <v>4</v>
      </c>
      <c r="AY57" s="274" t="s">
        <v>33</v>
      </c>
      <c r="AZ57" s="274"/>
      <c r="BA57" s="274" t="s">
        <v>33</v>
      </c>
      <c r="BB57" s="274" t="s">
        <v>183</v>
      </c>
      <c r="BC57" s="274" t="s">
        <v>183</v>
      </c>
      <c r="BD57" s="274">
        <v>5</v>
      </c>
      <c r="BE57" s="274" t="s">
        <v>183</v>
      </c>
      <c r="BF57" s="274"/>
      <c r="BG57" s="274"/>
      <c r="BH57" s="274"/>
      <c r="BI57" s="274"/>
      <c r="BJ57" s="274">
        <v>5</v>
      </c>
      <c r="BK57" s="274">
        <v>5</v>
      </c>
      <c r="BL57" s="274"/>
      <c r="BM57" s="274">
        <v>5</v>
      </c>
      <c r="BN57" s="274">
        <v>5</v>
      </c>
      <c r="BO57" s="274"/>
      <c r="BP57" s="274"/>
      <c r="BQ57" s="275">
        <v>43139.601909722223</v>
      </c>
      <c r="BR57" s="274" t="s">
        <v>356</v>
      </c>
    </row>
    <row r="58" spans="1:70" ht="15" x14ac:dyDescent="0.25">
      <c r="A58" s="197" t="str">
        <f>IF(ISNA(LOOKUP($G58,BLIOTECAS!$B$1:$B$27,BLIOTECAS!C$1:C$27)),"",LOOKUP($G58,BLIOTECAS!$B$1:$B$27,BLIOTECAS!C$1:C$27))</f>
        <v xml:space="preserve">Facultad de Filología </v>
      </c>
      <c r="B58" s="197" t="str">
        <f>IF(ISNA(LOOKUP($G58,BLIOTECAS!$B$1:$B$27,BLIOTECAS!D$1:D$27)),"",LOOKUP($G58,BLIOTECAS!$B$1:$B$27,BLIOTECAS!D$1:D$27))</f>
        <v>FLL</v>
      </c>
      <c r="C58" s="197" t="str">
        <f>IF(ISNA(LOOKUP($G58,BLIOTECAS!$B$1:$B$27,BLIOTECAS!E$1:E$27)),"",LOOKUP($G58,BLIOTECAS!$B$1:$B$27,BLIOTECAS!E$1:E$27))</f>
        <v>Humanidades</v>
      </c>
      <c r="D58" s="274">
        <v>1484</v>
      </c>
      <c r="E58" s="274"/>
      <c r="F58" s="274"/>
      <c r="G58" s="274">
        <v>14</v>
      </c>
      <c r="H58" s="274"/>
      <c r="I58" s="274">
        <v>2</v>
      </c>
      <c r="J58" s="274">
        <v>3</v>
      </c>
      <c r="K58" s="274"/>
      <c r="L58" s="274">
        <v>14</v>
      </c>
      <c r="M58" s="274">
        <v>15</v>
      </c>
      <c r="N58" s="274">
        <v>16</v>
      </c>
      <c r="O58" s="274"/>
      <c r="P58" s="274"/>
      <c r="Q58" s="274"/>
      <c r="R58" s="274">
        <v>5</v>
      </c>
      <c r="S58" s="274">
        <v>5</v>
      </c>
      <c r="T58" s="274">
        <v>5</v>
      </c>
      <c r="U58" s="274">
        <v>5</v>
      </c>
      <c r="V58" s="274"/>
      <c r="W58" s="274"/>
      <c r="X58" s="274">
        <v>3</v>
      </c>
      <c r="Y58" s="274">
        <v>4</v>
      </c>
      <c r="Z58" s="274">
        <v>4</v>
      </c>
      <c r="AA58" s="274">
        <v>5</v>
      </c>
      <c r="AB58" s="274">
        <v>5</v>
      </c>
      <c r="AC58" s="274"/>
      <c r="AD58" s="274">
        <v>5</v>
      </c>
      <c r="AE58" s="274">
        <v>5</v>
      </c>
      <c r="AF58" s="274">
        <v>5</v>
      </c>
      <c r="AG58" s="274">
        <v>5</v>
      </c>
      <c r="AH58" s="274">
        <v>5</v>
      </c>
      <c r="AI58" s="274">
        <v>5</v>
      </c>
      <c r="AJ58" s="274">
        <v>5</v>
      </c>
      <c r="AK58" s="274"/>
      <c r="AL58" s="274"/>
      <c r="AM58" s="274">
        <v>5</v>
      </c>
      <c r="AN58" s="274">
        <v>5</v>
      </c>
      <c r="AO58" s="274">
        <v>5</v>
      </c>
      <c r="AP58" s="274">
        <v>5</v>
      </c>
      <c r="AQ58" s="274">
        <v>5</v>
      </c>
      <c r="AR58" s="274">
        <v>5</v>
      </c>
      <c r="AS58" s="274">
        <v>5</v>
      </c>
      <c r="AT58" s="274"/>
      <c r="AU58" s="274" t="s">
        <v>183</v>
      </c>
      <c r="AV58" s="274">
        <v>5</v>
      </c>
      <c r="AW58" s="274" t="s">
        <v>183</v>
      </c>
      <c r="AX58" s="274">
        <v>5</v>
      </c>
      <c r="AY58" s="274" t="s">
        <v>33</v>
      </c>
      <c r="AZ58" s="274"/>
      <c r="BA58" s="274" t="s">
        <v>33</v>
      </c>
      <c r="BB58" s="274" t="s">
        <v>183</v>
      </c>
      <c r="BC58" s="274"/>
      <c r="BD58" s="274">
        <v>4</v>
      </c>
      <c r="BE58" s="274" t="s">
        <v>33</v>
      </c>
      <c r="BF58" s="274"/>
      <c r="BG58" s="274"/>
      <c r="BH58" s="274"/>
      <c r="BI58" s="274"/>
      <c r="BJ58" s="274">
        <v>5</v>
      </c>
      <c r="BK58" s="274">
        <v>5</v>
      </c>
      <c r="BL58" s="274"/>
      <c r="BM58" s="274">
        <v>5</v>
      </c>
      <c r="BN58" s="274">
        <v>5</v>
      </c>
      <c r="BO58" s="274"/>
      <c r="BP58" s="274"/>
      <c r="BQ58" s="275">
        <v>43139.601944444446</v>
      </c>
      <c r="BR58" s="274" t="s">
        <v>355</v>
      </c>
    </row>
    <row r="59" spans="1:70" ht="15" x14ac:dyDescent="0.25">
      <c r="A59" s="197" t="str">
        <f>IF(ISNA(LOOKUP($G59,BLIOTECAS!$B$1:$B$27,BLIOTECAS!C$1:C$27)),"",LOOKUP($G59,BLIOTECAS!$B$1:$B$27,BLIOTECAS!C$1:C$27))</f>
        <v xml:space="preserve">Facultad de Ciencias de la Información </v>
      </c>
      <c r="B59" s="197" t="str">
        <f>IF(ISNA(LOOKUP($G59,BLIOTECAS!$B$1:$B$27,BLIOTECAS!D$1:D$27)),"",LOOKUP($G59,BLIOTECAS!$B$1:$B$27,BLIOTECAS!D$1:D$27))</f>
        <v>INF</v>
      </c>
      <c r="C59" s="197" t="str">
        <f>IF(ISNA(LOOKUP($G59,BLIOTECAS!$B$1:$B$27,BLIOTECAS!E$1:E$27)),"",LOOKUP($G59,BLIOTECAS!$B$1:$B$27,BLIOTECAS!E$1:E$27))</f>
        <v>Ciencias Sociales</v>
      </c>
      <c r="D59" s="274">
        <v>1485</v>
      </c>
      <c r="E59" s="274"/>
      <c r="F59" s="274"/>
      <c r="G59" s="274">
        <v>4</v>
      </c>
      <c r="H59" s="274"/>
      <c r="I59" s="274">
        <v>4</v>
      </c>
      <c r="J59" s="274">
        <v>4</v>
      </c>
      <c r="K59" s="274"/>
      <c r="L59" s="274">
        <v>4</v>
      </c>
      <c r="M59" s="274">
        <v>29</v>
      </c>
      <c r="N59" s="274">
        <v>15</v>
      </c>
      <c r="O59" s="274" t="s">
        <v>394</v>
      </c>
      <c r="P59" s="274"/>
      <c r="Q59" s="274"/>
      <c r="R59" s="274">
        <v>4</v>
      </c>
      <c r="S59" s="274">
        <v>4</v>
      </c>
      <c r="T59" s="274">
        <v>3</v>
      </c>
      <c r="U59" s="274">
        <v>3</v>
      </c>
      <c r="V59" s="274"/>
      <c r="W59" s="274"/>
      <c r="X59" s="274">
        <v>5</v>
      </c>
      <c r="Y59" s="274">
        <v>5</v>
      </c>
      <c r="Z59" s="274">
        <v>5</v>
      </c>
      <c r="AA59" s="274">
        <v>5</v>
      </c>
      <c r="AB59" s="274">
        <v>4</v>
      </c>
      <c r="AC59" s="274"/>
      <c r="AD59" s="274">
        <v>3</v>
      </c>
      <c r="AE59" s="274">
        <v>3</v>
      </c>
      <c r="AF59" s="274">
        <v>3</v>
      </c>
      <c r="AG59" s="274">
        <v>3</v>
      </c>
      <c r="AH59" s="274">
        <v>2</v>
      </c>
      <c r="AI59" s="274">
        <v>3</v>
      </c>
      <c r="AJ59" s="274">
        <v>3</v>
      </c>
      <c r="AK59" s="274"/>
      <c r="AL59" s="274"/>
      <c r="AM59" s="274">
        <v>3</v>
      </c>
      <c r="AN59" s="274">
        <v>4</v>
      </c>
      <c r="AO59" s="274">
        <v>5</v>
      </c>
      <c r="AP59" s="274">
        <v>5</v>
      </c>
      <c r="AQ59" s="274">
        <v>5</v>
      </c>
      <c r="AR59" s="274">
        <v>4</v>
      </c>
      <c r="AS59" s="274">
        <v>3</v>
      </c>
      <c r="AT59" s="274"/>
      <c r="AU59" s="274" t="s">
        <v>183</v>
      </c>
      <c r="AV59" s="274">
        <v>2</v>
      </c>
      <c r="AW59" s="274" t="s">
        <v>183</v>
      </c>
      <c r="AX59" s="274">
        <v>2</v>
      </c>
      <c r="AY59" s="274" t="s">
        <v>183</v>
      </c>
      <c r="AZ59" s="274">
        <v>2</v>
      </c>
      <c r="BA59" s="274" t="s">
        <v>183</v>
      </c>
      <c r="BB59" s="274" t="s">
        <v>183</v>
      </c>
      <c r="BC59" s="274" t="s">
        <v>183</v>
      </c>
      <c r="BD59" s="274">
        <v>3</v>
      </c>
      <c r="BE59" s="274" t="s">
        <v>183</v>
      </c>
      <c r="BF59" s="274" t="s">
        <v>395</v>
      </c>
      <c r="BG59" s="274"/>
      <c r="BH59" s="274"/>
      <c r="BI59" s="274"/>
      <c r="BJ59" s="274">
        <v>4</v>
      </c>
      <c r="BK59" s="274">
        <v>4</v>
      </c>
      <c r="BL59" s="274"/>
      <c r="BM59" s="274">
        <v>3</v>
      </c>
      <c r="BN59" s="274">
        <v>3</v>
      </c>
      <c r="BO59" s="274" t="s">
        <v>396</v>
      </c>
      <c r="BP59" s="274"/>
      <c r="BQ59" s="275">
        <v>43139.601944444446</v>
      </c>
      <c r="BR59" s="274" t="s">
        <v>356</v>
      </c>
    </row>
    <row r="60" spans="1:70" ht="15" x14ac:dyDescent="0.25">
      <c r="A60" s="197" t="str">
        <f>IF(ISNA(LOOKUP($G60,BLIOTECAS!$B$1:$B$27,BLIOTECAS!C$1:C$27)),"",LOOKUP($G60,BLIOTECAS!$B$1:$B$27,BLIOTECAS!C$1:C$27))</f>
        <v xml:space="preserve">Facultad de Ciencias Económicas y Empresariales </v>
      </c>
      <c r="B60" s="197" t="str">
        <f>IF(ISNA(LOOKUP($G60,BLIOTECAS!$B$1:$B$27,BLIOTECAS!D$1:D$27)),"",LOOKUP($G60,BLIOTECAS!$B$1:$B$27,BLIOTECAS!D$1:D$27))</f>
        <v>CEE</v>
      </c>
      <c r="C60" s="197" t="str">
        <f>IF(ISNA(LOOKUP($G60,BLIOTECAS!$B$1:$B$27,BLIOTECAS!E$1:E$27)),"",LOOKUP($G60,BLIOTECAS!$B$1:$B$27,BLIOTECAS!E$1:E$27))</f>
        <v>Ciencias Sociales</v>
      </c>
      <c r="D60" s="274">
        <v>1486</v>
      </c>
      <c r="E60" s="274"/>
      <c r="F60" s="274"/>
      <c r="G60" s="274">
        <v>5</v>
      </c>
      <c r="H60" s="274"/>
      <c r="I60" s="274">
        <v>4</v>
      </c>
      <c r="J60" s="274">
        <v>5</v>
      </c>
      <c r="K60" s="274"/>
      <c r="L60" s="274">
        <v>5</v>
      </c>
      <c r="M60" s="274"/>
      <c r="N60" s="274"/>
      <c r="O60" s="274"/>
      <c r="P60" s="274"/>
      <c r="Q60" s="274"/>
      <c r="R60" s="274">
        <v>4</v>
      </c>
      <c r="S60" s="274">
        <v>4</v>
      </c>
      <c r="T60" s="274">
        <v>5</v>
      </c>
      <c r="U60" s="274">
        <v>5</v>
      </c>
      <c r="V60" s="274"/>
      <c r="W60" s="274"/>
      <c r="X60" s="274">
        <v>1</v>
      </c>
      <c r="Y60" s="274">
        <v>5</v>
      </c>
      <c r="Z60" s="274">
        <v>5</v>
      </c>
      <c r="AA60" s="274">
        <v>5</v>
      </c>
      <c r="AB60" s="274">
        <v>2</v>
      </c>
      <c r="AC60" s="274"/>
      <c r="AD60" s="274">
        <v>5</v>
      </c>
      <c r="AE60" s="274">
        <v>5</v>
      </c>
      <c r="AF60" s="274">
        <v>5</v>
      </c>
      <c r="AG60" s="274">
        <v>5</v>
      </c>
      <c r="AH60" s="274">
        <v>5</v>
      </c>
      <c r="AI60" s="274">
        <v>5</v>
      </c>
      <c r="AJ60" s="274">
        <v>5</v>
      </c>
      <c r="AK60" s="274"/>
      <c r="AL60" s="274"/>
      <c r="AM60" s="274">
        <v>5</v>
      </c>
      <c r="AN60" s="274">
        <v>5</v>
      </c>
      <c r="AO60" s="274">
        <v>5</v>
      </c>
      <c r="AP60" s="274">
        <v>5</v>
      </c>
      <c r="AQ60" s="274">
        <v>5</v>
      </c>
      <c r="AR60" s="274">
        <v>5</v>
      </c>
      <c r="AS60" s="274"/>
      <c r="AT60" s="274"/>
      <c r="AU60" s="274" t="s">
        <v>33</v>
      </c>
      <c r="AV60" s="274"/>
      <c r="AW60" s="274" t="s">
        <v>33</v>
      </c>
      <c r="AX60" s="274"/>
      <c r="AY60" s="274" t="s">
        <v>33</v>
      </c>
      <c r="AZ60" s="274"/>
      <c r="BA60" s="274" t="s">
        <v>33</v>
      </c>
      <c r="BB60" s="274" t="s">
        <v>33</v>
      </c>
      <c r="BC60" s="274" t="s">
        <v>33</v>
      </c>
      <c r="BD60" s="274"/>
      <c r="BE60" s="274"/>
      <c r="BF60" s="274"/>
      <c r="BG60" s="274"/>
      <c r="BH60" s="274"/>
      <c r="BI60" s="274"/>
      <c r="BJ60" s="274">
        <v>5</v>
      </c>
      <c r="BK60" s="274">
        <v>5</v>
      </c>
      <c r="BL60" s="274"/>
      <c r="BM60" s="274"/>
      <c r="BN60" s="274"/>
      <c r="BO60" s="274"/>
      <c r="BP60" s="274"/>
      <c r="BQ60" s="275">
        <v>43139.602650462963</v>
      </c>
      <c r="BR60" s="274" t="s">
        <v>356</v>
      </c>
    </row>
    <row r="61" spans="1:70" ht="15" x14ac:dyDescent="0.25">
      <c r="A61" s="197" t="str">
        <f>IF(ISNA(LOOKUP($G61,BLIOTECAS!$B$1:$B$27,BLIOTECAS!C$1:C$27)),"",LOOKUP($G61,BLIOTECAS!$B$1:$B$27,BLIOTECAS!C$1:C$27))</f>
        <v>F. Óptica y Optometría</v>
      </c>
      <c r="B61" s="197" t="str">
        <f>IF(ISNA(LOOKUP($G61,BLIOTECAS!$B$1:$B$27,BLIOTECAS!D$1:D$27)),"",LOOKUP($G61,BLIOTECAS!$B$1:$B$27,BLIOTECAS!D$1:D$27))</f>
        <v>OPT</v>
      </c>
      <c r="C61" s="197" t="str">
        <f>IF(ISNA(LOOKUP($G61,BLIOTECAS!$B$1:$B$27,BLIOTECAS!E$1:E$27)),"",LOOKUP($G61,BLIOTECAS!$B$1:$B$27,BLIOTECAS!E$1:E$27))</f>
        <v>Ciencias de la Salud</v>
      </c>
      <c r="D61" s="274">
        <v>1487</v>
      </c>
      <c r="E61" s="274"/>
      <c r="F61" s="274"/>
      <c r="G61" s="274">
        <v>25</v>
      </c>
      <c r="H61" s="274"/>
      <c r="I61" s="274">
        <v>4</v>
      </c>
      <c r="J61" s="274">
        <v>5</v>
      </c>
      <c r="K61" s="274"/>
      <c r="L61" s="274">
        <v>25</v>
      </c>
      <c r="M61" s="274"/>
      <c r="N61" s="274"/>
      <c r="O61" s="274"/>
      <c r="P61" s="274"/>
      <c r="Q61" s="274"/>
      <c r="R61" s="274">
        <v>4</v>
      </c>
      <c r="S61" s="274">
        <v>5</v>
      </c>
      <c r="T61" s="274">
        <v>4</v>
      </c>
      <c r="U61" s="274">
        <v>3</v>
      </c>
      <c r="V61" s="274"/>
      <c r="W61" s="274"/>
      <c r="X61" s="274">
        <v>2</v>
      </c>
      <c r="Y61" s="274">
        <v>5</v>
      </c>
      <c r="Z61" s="274">
        <v>4</v>
      </c>
      <c r="AA61" s="274">
        <v>5</v>
      </c>
      <c r="AB61" s="274">
        <v>3</v>
      </c>
      <c r="AC61" s="274"/>
      <c r="AD61" s="274">
        <v>4</v>
      </c>
      <c r="AE61" s="274">
        <v>4</v>
      </c>
      <c r="AF61" s="274">
        <v>5</v>
      </c>
      <c r="AG61" s="274">
        <v>5</v>
      </c>
      <c r="AH61" s="274">
        <v>4</v>
      </c>
      <c r="AI61" s="274">
        <v>5</v>
      </c>
      <c r="AJ61" s="274">
        <v>4</v>
      </c>
      <c r="AK61" s="274"/>
      <c r="AL61" s="274"/>
      <c r="AM61" s="274">
        <v>5</v>
      </c>
      <c r="AN61" s="274">
        <v>5</v>
      </c>
      <c r="AO61" s="274">
        <v>5</v>
      </c>
      <c r="AP61" s="274">
        <v>5</v>
      </c>
      <c r="AQ61" s="274">
        <v>5</v>
      </c>
      <c r="AR61" s="274">
        <v>5</v>
      </c>
      <c r="AS61" s="274">
        <v>5</v>
      </c>
      <c r="AT61" s="274"/>
      <c r="AU61" s="274" t="s">
        <v>33</v>
      </c>
      <c r="AV61" s="274"/>
      <c r="AW61" s="274" t="s">
        <v>33</v>
      </c>
      <c r="AX61" s="274"/>
      <c r="AY61" s="274" t="s">
        <v>183</v>
      </c>
      <c r="AZ61" s="274">
        <v>5</v>
      </c>
      <c r="BA61" s="274" t="s">
        <v>33</v>
      </c>
      <c r="BB61" s="274" t="s">
        <v>33</v>
      </c>
      <c r="BC61" s="274" t="s">
        <v>183</v>
      </c>
      <c r="BD61" s="274">
        <v>5</v>
      </c>
      <c r="BE61" s="274" t="s">
        <v>33</v>
      </c>
      <c r="BF61" s="274"/>
      <c r="BG61" s="274"/>
      <c r="BH61" s="274"/>
      <c r="BI61" s="274"/>
      <c r="BJ61" s="274">
        <v>5</v>
      </c>
      <c r="BK61" s="274">
        <v>5</v>
      </c>
      <c r="BL61" s="274"/>
      <c r="BM61" s="274">
        <v>4</v>
      </c>
      <c r="BN61" s="274">
        <v>5</v>
      </c>
      <c r="BO61" s="274"/>
      <c r="BP61" s="274"/>
      <c r="BQ61" s="275">
        <v>43139.603032407409</v>
      </c>
      <c r="BR61" s="274" t="s">
        <v>355</v>
      </c>
    </row>
    <row r="62" spans="1:70" ht="15" x14ac:dyDescent="0.25">
      <c r="A62" s="197" t="str">
        <f>IF(ISNA(LOOKUP($G62,BLIOTECAS!$B$1:$B$27,BLIOTECAS!C$1:C$27)),"",LOOKUP($G62,BLIOTECAS!$B$1:$B$27,BLIOTECAS!C$1:C$27))</f>
        <v xml:space="preserve">Facultad de Ciencias Matemáticas </v>
      </c>
      <c r="B62" s="197" t="str">
        <f>IF(ISNA(LOOKUP($G62,BLIOTECAS!$B$1:$B$27,BLIOTECAS!D$1:D$27)),"",LOOKUP($G62,BLIOTECAS!$B$1:$B$27,BLIOTECAS!D$1:D$27))</f>
        <v>MAT</v>
      </c>
      <c r="C62" s="197" t="str">
        <f>IF(ISNA(LOOKUP($G62,BLIOTECAS!$B$1:$B$27,BLIOTECAS!E$1:E$27)),"",LOOKUP($G62,BLIOTECAS!$B$1:$B$27,BLIOTECAS!E$1:E$27))</f>
        <v>Ciencias Experimentales</v>
      </c>
      <c r="D62" s="274">
        <v>1488</v>
      </c>
      <c r="E62" s="274"/>
      <c r="F62" s="274"/>
      <c r="G62" s="274">
        <v>8</v>
      </c>
      <c r="H62" s="274"/>
      <c r="I62" s="274">
        <v>4</v>
      </c>
      <c r="J62" s="274">
        <v>3</v>
      </c>
      <c r="K62" s="274"/>
      <c r="L62" s="274">
        <v>8</v>
      </c>
      <c r="M62" s="274"/>
      <c r="N62" s="274"/>
      <c r="O62" s="274"/>
      <c r="P62" s="274"/>
      <c r="Q62" s="274"/>
      <c r="R62" s="274">
        <v>1</v>
      </c>
      <c r="S62" s="274">
        <v>1</v>
      </c>
      <c r="T62" s="274">
        <v>1</v>
      </c>
      <c r="U62" s="274">
        <v>3</v>
      </c>
      <c r="V62" s="274"/>
      <c r="W62" s="274"/>
      <c r="X62" s="274">
        <v>5</v>
      </c>
      <c r="Y62" s="274">
        <v>5</v>
      </c>
      <c r="Z62" s="274">
        <v>5</v>
      </c>
      <c r="AA62" s="274">
        <v>4</v>
      </c>
      <c r="AB62" s="274">
        <v>4</v>
      </c>
      <c r="AC62" s="274"/>
      <c r="AD62" s="274">
        <v>1</v>
      </c>
      <c r="AE62" s="274">
        <v>2</v>
      </c>
      <c r="AF62" s="274">
        <v>2</v>
      </c>
      <c r="AG62" s="274">
        <v>2</v>
      </c>
      <c r="AH62" s="274">
        <v>2</v>
      </c>
      <c r="AI62" s="274">
        <v>2</v>
      </c>
      <c r="AJ62" s="274">
        <v>2</v>
      </c>
      <c r="AK62" s="274"/>
      <c r="AL62" s="274"/>
      <c r="AM62" s="274">
        <v>3</v>
      </c>
      <c r="AN62" s="274">
        <v>1</v>
      </c>
      <c r="AO62" s="274">
        <v>1</v>
      </c>
      <c r="AP62" s="274">
        <v>2</v>
      </c>
      <c r="AQ62" s="274">
        <v>2</v>
      </c>
      <c r="AR62" s="274">
        <v>3</v>
      </c>
      <c r="AS62" s="274"/>
      <c r="AT62" s="274"/>
      <c r="AU62" s="274" t="s">
        <v>183</v>
      </c>
      <c r="AV62" s="274">
        <v>1</v>
      </c>
      <c r="AW62" s="274" t="s">
        <v>183</v>
      </c>
      <c r="AX62" s="274">
        <v>3</v>
      </c>
      <c r="AY62" s="274" t="s">
        <v>183</v>
      </c>
      <c r="AZ62" s="274">
        <v>3</v>
      </c>
      <c r="BA62" s="274" t="s">
        <v>183</v>
      </c>
      <c r="BB62" s="274" t="s">
        <v>183</v>
      </c>
      <c r="BC62" s="274" t="s">
        <v>33</v>
      </c>
      <c r="BD62" s="274"/>
      <c r="BE62" s="274" t="s">
        <v>183</v>
      </c>
      <c r="BF62" s="274" t="s">
        <v>397</v>
      </c>
      <c r="BG62" s="274"/>
      <c r="BH62" s="274"/>
      <c r="BI62" s="274"/>
      <c r="BJ62" s="274">
        <v>2</v>
      </c>
      <c r="BK62" s="274">
        <v>3</v>
      </c>
      <c r="BL62" s="274"/>
      <c r="BM62" s="274">
        <v>1</v>
      </c>
      <c r="BN62" s="274">
        <v>1</v>
      </c>
      <c r="BO62" s="274"/>
      <c r="BP62" s="274"/>
      <c r="BQ62" s="275">
        <v>43139.603032407409</v>
      </c>
      <c r="BR62" s="274" t="s">
        <v>355</v>
      </c>
    </row>
    <row r="63" spans="1:70" ht="15" x14ac:dyDescent="0.25">
      <c r="A63" s="197" t="str">
        <f>IF(ISNA(LOOKUP($G63,BLIOTECAS!$B$1:$B$27,BLIOTECAS!C$1:C$27)),"",LOOKUP($G63,BLIOTECAS!$B$1:$B$27,BLIOTECAS!C$1:C$27))</f>
        <v xml:space="preserve">Facultad de Filología </v>
      </c>
      <c r="B63" s="197" t="str">
        <f>IF(ISNA(LOOKUP($G63,BLIOTECAS!$B$1:$B$27,BLIOTECAS!D$1:D$27)),"",LOOKUP($G63,BLIOTECAS!$B$1:$B$27,BLIOTECAS!D$1:D$27))</f>
        <v>FLL</v>
      </c>
      <c r="C63" s="197" t="str">
        <f>IF(ISNA(LOOKUP($G63,BLIOTECAS!$B$1:$B$27,BLIOTECAS!E$1:E$27)),"",LOOKUP($G63,BLIOTECAS!$B$1:$B$27,BLIOTECAS!E$1:E$27))</f>
        <v>Humanidades</v>
      </c>
      <c r="D63" s="274">
        <v>1489</v>
      </c>
      <c r="E63" s="274"/>
      <c r="F63" s="274"/>
      <c r="G63" s="274">
        <v>14</v>
      </c>
      <c r="H63" s="274"/>
      <c r="I63" s="274">
        <v>3</v>
      </c>
      <c r="J63" s="274">
        <v>4</v>
      </c>
      <c r="K63" s="274"/>
      <c r="L63" s="274">
        <v>14</v>
      </c>
      <c r="M63" s="274">
        <v>29</v>
      </c>
      <c r="N63" s="274">
        <v>15</v>
      </c>
      <c r="O63" s="274" t="s">
        <v>398</v>
      </c>
      <c r="P63" s="274"/>
      <c r="Q63" s="274"/>
      <c r="R63" s="274">
        <v>4</v>
      </c>
      <c r="S63" s="274">
        <v>4</v>
      </c>
      <c r="T63" s="274">
        <v>4</v>
      </c>
      <c r="U63" s="274">
        <v>4</v>
      </c>
      <c r="V63" s="274"/>
      <c r="W63" s="274"/>
      <c r="X63" s="274">
        <v>5</v>
      </c>
      <c r="Y63" s="274">
        <v>3</v>
      </c>
      <c r="Z63" s="274">
        <v>5</v>
      </c>
      <c r="AA63" s="274">
        <v>3</v>
      </c>
      <c r="AB63" s="274">
        <v>3</v>
      </c>
      <c r="AC63" s="274"/>
      <c r="AD63" s="274">
        <v>4</v>
      </c>
      <c r="AE63" s="274">
        <v>4</v>
      </c>
      <c r="AF63" s="274">
        <v>5</v>
      </c>
      <c r="AG63" s="274">
        <v>5</v>
      </c>
      <c r="AH63" s="274">
        <v>4</v>
      </c>
      <c r="AI63" s="274">
        <v>4</v>
      </c>
      <c r="AJ63" s="274">
        <v>4</v>
      </c>
      <c r="AK63" s="274"/>
      <c r="AL63" s="274"/>
      <c r="AM63" s="274">
        <v>5</v>
      </c>
      <c r="AN63" s="274">
        <v>5</v>
      </c>
      <c r="AO63" s="274">
        <v>5</v>
      </c>
      <c r="AP63" s="274">
        <v>5</v>
      </c>
      <c r="AQ63" s="274">
        <v>5</v>
      </c>
      <c r="AR63" s="274">
        <v>5</v>
      </c>
      <c r="AS63" s="274">
        <v>5</v>
      </c>
      <c r="AT63" s="274"/>
      <c r="AU63" s="274" t="s">
        <v>183</v>
      </c>
      <c r="AV63" s="274">
        <v>4</v>
      </c>
      <c r="AW63" s="274" t="s">
        <v>33</v>
      </c>
      <c r="AX63" s="274"/>
      <c r="AY63" s="274" t="s">
        <v>183</v>
      </c>
      <c r="AZ63" s="274">
        <v>4</v>
      </c>
      <c r="BA63" s="274" t="s">
        <v>33</v>
      </c>
      <c r="BB63" s="274" t="s">
        <v>183</v>
      </c>
      <c r="BC63" s="274" t="s">
        <v>33</v>
      </c>
      <c r="BD63" s="274"/>
      <c r="BE63" s="274" t="s">
        <v>183</v>
      </c>
      <c r="BF63" s="274"/>
      <c r="BG63" s="274"/>
      <c r="BH63" s="274"/>
      <c r="BI63" s="274"/>
      <c r="BJ63" s="274">
        <v>5</v>
      </c>
      <c r="BK63" s="274">
        <v>5</v>
      </c>
      <c r="BL63" s="274"/>
      <c r="BM63" s="274">
        <v>5</v>
      </c>
      <c r="BN63" s="274">
        <v>4</v>
      </c>
      <c r="BO63" s="274" t="s">
        <v>399</v>
      </c>
      <c r="BP63" s="274"/>
      <c r="BQ63" s="275">
        <v>43139.604560185187</v>
      </c>
      <c r="BR63" s="274" t="s">
        <v>355</v>
      </c>
    </row>
    <row r="64" spans="1:70" ht="15" x14ac:dyDescent="0.25">
      <c r="A64" s="197" t="str">
        <f>IF(ISNA(LOOKUP($G64,BLIOTECAS!$B$1:$B$27,BLIOTECAS!C$1:C$27)),"",LOOKUP($G64,BLIOTECAS!$B$1:$B$27,BLIOTECAS!C$1:C$27))</f>
        <v xml:space="preserve">Facultad de Veterinaria </v>
      </c>
      <c r="B64" s="197" t="str">
        <f>IF(ISNA(LOOKUP($G64,BLIOTECAS!$B$1:$B$27,BLIOTECAS!D$1:D$27)),"",LOOKUP($G64,BLIOTECAS!$B$1:$B$27,BLIOTECAS!D$1:D$27))</f>
        <v>VET</v>
      </c>
      <c r="C64" s="197" t="str">
        <f>IF(ISNA(LOOKUP($G64,BLIOTECAS!$B$1:$B$27,BLIOTECAS!E$1:E$27)),"",LOOKUP($G64,BLIOTECAS!$B$1:$B$27,BLIOTECAS!E$1:E$27))</f>
        <v>Ciencias de la Salud</v>
      </c>
      <c r="D64" s="274">
        <v>1490</v>
      </c>
      <c r="E64" s="274"/>
      <c r="F64" s="274"/>
      <c r="G64" s="274">
        <v>21</v>
      </c>
      <c r="H64" s="274"/>
      <c r="I64" s="274">
        <v>2</v>
      </c>
      <c r="J64" s="274">
        <v>5</v>
      </c>
      <c r="K64" s="274"/>
      <c r="L64" s="274">
        <v>21</v>
      </c>
      <c r="M64" s="274">
        <v>18</v>
      </c>
      <c r="N64" s="274">
        <v>13</v>
      </c>
      <c r="O64" s="274"/>
      <c r="P64" s="274"/>
      <c r="Q64" s="274"/>
      <c r="R64" s="274">
        <v>5</v>
      </c>
      <c r="S64" s="274">
        <v>4</v>
      </c>
      <c r="T64" s="274">
        <v>4</v>
      </c>
      <c r="U64" s="274">
        <v>4</v>
      </c>
      <c r="V64" s="274"/>
      <c r="W64" s="274"/>
      <c r="X64" s="274">
        <v>3</v>
      </c>
      <c r="Y64" s="274">
        <v>5</v>
      </c>
      <c r="Z64" s="274">
        <v>3</v>
      </c>
      <c r="AA64" s="274">
        <v>3</v>
      </c>
      <c r="AB64" s="274">
        <v>3</v>
      </c>
      <c r="AC64" s="274"/>
      <c r="AD64" s="274">
        <v>4</v>
      </c>
      <c r="AE64" s="274">
        <v>5</v>
      </c>
      <c r="AF64" s="274">
        <v>5</v>
      </c>
      <c r="AG64" s="274">
        <v>5</v>
      </c>
      <c r="AH64" s="274">
        <v>4</v>
      </c>
      <c r="AI64" s="274">
        <v>4</v>
      </c>
      <c r="AJ64" s="274">
        <v>3</v>
      </c>
      <c r="AK64" s="274"/>
      <c r="AL64" s="274"/>
      <c r="AM64" s="274">
        <v>5</v>
      </c>
      <c r="AN64" s="274">
        <v>5</v>
      </c>
      <c r="AO64" s="274">
        <v>5</v>
      </c>
      <c r="AP64" s="274">
        <v>5</v>
      </c>
      <c r="AQ64" s="274">
        <v>4</v>
      </c>
      <c r="AR64" s="274">
        <v>4</v>
      </c>
      <c r="AS64" s="274">
        <v>5</v>
      </c>
      <c r="AT64" s="274"/>
      <c r="AU64" s="274" t="s">
        <v>183</v>
      </c>
      <c r="AV64" s="274">
        <v>4</v>
      </c>
      <c r="AW64" s="274" t="s">
        <v>183</v>
      </c>
      <c r="AX64" s="274">
        <v>3</v>
      </c>
      <c r="AY64" s="274" t="s">
        <v>33</v>
      </c>
      <c r="AZ64" s="274"/>
      <c r="BA64" s="274" t="s">
        <v>183</v>
      </c>
      <c r="BB64" s="274" t="s">
        <v>183</v>
      </c>
      <c r="BC64" s="274" t="s">
        <v>183</v>
      </c>
      <c r="BD64" s="274">
        <v>4</v>
      </c>
      <c r="BE64" s="274" t="s">
        <v>183</v>
      </c>
      <c r="BF64" s="274"/>
      <c r="BG64" s="274"/>
      <c r="BH64" s="274"/>
      <c r="BI64" s="274"/>
      <c r="BJ64" s="274">
        <v>5</v>
      </c>
      <c r="BK64" s="274">
        <v>5</v>
      </c>
      <c r="BL64" s="274"/>
      <c r="BM64" s="274">
        <v>5</v>
      </c>
      <c r="BN64" s="274">
        <v>4</v>
      </c>
      <c r="BO64" s="274"/>
      <c r="BP64" s="274"/>
      <c r="BQ64" s="275">
        <v>43139.604837962965</v>
      </c>
      <c r="BR64" s="274" t="s">
        <v>355</v>
      </c>
    </row>
    <row r="65" spans="1:70" ht="15" x14ac:dyDescent="0.25">
      <c r="A65" s="197" t="str">
        <f>IF(ISNA(LOOKUP($G65,BLIOTECAS!$B$1:$B$27,BLIOTECAS!C$1:C$27)),"",LOOKUP($G65,BLIOTECAS!$B$1:$B$27,BLIOTECAS!C$1:C$27))</f>
        <v xml:space="preserve">Facultad de Psicología </v>
      </c>
      <c r="B65" s="197" t="str">
        <f>IF(ISNA(LOOKUP($G65,BLIOTECAS!$B$1:$B$27,BLIOTECAS!D$1:D$27)),"",LOOKUP($G65,BLIOTECAS!$B$1:$B$27,BLIOTECAS!D$1:D$27))</f>
        <v>PSI</v>
      </c>
      <c r="C65" s="197" t="str">
        <f>IF(ISNA(LOOKUP($G65,BLIOTECAS!$B$1:$B$27,BLIOTECAS!E$1:E$27)),"",LOOKUP($G65,BLIOTECAS!$B$1:$B$27,BLIOTECAS!E$1:E$27))</f>
        <v>Ciencias de la Salud</v>
      </c>
      <c r="D65" s="274">
        <v>1491</v>
      </c>
      <c r="E65" s="274"/>
      <c r="F65" s="274"/>
      <c r="G65" s="274">
        <v>20</v>
      </c>
      <c r="H65" s="274"/>
      <c r="I65" s="274">
        <v>4</v>
      </c>
      <c r="J65" s="274">
        <v>5</v>
      </c>
      <c r="K65" s="274"/>
      <c r="L65" s="274">
        <v>20</v>
      </c>
      <c r="M65" s="274">
        <v>9</v>
      </c>
      <c r="N65" s="274"/>
      <c r="O65" s="274"/>
      <c r="P65" s="274"/>
      <c r="Q65" s="274"/>
      <c r="R65" s="274">
        <v>4</v>
      </c>
      <c r="S65" s="274">
        <v>4</v>
      </c>
      <c r="T65" s="274">
        <v>4</v>
      </c>
      <c r="U65" s="274">
        <v>3</v>
      </c>
      <c r="V65" s="274"/>
      <c r="W65" s="274"/>
      <c r="X65" s="274">
        <v>4</v>
      </c>
      <c r="Y65" s="274">
        <v>5</v>
      </c>
      <c r="Z65" s="274">
        <v>3</v>
      </c>
      <c r="AA65" s="274">
        <v>3</v>
      </c>
      <c r="AB65" s="274">
        <v>3</v>
      </c>
      <c r="AC65" s="274"/>
      <c r="AD65" s="274">
        <v>4</v>
      </c>
      <c r="AE65" s="274">
        <v>3</v>
      </c>
      <c r="AF65" s="274">
        <v>4</v>
      </c>
      <c r="AG65" s="274">
        <v>5</v>
      </c>
      <c r="AH65" s="274">
        <v>3</v>
      </c>
      <c r="AI65" s="274">
        <v>4</v>
      </c>
      <c r="AJ65" s="274">
        <v>3</v>
      </c>
      <c r="AK65" s="274"/>
      <c r="AL65" s="274"/>
      <c r="AM65" s="274">
        <v>4</v>
      </c>
      <c r="AN65" s="274">
        <v>3</v>
      </c>
      <c r="AO65" s="274">
        <v>3</v>
      </c>
      <c r="AP65" s="274">
        <v>4</v>
      </c>
      <c r="AQ65" s="274">
        <v>4</v>
      </c>
      <c r="AR65" s="274">
        <v>4</v>
      </c>
      <c r="AS65" s="274">
        <v>4</v>
      </c>
      <c r="AT65" s="274"/>
      <c r="AU65" s="274" t="s">
        <v>183</v>
      </c>
      <c r="AV65" s="274">
        <v>3</v>
      </c>
      <c r="AW65" s="274" t="s">
        <v>33</v>
      </c>
      <c r="AX65" s="274"/>
      <c r="AY65" s="274" t="s">
        <v>33</v>
      </c>
      <c r="AZ65" s="274"/>
      <c r="BA65" s="274" t="s">
        <v>33</v>
      </c>
      <c r="BB65" s="274" t="s">
        <v>183</v>
      </c>
      <c r="BC65" s="274" t="s">
        <v>33</v>
      </c>
      <c r="BD65" s="274"/>
      <c r="BE65" s="274" t="s">
        <v>33</v>
      </c>
      <c r="BF65" s="274"/>
      <c r="BG65" s="274"/>
      <c r="BH65" s="274"/>
      <c r="BI65" s="274"/>
      <c r="BJ65" s="274">
        <v>4</v>
      </c>
      <c r="BK65" s="274">
        <v>4</v>
      </c>
      <c r="BL65" s="274"/>
      <c r="BM65" s="274">
        <v>5</v>
      </c>
      <c r="BN65" s="274">
        <v>4</v>
      </c>
      <c r="BO65" s="274"/>
      <c r="BP65" s="274"/>
      <c r="BQ65" s="275">
        <v>43139.605046296296</v>
      </c>
      <c r="BR65" s="274" t="s">
        <v>356</v>
      </c>
    </row>
    <row r="66" spans="1:70" ht="15" x14ac:dyDescent="0.25">
      <c r="A66" s="197" t="str">
        <f>IF(ISNA(LOOKUP($G66,BLIOTECAS!$B$1:$B$27,BLIOTECAS!C$1:C$27)),"",LOOKUP($G66,BLIOTECAS!$B$1:$B$27,BLIOTECAS!C$1:C$27))</f>
        <v xml:space="preserve">Facultad de Geografía e Historia </v>
      </c>
      <c r="B66" s="197" t="str">
        <f>IF(ISNA(LOOKUP($G66,BLIOTECAS!$B$1:$B$27,BLIOTECAS!D$1:D$27)),"",LOOKUP($G66,BLIOTECAS!$B$1:$B$27,BLIOTECAS!D$1:D$27))</f>
        <v>GHI</v>
      </c>
      <c r="C66" s="197" t="str">
        <f>IF(ISNA(LOOKUP($G66,BLIOTECAS!$B$1:$B$27,BLIOTECAS!E$1:E$27)),"",LOOKUP($G66,BLIOTECAS!$B$1:$B$27,BLIOTECAS!E$1:E$27))</f>
        <v>Humanidades</v>
      </c>
      <c r="D66" s="274">
        <v>1492</v>
      </c>
      <c r="E66" s="274"/>
      <c r="F66" s="274"/>
      <c r="G66" s="274">
        <v>16</v>
      </c>
      <c r="H66" s="274"/>
      <c r="I66" s="274">
        <v>3</v>
      </c>
      <c r="J66" s="274">
        <v>5</v>
      </c>
      <c r="K66" s="274"/>
      <c r="L66" s="274">
        <v>16</v>
      </c>
      <c r="M66" s="274">
        <v>29</v>
      </c>
      <c r="N66" s="274">
        <v>9</v>
      </c>
      <c r="O66" s="274"/>
      <c r="P66" s="274"/>
      <c r="Q66" s="274"/>
      <c r="R66" s="274">
        <v>4</v>
      </c>
      <c r="S66" s="274">
        <v>5</v>
      </c>
      <c r="T66" s="274">
        <v>5</v>
      </c>
      <c r="U66" s="274">
        <v>4</v>
      </c>
      <c r="V66" s="274"/>
      <c r="W66" s="274"/>
      <c r="X66" s="274">
        <v>4</v>
      </c>
      <c r="Y66" s="274">
        <v>5</v>
      </c>
      <c r="Z66" s="274">
        <v>3</v>
      </c>
      <c r="AA66" s="274">
        <v>3</v>
      </c>
      <c r="AB66" s="274">
        <v>3</v>
      </c>
      <c r="AC66" s="274"/>
      <c r="AD66" s="274">
        <v>3</v>
      </c>
      <c r="AE66" s="274">
        <v>4</v>
      </c>
      <c r="AF66" s="274">
        <v>4</v>
      </c>
      <c r="AG66" s="274">
        <v>5</v>
      </c>
      <c r="AH66" s="274">
        <v>5</v>
      </c>
      <c r="AI66" s="274">
        <v>4</v>
      </c>
      <c r="AJ66" s="274">
        <v>5</v>
      </c>
      <c r="AK66" s="274"/>
      <c r="AL66" s="274"/>
      <c r="AM66" s="274">
        <v>5</v>
      </c>
      <c r="AN66" s="274">
        <v>5</v>
      </c>
      <c r="AO66" s="274">
        <v>5</v>
      </c>
      <c r="AP66" s="274">
        <v>5</v>
      </c>
      <c r="AQ66" s="274">
        <v>5</v>
      </c>
      <c r="AR66" s="274">
        <v>5</v>
      </c>
      <c r="AS66" s="274">
        <v>5</v>
      </c>
      <c r="AT66" s="274"/>
      <c r="AU66" s="274" t="s">
        <v>183</v>
      </c>
      <c r="AV66" s="274">
        <v>4</v>
      </c>
      <c r="AW66" s="274" t="s">
        <v>33</v>
      </c>
      <c r="AX66" s="274"/>
      <c r="AY66" s="274" t="s">
        <v>33</v>
      </c>
      <c r="AZ66" s="274"/>
      <c r="BA66" s="274" t="s">
        <v>33</v>
      </c>
      <c r="BB66" s="274" t="s">
        <v>33</v>
      </c>
      <c r="BC66" s="274" t="s">
        <v>33</v>
      </c>
      <c r="BD66" s="274"/>
      <c r="BE66" s="274" t="s">
        <v>33</v>
      </c>
      <c r="BF66" s="274"/>
      <c r="BG66" s="274"/>
      <c r="BH66" s="274"/>
      <c r="BI66" s="274"/>
      <c r="BJ66" s="274">
        <v>5</v>
      </c>
      <c r="BK66" s="274">
        <v>5</v>
      </c>
      <c r="BL66" s="274"/>
      <c r="BM66" s="274">
        <v>5</v>
      </c>
      <c r="BN66" s="274">
        <v>4</v>
      </c>
      <c r="BO66" s="274"/>
      <c r="BP66" s="274"/>
      <c r="BQ66" s="275">
        <v>43139.605057870373</v>
      </c>
      <c r="BR66" s="274" t="s">
        <v>356</v>
      </c>
    </row>
    <row r="67" spans="1:70" ht="15" x14ac:dyDescent="0.25">
      <c r="A67" s="197" t="str">
        <f>IF(ISNA(LOOKUP($G67,BLIOTECAS!$B$1:$B$27,BLIOTECAS!C$1:C$27)),"",LOOKUP($G67,BLIOTECAS!$B$1:$B$27,BLIOTECAS!C$1:C$27))</f>
        <v xml:space="preserve">Facultad de Derecho </v>
      </c>
      <c r="B67" s="197" t="str">
        <f>IF(ISNA(LOOKUP($G67,BLIOTECAS!$B$1:$B$27,BLIOTECAS!D$1:D$27)),"",LOOKUP($G67,BLIOTECAS!$B$1:$B$27,BLIOTECAS!D$1:D$27))</f>
        <v>DER</v>
      </c>
      <c r="C67" s="197" t="str">
        <f>IF(ISNA(LOOKUP($G67,BLIOTECAS!$B$1:$B$27,BLIOTECAS!E$1:E$27)),"",LOOKUP($G67,BLIOTECAS!$B$1:$B$27,BLIOTECAS!E$1:E$27))</f>
        <v>Ciencias Sociales</v>
      </c>
      <c r="D67" s="274">
        <v>1493</v>
      </c>
      <c r="E67" s="274"/>
      <c r="F67" s="274"/>
      <c r="G67" s="274">
        <v>11</v>
      </c>
      <c r="H67" s="274"/>
      <c r="I67" s="274">
        <v>4</v>
      </c>
      <c r="J67" s="274">
        <v>4</v>
      </c>
      <c r="K67" s="274"/>
      <c r="L67" s="274">
        <v>11</v>
      </c>
      <c r="M67" s="274">
        <v>29</v>
      </c>
      <c r="N67" s="274"/>
      <c r="O67" s="274"/>
      <c r="P67" s="274"/>
      <c r="Q67" s="274"/>
      <c r="R67" s="274">
        <v>5</v>
      </c>
      <c r="S67" s="274">
        <v>5</v>
      </c>
      <c r="T67" s="274">
        <v>5</v>
      </c>
      <c r="U67" s="274">
        <v>4</v>
      </c>
      <c r="V67" s="274"/>
      <c r="W67" s="274"/>
      <c r="X67" s="274">
        <v>4</v>
      </c>
      <c r="Y67" s="274">
        <v>4</v>
      </c>
      <c r="Z67" s="274">
        <v>3</v>
      </c>
      <c r="AA67" s="274">
        <v>3</v>
      </c>
      <c r="AB67" s="274">
        <v>2</v>
      </c>
      <c r="AC67" s="274"/>
      <c r="AD67" s="274">
        <v>4</v>
      </c>
      <c r="AE67" s="274">
        <v>4</v>
      </c>
      <c r="AF67" s="274">
        <v>3</v>
      </c>
      <c r="AG67" s="274">
        <v>4</v>
      </c>
      <c r="AH67" s="274">
        <v>4</v>
      </c>
      <c r="AI67" s="274">
        <v>3</v>
      </c>
      <c r="AJ67" s="274">
        <v>4</v>
      </c>
      <c r="AK67" s="274"/>
      <c r="AL67" s="274"/>
      <c r="AM67" s="274">
        <v>5</v>
      </c>
      <c r="AN67" s="274">
        <v>5</v>
      </c>
      <c r="AO67" s="274">
        <v>5</v>
      </c>
      <c r="AP67" s="274">
        <v>5</v>
      </c>
      <c r="AQ67" s="274">
        <v>5</v>
      </c>
      <c r="AR67" s="274">
        <v>5</v>
      </c>
      <c r="AS67" s="274">
        <v>4</v>
      </c>
      <c r="AT67" s="274"/>
      <c r="AU67" s="274" t="s">
        <v>183</v>
      </c>
      <c r="AV67" s="274">
        <v>3</v>
      </c>
      <c r="AW67" s="274" t="s">
        <v>33</v>
      </c>
      <c r="AX67" s="274"/>
      <c r="AY67" s="274" t="s">
        <v>33</v>
      </c>
      <c r="AZ67" s="274"/>
      <c r="BA67" s="274" t="s">
        <v>33</v>
      </c>
      <c r="BB67" s="274" t="s">
        <v>33</v>
      </c>
      <c r="BC67" s="274" t="s">
        <v>33</v>
      </c>
      <c r="BD67" s="274"/>
      <c r="BE67" s="274" t="s">
        <v>33</v>
      </c>
      <c r="BF67" s="274"/>
      <c r="BG67" s="274"/>
      <c r="BH67" s="274"/>
      <c r="BI67" s="274"/>
      <c r="BJ67" s="274">
        <v>5</v>
      </c>
      <c r="BK67" s="274">
        <v>5</v>
      </c>
      <c r="BL67" s="274"/>
      <c r="BM67" s="274">
        <v>5</v>
      </c>
      <c r="BN67" s="274">
        <v>5</v>
      </c>
      <c r="BO67" s="274"/>
      <c r="BP67" s="274"/>
      <c r="BQ67" s="275">
        <v>43139.605162037034</v>
      </c>
      <c r="BR67" s="274" t="s">
        <v>356</v>
      </c>
    </row>
    <row r="68" spans="1:70" ht="15" x14ac:dyDescent="0.25">
      <c r="A68" s="197" t="str">
        <f>IF(ISNA(LOOKUP($G68,BLIOTECAS!$B$1:$B$27,BLIOTECAS!C$1:C$27)),"",LOOKUP($G68,BLIOTECAS!$B$1:$B$27,BLIOTECAS!C$1:C$27))</f>
        <v>F. Enfermería, Fisioterapia y Podología</v>
      </c>
      <c r="B68" s="197" t="str">
        <f>IF(ISNA(LOOKUP($G68,BLIOTECAS!$B$1:$B$27,BLIOTECAS!D$1:D$27)),"",LOOKUP($G68,BLIOTECAS!$B$1:$B$27,BLIOTECAS!D$1:D$27))</f>
        <v>ENF</v>
      </c>
      <c r="C68" s="197" t="str">
        <f>IF(ISNA(LOOKUP($G68,BLIOTECAS!$B$1:$B$27,BLIOTECAS!E$1:E$27)),"",LOOKUP($G68,BLIOTECAS!$B$1:$B$27,BLIOTECAS!E$1:E$27))</f>
        <v>Ciencias de la Salud</v>
      </c>
      <c r="D68" s="274">
        <v>1494</v>
      </c>
      <c r="E68" s="274"/>
      <c r="F68" s="274"/>
      <c r="G68" s="274">
        <v>22</v>
      </c>
      <c r="H68" s="274"/>
      <c r="I68" s="274">
        <v>2</v>
      </c>
      <c r="J68" s="274">
        <v>4</v>
      </c>
      <c r="K68" s="274"/>
      <c r="L68" s="274">
        <v>22</v>
      </c>
      <c r="M68" s="274">
        <v>18</v>
      </c>
      <c r="N68" s="274"/>
      <c r="O68" s="274"/>
      <c r="P68" s="274"/>
      <c r="Q68" s="274"/>
      <c r="R68" s="274">
        <v>4</v>
      </c>
      <c r="S68" s="274">
        <v>4</v>
      </c>
      <c r="T68" s="274">
        <v>4</v>
      </c>
      <c r="U68" s="274">
        <v>3</v>
      </c>
      <c r="V68" s="274"/>
      <c r="W68" s="274"/>
      <c r="X68" s="274">
        <v>1</v>
      </c>
      <c r="Y68" s="274">
        <v>5</v>
      </c>
      <c r="Z68" s="274">
        <v>1</v>
      </c>
      <c r="AA68" s="274">
        <v>2</v>
      </c>
      <c r="AB68" s="274">
        <v>3</v>
      </c>
      <c r="AC68" s="274"/>
      <c r="AD68" s="274">
        <v>4</v>
      </c>
      <c r="AE68" s="274">
        <v>3</v>
      </c>
      <c r="AF68" s="274">
        <v>3</v>
      </c>
      <c r="AG68" s="274">
        <v>4</v>
      </c>
      <c r="AH68" s="274">
        <v>3</v>
      </c>
      <c r="AI68" s="274">
        <v>4</v>
      </c>
      <c r="AJ68" s="274">
        <v>3</v>
      </c>
      <c r="AK68" s="274"/>
      <c r="AL68" s="274"/>
      <c r="AM68" s="274">
        <v>5</v>
      </c>
      <c r="AN68" s="274">
        <v>4</v>
      </c>
      <c r="AO68" s="274">
        <v>4</v>
      </c>
      <c r="AP68" s="274">
        <v>4</v>
      </c>
      <c r="AQ68" s="274">
        <v>4</v>
      </c>
      <c r="AR68" s="274">
        <v>4</v>
      </c>
      <c r="AS68" s="274">
        <v>4</v>
      </c>
      <c r="AT68" s="274"/>
      <c r="AU68" s="274" t="s">
        <v>183</v>
      </c>
      <c r="AV68" s="274">
        <v>3</v>
      </c>
      <c r="AW68" s="274" t="s">
        <v>33</v>
      </c>
      <c r="AX68" s="274"/>
      <c r="AY68" s="274" t="s">
        <v>33</v>
      </c>
      <c r="AZ68" s="274"/>
      <c r="BA68" s="274" t="s">
        <v>183</v>
      </c>
      <c r="BB68" s="274" t="s">
        <v>183</v>
      </c>
      <c r="BC68" s="274" t="s">
        <v>33</v>
      </c>
      <c r="BD68" s="274"/>
      <c r="BE68" s="274" t="s">
        <v>33</v>
      </c>
      <c r="BF68" s="274"/>
      <c r="BG68" s="274"/>
      <c r="BH68" s="274"/>
      <c r="BI68" s="274"/>
      <c r="BJ68" s="274">
        <v>5</v>
      </c>
      <c r="BK68" s="274">
        <v>5</v>
      </c>
      <c r="BL68" s="274"/>
      <c r="BM68" s="274">
        <v>4</v>
      </c>
      <c r="BN68" s="274">
        <v>4</v>
      </c>
      <c r="BO68" s="274"/>
      <c r="BP68" s="274"/>
      <c r="BQ68" s="275">
        <v>43139.60527777778</v>
      </c>
      <c r="BR68" s="274" t="s">
        <v>356</v>
      </c>
    </row>
    <row r="69" spans="1:70" ht="15" x14ac:dyDescent="0.25">
      <c r="A69" s="197" t="str">
        <f>IF(ISNA(LOOKUP($G69,BLIOTECAS!$B$1:$B$27,BLIOTECAS!C$1:C$27)),"",LOOKUP($G69,BLIOTECAS!$B$1:$B$27,BLIOTECAS!C$1:C$27))</f>
        <v xml:space="preserve">Facultad de Ciencias Químicas </v>
      </c>
      <c r="B69" s="197" t="str">
        <f>IF(ISNA(LOOKUP($G69,BLIOTECAS!$B$1:$B$27,BLIOTECAS!D$1:D$27)),"",LOOKUP($G69,BLIOTECAS!$B$1:$B$27,BLIOTECAS!D$1:D$27))</f>
        <v>QUI</v>
      </c>
      <c r="C69" s="197" t="str">
        <f>IF(ISNA(LOOKUP($G69,BLIOTECAS!$B$1:$B$27,BLIOTECAS!E$1:E$27)),"",LOOKUP($G69,BLIOTECAS!$B$1:$B$27,BLIOTECAS!E$1:E$27))</f>
        <v>Ciencias Experimentales</v>
      </c>
      <c r="D69" s="274">
        <v>1495</v>
      </c>
      <c r="E69" s="274"/>
      <c r="F69" s="274"/>
      <c r="G69" s="274">
        <v>10</v>
      </c>
      <c r="H69" s="274"/>
      <c r="I69" s="274">
        <v>2</v>
      </c>
      <c r="J69" s="274">
        <v>3</v>
      </c>
      <c r="K69" s="274"/>
      <c r="L69" s="274">
        <v>10</v>
      </c>
      <c r="M69" s="274"/>
      <c r="N69" s="274"/>
      <c r="O69" s="274"/>
      <c r="P69" s="274"/>
      <c r="Q69" s="274"/>
      <c r="R69" s="274">
        <v>4</v>
      </c>
      <c r="S69" s="274"/>
      <c r="T69" s="274"/>
      <c r="U69" s="274"/>
      <c r="V69" s="274"/>
      <c r="W69" s="274"/>
      <c r="X69" s="274">
        <v>3</v>
      </c>
      <c r="Y69" s="274">
        <v>5</v>
      </c>
      <c r="Z69" s="274">
        <v>4</v>
      </c>
      <c r="AA69" s="274">
        <v>2</v>
      </c>
      <c r="AB69" s="274">
        <v>4</v>
      </c>
      <c r="AC69" s="274"/>
      <c r="AD69" s="274">
        <v>3</v>
      </c>
      <c r="AE69" s="274">
        <v>4</v>
      </c>
      <c r="AF69" s="274">
        <v>4</v>
      </c>
      <c r="AG69" s="274">
        <v>5</v>
      </c>
      <c r="AH69" s="274">
        <v>4</v>
      </c>
      <c r="AI69" s="274">
        <v>5</v>
      </c>
      <c r="AJ69" s="274">
        <v>4</v>
      </c>
      <c r="AK69" s="274"/>
      <c r="AL69" s="274"/>
      <c r="AM69" s="274">
        <v>5</v>
      </c>
      <c r="AN69" s="274">
        <v>4</v>
      </c>
      <c r="AO69" s="274">
        <v>4</v>
      </c>
      <c r="AP69" s="274">
        <v>4</v>
      </c>
      <c r="AQ69" s="274">
        <v>5</v>
      </c>
      <c r="AR69" s="274">
        <v>5</v>
      </c>
      <c r="AS69" s="274">
        <v>4</v>
      </c>
      <c r="AT69" s="274"/>
      <c r="AU69" s="274" t="s">
        <v>183</v>
      </c>
      <c r="AV69" s="274"/>
      <c r="AW69" s="274" t="s">
        <v>33</v>
      </c>
      <c r="AX69" s="274"/>
      <c r="AY69" s="274" t="s">
        <v>33</v>
      </c>
      <c r="AZ69" s="274"/>
      <c r="BA69" s="274" t="s">
        <v>183</v>
      </c>
      <c r="BB69" s="274" t="s">
        <v>183</v>
      </c>
      <c r="BC69" s="274" t="s">
        <v>33</v>
      </c>
      <c r="BD69" s="274"/>
      <c r="BE69" s="274" t="s">
        <v>33</v>
      </c>
      <c r="BF69" s="274"/>
      <c r="BG69" s="274"/>
      <c r="BH69" s="274"/>
      <c r="BI69" s="274"/>
      <c r="BJ69" s="274">
        <v>5</v>
      </c>
      <c r="BK69" s="274">
        <v>5</v>
      </c>
      <c r="BL69" s="274"/>
      <c r="BM69" s="274">
        <v>5</v>
      </c>
      <c r="BN69" s="274">
        <v>4</v>
      </c>
      <c r="BO69" s="274" t="s">
        <v>400</v>
      </c>
      <c r="BP69" s="274"/>
      <c r="BQ69" s="275">
        <v>43139.605347222219</v>
      </c>
      <c r="BR69" s="274" t="s">
        <v>355</v>
      </c>
    </row>
    <row r="70" spans="1:70" ht="15" x14ac:dyDescent="0.25">
      <c r="A70" s="197" t="str">
        <f>IF(ISNA(LOOKUP($G70,BLIOTECAS!$B$1:$B$27,BLIOTECAS!C$1:C$27)),"",LOOKUP($G70,BLIOTECAS!$B$1:$B$27,BLIOTECAS!C$1:C$27))</f>
        <v xml:space="preserve">Facultad de Filología </v>
      </c>
      <c r="B70" s="197" t="str">
        <f>IF(ISNA(LOOKUP($G70,BLIOTECAS!$B$1:$B$27,BLIOTECAS!D$1:D$27)),"",LOOKUP($G70,BLIOTECAS!$B$1:$B$27,BLIOTECAS!D$1:D$27))</f>
        <v>FLL</v>
      </c>
      <c r="C70" s="197" t="str">
        <f>IF(ISNA(LOOKUP($G70,BLIOTECAS!$B$1:$B$27,BLIOTECAS!E$1:E$27)),"",LOOKUP($G70,BLIOTECAS!$B$1:$B$27,BLIOTECAS!E$1:E$27))</f>
        <v>Humanidades</v>
      </c>
      <c r="D70" s="274">
        <v>1496</v>
      </c>
      <c r="E70" s="274"/>
      <c r="F70" s="274"/>
      <c r="G70" s="274">
        <v>14</v>
      </c>
      <c r="H70" s="274"/>
      <c r="I70" s="274">
        <v>3</v>
      </c>
      <c r="J70" s="274"/>
      <c r="K70" s="274"/>
      <c r="L70" s="274">
        <v>14</v>
      </c>
      <c r="M70" s="274">
        <v>16</v>
      </c>
      <c r="N70" s="274">
        <v>4</v>
      </c>
      <c r="O70" s="274"/>
      <c r="P70" s="274"/>
      <c r="Q70" s="274"/>
      <c r="R70" s="274">
        <v>5</v>
      </c>
      <c r="S70" s="274">
        <v>5</v>
      </c>
      <c r="T70" s="274">
        <v>4</v>
      </c>
      <c r="U70" s="274">
        <v>4</v>
      </c>
      <c r="V70" s="274"/>
      <c r="W70" s="274"/>
      <c r="X70" s="274">
        <v>4</v>
      </c>
      <c r="Y70" s="274">
        <v>4</v>
      </c>
      <c r="Z70" s="274">
        <v>3</v>
      </c>
      <c r="AA70" s="274">
        <v>3</v>
      </c>
      <c r="AB70" s="274">
        <v>3</v>
      </c>
      <c r="AC70" s="274"/>
      <c r="AD70" s="274">
        <v>5</v>
      </c>
      <c r="AE70" s="274">
        <v>5</v>
      </c>
      <c r="AF70" s="274">
        <v>4</v>
      </c>
      <c r="AG70" s="274">
        <v>5</v>
      </c>
      <c r="AH70" s="274">
        <v>5</v>
      </c>
      <c r="AI70" s="274">
        <v>5</v>
      </c>
      <c r="AJ70" s="274">
        <v>5</v>
      </c>
      <c r="AK70" s="274"/>
      <c r="AL70" s="274"/>
      <c r="AM70" s="274">
        <v>5</v>
      </c>
      <c r="AN70" s="274">
        <v>5</v>
      </c>
      <c r="AO70" s="274">
        <v>5</v>
      </c>
      <c r="AP70" s="274">
        <v>5</v>
      </c>
      <c r="AQ70" s="274">
        <v>5</v>
      </c>
      <c r="AR70" s="274"/>
      <c r="AS70" s="274">
        <v>5</v>
      </c>
      <c r="AT70" s="274"/>
      <c r="AU70" s="274" t="s">
        <v>33</v>
      </c>
      <c r="AV70" s="274"/>
      <c r="AW70" s="274" t="s">
        <v>33</v>
      </c>
      <c r="AX70" s="274"/>
      <c r="AY70" s="274" t="s">
        <v>33</v>
      </c>
      <c r="AZ70" s="274"/>
      <c r="BA70" s="274" t="s">
        <v>33</v>
      </c>
      <c r="BB70" s="274" t="s">
        <v>183</v>
      </c>
      <c r="BC70" s="274" t="s">
        <v>183</v>
      </c>
      <c r="BD70" s="274">
        <v>5</v>
      </c>
      <c r="BE70" s="274" t="s">
        <v>33</v>
      </c>
      <c r="BF70" s="274"/>
      <c r="BG70" s="274"/>
      <c r="BH70" s="274"/>
      <c r="BI70" s="274"/>
      <c r="BJ70" s="274">
        <v>5</v>
      </c>
      <c r="BK70" s="274">
        <v>5</v>
      </c>
      <c r="BL70" s="274"/>
      <c r="BM70" s="274">
        <v>5</v>
      </c>
      <c r="BN70" s="274"/>
      <c r="BO70" s="274"/>
      <c r="BP70" s="274"/>
      <c r="BQ70" s="275">
        <v>43139.605694444443</v>
      </c>
      <c r="BR70" s="274" t="s">
        <v>356</v>
      </c>
    </row>
    <row r="71" spans="1:70" ht="15" x14ac:dyDescent="0.25">
      <c r="A71" s="197" t="str">
        <f>IF(ISNA(LOOKUP($G71,BLIOTECAS!$B$1:$B$27,BLIOTECAS!C$1:C$27)),"",LOOKUP($G71,BLIOTECAS!$B$1:$B$27,BLIOTECAS!C$1:C$27))</f>
        <v xml:space="preserve">Facultad de Geografía e Historia </v>
      </c>
      <c r="B71" s="197" t="str">
        <f>IF(ISNA(LOOKUP($G71,BLIOTECAS!$B$1:$B$27,BLIOTECAS!D$1:D$27)),"",LOOKUP($G71,BLIOTECAS!$B$1:$B$27,BLIOTECAS!D$1:D$27))</f>
        <v>GHI</v>
      </c>
      <c r="C71" s="197" t="str">
        <f>IF(ISNA(LOOKUP($G71,BLIOTECAS!$B$1:$B$27,BLIOTECAS!E$1:E$27)),"",LOOKUP($G71,BLIOTECAS!$B$1:$B$27,BLIOTECAS!E$1:E$27))</f>
        <v>Humanidades</v>
      </c>
      <c r="D71" s="274">
        <v>1497</v>
      </c>
      <c r="E71" s="274"/>
      <c r="F71" s="274"/>
      <c r="G71" s="274">
        <v>16</v>
      </c>
      <c r="H71" s="274"/>
      <c r="I71" s="274">
        <v>4</v>
      </c>
      <c r="J71" s="274">
        <v>4</v>
      </c>
      <c r="K71" s="274"/>
      <c r="L71" s="274">
        <v>16</v>
      </c>
      <c r="M71" s="274"/>
      <c r="N71" s="274"/>
      <c r="O71" s="274"/>
      <c r="P71" s="274"/>
      <c r="Q71" s="274"/>
      <c r="R71" s="274">
        <v>5</v>
      </c>
      <c r="S71" s="274"/>
      <c r="T71" s="274">
        <v>5</v>
      </c>
      <c r="U71" s="274">
        <v>5</v>
      </c>
      <c r="V71" s="274"/>
      <c r="W71" s="274"/>
      <c r="X71" s="274">
        <v>1</v>
      </c>
      <c r="Y71" s="274">
        <v>5</v>
      </c>
      <c r="Z71" s="274">
        <v>4</v>
      </c>
      <c r="AA71" s="274">
        <v>2</v>
      </c>
      <c r="AB71" s="274">
        <v>4</v>
      </c>
      <c r="AC71" s="274"/>
      <c r="AD71" s="274">
        <v>5</v>
      </c>
      <c r="AE71" s="274">
        <v>5</v>
      </c>
      <c r="AF71" s="274">
        <v>5</v>
      </c>
      <c r="AG71" s="274">
        <v>5</v>
      </c>
      <c r="AH71" s="274">
        <v>5</v>
      </c>
      <c r="AI71" s="274"/>
      <c r="AJ71" s="274">
        <v>5</v>
      </c>
      <c r="AK71" s="274"/>
      <c r="AL71" s="274"/>
      <c r="AM71" s="274">
        <v>5</v>
      </c>
      <c r="AN71" s="274">
        <v>5</v>
      </c>
      <c r="AO71" s="274">
        <v>5</v>
      </c>
      <c r="AP71" s="274">
        <v>5</v>
      </c>
      <c r="AQ71" s="274">
        <v>5</v>
      </c>
      <c r="AR71" s="274">
        <v>5</v>
      </c>
      <c r="AS71" s="274">
        <v>5</v>
      </c>
      <c r="AT71" s="274"/>
      <c r="AU71" s="274" t="s">
        <v>183</v>
      </c>
      <c r="AV71" s="274">
        <v>4</v>
      </c>
      <c r="AW71" s="274" t="s">
        <v>183</v>
      </c>
      <c r="AX71" s="274">
        <v>5</v>
      </c>
      <c r="AY71" s="274" t="s">
        <v>33</v>
      </c>
      <c r="AZ71" s="274"/>
      <c r="BA71" s="274" t="s">
        <v>183</v>
      </c>
      <c r="BB71" s="274" t="s">
        <v>33</v>
      </c>
      <c r="BC71" s="274" t="s">
        <v>33</v>
      </c>
      <c r="BD71" s="274"/>
      <c r="BE71" s="274" t="s">
        <v>33</v>
      </c>
      <c r="BF71" s="274"/>
      <c r="BG71" s="274"/>
      <c r="BH71" s="274"/>
      <c r="BI71" s="274"/>
      <c r="BJ71" s="274">
        <v>5</v>
      </c>
      <c r="BK71" s="274">
        <v>5</v>
      </c>
      <c r="BL71" s="274"/>
      <c r="BM71" s="274">
        <v>5</v>
      </c>
      <c r="BN71" s="274"/>
      <c r="BO71" s="274"/>
      <c r="BP71" s="274"/>
      <c r="BQ71" s="275">
        <v>43139.606076388889</v>
      </c>
      <c r="BR71" s="274" t="s">
        <v>356</v>
      </c>
    </row>
    <row r="72" spans="1:70" ht="15" x14ac:dyDescent="0.25">
      <c r="A72" s="197" t="str">
        <f>IF(ISNA(LOOKUP($G72,BLIOTECAS!$B$1:$B$27,BLIOTECAS!C$1:C$27)),"",LOOKUP($G72,BLIOTECAS!$B$1:$B$27,BLIOTECAS!C$1:C$27))</f>
        <v xml:space="preserve">Facultad de Filosofía </v>
      </c>
      <c r="B72" s="197" t="str">
        <f>IF(ISNA(LOOKUP($G72,BLIOTECAS!$B$1:$B$27,BLIOTECAS!D$1:D$27)),"",LOOKUP($G72,BLIOTECAS!$B$1:$B$27,BLIOTECAS!D$1:D$27))</f>
        <v>FLS</v>
      </c>
      <c r="C72" s="197" t="str">
        <f>IF(ISNA(LOOKUP($G72,BLIOTECAS!$B$1:$B$27,BLIOTECAS!E$1:E$27)),"",LOOKUP($G72,BLIOTECAS!$B$1:$B$27,BLIOTECAS!E$1:E$27))</f>
        <v>Humanidades</v>
      </c>
      <c r="D72" s="274">
        <v>1498</v>
      </c>
      <c r="E72" s="274"/>
      <c r="F72" s="274"/>
      <c r="G72" s="274">
        <v>15</v>
      </c>
      <c r="H72" s="274"/>
      <c r="I72" s="274">
        <v>2</v>
      </c>
      <c r="J72" s="274">
        <v>3</v>
      </c>
      <c r="K72" s="274"/>
      <c r="L72" s="274">
        <v>15</v>
      </c>
      <c r="M72" s="274">
        <v>14</v>
      </c>
      <c r="N72" s="274"/>
      <c r="O72" s="274"/>
      <c r="P72" s="274"/>
      <c r="Q72" s="274"/>
      <c r="R72" s="274">
        <v>5</v>
      </c>
      <c r="S72" s="274">
        <v>2</v>
      </c>
      <c r="T72" s="274">
        <v>2</v>
      </c>
      <c r="U72" s="274">
        <v>1</v>
      </c>
      <c r="V72" s="274"/>
      <c r="W72" s="274"/>
      <c r="X72" s="274">
        <v>2</v>
      </c>
      <c r="Y72" s="274">
        <v>3</v>
      </c>
      <c r="Z72" s="274">
        <v>1</v>
      </c>
      <c r="AA72" s="274">
        <v>5</v>
      </c>
      <c r="AB72" s="274">
        <v>1</v>
      </c>
      <c r="AC72" s="274"/>
      <c r="AD72" s="274">
        <v>3</v>
      </c>
      <c r="AE72" s="274">
        <v>5</v>
      </c>
      <c r="AF72" s="274">
        <v>1</v>
      </c>
      <c r="AG72" s="274">
        <v>3</v>
      </c>
      <c r="AH72" s="274">
        <v>3</v>
      </c>
      <c r="AI72" s="274">
        <v>5</v>
      </c>
      <c r="AJ72" s="274">
        <v>4</v>
      </c>
      <c r="AK72" s="274"/>
      <c r="AL72" s="274"/>
      <c r="AM72" s="274">
        <v>5</v>
      </c>
      <c r="AN72" s="274">
        <v>4</v>
      </c>
      <c r="AO72" s="274">
        <v>4</v>
      </c>
      <c r="AP72" s="274">
        <v>5</v>
      </c>
      <c r="AQ72" s="274">
        <v>5</v>
      </c>
      <c r="AR72" s="274">
        <v>5</v>
      </c>
      <c r="AS72" s="274">
        <v>5</v>
      </c>
      <c r="AT72" s="274"/>
      <c r="AU72" s="274" t="s">
        <v>183</v>
      </c>
      <c r="AV72" s="274">
        <v>1</v>
      </c>
      <c r="AW72" s="274" t="s">
        <v>33</v>
      </c>
      <c r="AX72" s="274"/>
      <c r="AY72" s="274" t="s">
        <v>33</v>
      </c>
      <c r="AZ72" s="274"/>
      <c r="BA72" s="274" t="s">
        <v>183</v>
      </c>
      <c r="BB72" s="274" t="s">
        <v>183</v>
      </c>
      <c r="BC72" s="274" t="s">
        <v>33</v>
      </c>
      <c r="BD72" s="274"/>
      <c r="BE72" s="274" t="s">
        <v>33</v>
      </c>
      <c r="BF72" s="274" t="s">
        <v>401</v>
      </c>
      <c r="BG72" s="274"/>
      <c r="BH72" s="274"/>
      <c r="BI72" s="274"/>
      <c r="BJ72" s="274">
        <v>4</v>
      </c>
      <c r="BK72" s="274">
        <v>5</v>
      </c>
      <c r="BL72" s="274"/>
      <c r="BM72" s="274">
        <v>4</v>
      </c>
      <c r="BN72" s="274">
        <v>3</v>
      </c>
      <c r="BO72" s="274"/>
      <c r="BP72" s="274"/>
      <c r="BQ72" s="275">
        <v>43139.606527777774</v>
      </c>
      <c r="BR72" s="274" t="s">
        <v>355</v>
      </c>
    </row>
    <row r="73" spans="1:70" ht="15" x14ac:dyDescent="0.25">
      <c r="A73" s="197" t="str">
        <f>IF(ISNA(LOOKUP($G73,BLIOTECAS!$B$1:$B$27,BLIOTECAS!C$1:C$27)),"",LOOKUP($G73,BLIOTECAS!$B$1:$B$27,BLIOTECAS!C$1:C$27))</f>
        <v xml:space="preserve">Facultad de Ciencias Económicas y Empresariales </v>
      </c>
      <c r="B73" s="197" t="str">
        <f>IF(ISNA(LOOKUP($G73,BLIOTECAS!$B$1:$B$27,BLIOTECAS!D$1:D$27)),"",LOOKUP($G73,BLIOTECAS!$B$1:$B$27,BLIOTECAS!D$1:D$27))</f>
        <v>CEE</v>
      </c>
      <c r="C73" s="197" t="str">
        <f>IF(ISNA(LOOKUP($G73,BLIOTECAS!$B$1:$B$27,BLIOTECAS!E$1:E$27)),"",LOOKUP($G73,BLIOTECAS!$B$1:$B$27,BLIOTECAS!E$1:E$27))</f>
        <v>Ciencias Sociales</v>
      </c>
      <c r="D73" s="274">
        <v>1499</v>
      </c>
      <c r="E73" s="274"/>
      <c r="F73" s="274"/>
      <c r="G73" s="274">
        <v>5</v>
      </c>
      <c r="H73" s="274"/>
      <c r="I73" s="274">
        <v>2</v>
      </c>
      <c r="J73" s="274">
        <v>3</v>
      </c>
      <c r="K73" s="274"/>
      <c r="L73" s="274">
        <v>5</v>
      </c>
      <c r="M73" s="274">
        <v>24</v>
      </c>
      <c r="N73" s="274">
        <v>17</v>
      </c>
      <c r="O73" s="274" t="s">
        <v>402</v>
      </c>
      <c r="P73" s="274"/>
      <c r="Q73" s="274"/>
      <c r="R73" s="274">
        <v>5</v>
      </c>
      <c r="S73" s="274">
        <v>5</v>
      </c>
      <c r="T73" s="274">
        <v>4</v>
      </c>
      <c r="U73" s="274">
        <v>4</v>
      </c>
      <c r="V73" s="274"/>
      <c r="W73" s="274"/>
      <c r="X73" s="274">
        <v>4</v>
      </c>
      <c r="Y73" s="274">
        <v>4</v>
      </c>
      <c r="Z73" s="274">
        <v>3</v>
      </c>
      <c r="AA73" s="274">
        <v>3</v>
      </c>
      <c r="AB73" s="274">
        <v>2</v>
      </c>
      <c r="AC73" s="274"/>
      <c r="AD73" s="274">
        <v>5</v>
      </c>
      <c r="AE73" s="274">
        <v>5</v>
      </c>
      <c r="AF73" s="274">
        <v>4</v>
      </c>
      <c r="AG73" s="274">
        <v>4</v>
      </c>
      <c r="AH73" s="274">
        <v>4</v>
      </c>
      <c r="AI73" s="274"/>
      <c r="AJ73" s="274">
        <v>5</v>
      </c>
      <c r="AK73" s="274"/>
      <c r="AL73" s="274"/>
      <c r="AM73" s="274">
        <v>4</v>
      </c>
      <c r="AN73" s="274">
        <v>5</v>
      </c>
      <c r="AO73" s="274">
        <v>4</v>
      </c>
      <c r="AP73" s="274">
        <v>5</v>
      </c>
      <c r="AQ73" s="274">
        <v>5</v>
      </c>
      <c r="AR73" s="274">
        <v>5</v>
      </c>
      <c r="AS73" s="274">
        <v>3</v>
      </c>
      <c r="AT73" s="274"/>
      <c r="AU73" s="274" t="s">
        <v>183</v>
      </c>
      <c r="AV73" s="274">
        <v>4</v>
      </c>
      <c r="AW73" s="274" t="s">
        <v>33</v>
      </c>
      <c r="AX73" s="274"/>
      <c r="AY73" s="274" t="s">
        <v>33</v>
      </c>
      <c r="AZ73" s="274"/>
      <c r="BA73" s="274" t="s">
        <v>33</v>
      </c>
      <c r="BB73" s="274" t="s">
        <v>33</v>
      </c>
      <c r="BC73" s="274"/>
      <c r="BD73" s="274"/>
      <c r="BE73" s="274" t="s">
        <v>33</v>
      </c>
      <c r="BF73" s="274"/>
      <c r="BG73" s="274"/>
      <c r="BH73" s="274"/>
      <c r="BI73" s="274"/>
      <c r="BJ73" s="274">
        <v>4</v>
      </c>
      <c r="BK73" s="274">
        <v>4</v>
      </c>
      <c r="BL73" s="274"/>
      <c r="BM73" s="274">
        <v>4</v>
      </c>
      <c r="BN73" s="274">
        <v>4</v>
      </c>
      <c r="BO73" s="274"/>
      <c r="BP73" s="274"/>
      <c r="BQ73" s="275">
        <v>43139.606574074074</v>
      </c>
      <c r="BR73" s="274" t="s">
        <v>356</v>
      </c>
    </row>
    <row r="74" spans="1:70" ht="15" x14ac:dyDescent="0.25">
      <c r="A74" s="197" t="str">
        <f>IF(ISNA(LOOKUP($G74,BLIOTECAS!$B$1:$B$27,BLIOTECAS!C$1:C$27)),"",LOOKUP($G74,BLIOTECAS!$B$1:$B$27,BLIOTECAS!C$1:C$27))</f>
        <v xml:space="preserve">Facultad de Ciencias Políticas y Sociología </v>
      </c>
      <c r="B74" s="197" t="str">
        <f>IF(ISNA(LOOKUP($G74,BLIOTECAS!$B$1:$B$27,BLIOTECAS!D$1:D$27)),"",LOOKUP($G74,BLIOTECAS!$B$1:$B$27,BLIOTECAS!D$1:D$27))</f>
        <v>CPS</v>
      </c>
      <c r="C74" s="197" t="str">
        <f>IF(ISNA(LOOKUP($G74,BLIOTECAS!$B$1:$B$27,BLIOTECAS!E$1:E$27)),"",LOOKUP($G74,BLIOTECAS!$B$1:$B$27,BLIOTECAS!E$1:E$27))</f>
        <v>Ciencias Sociales</v>
      </c>
      <c r="D74" s="274">
        <v>1500</v>
      </c>
      <c r="E74" s="274"/>
      <c r="F74" s="274"/>
      <c r="G74" s="274">
        <v>9</v>
      </c>
      <c r="H74" s="274"/>
      <c r="I74" s="274">
        <v>4</v>
      </c>
      <c r="J74" s="274">
        <v>4</v>
      </c>
      <c r="K74" s="274"/>
      <c r="L74" s="274"/>
      <c r="M74" s="274"/>
      <c r="N74" s="274"/>
      <c r="O74" s="274"/>
      <c r="P74" s="274"/>
      <c r="Q74" s="274"/>
      <c r="R74" s="274">
        <v>5</v>
      </c>
      <c r="S74" s="274">
        <v>5</v>
      </c>
      <c r="T74" s="274">
        <v>5</v>
      </c>
      <c r="U74" s="274">
        <v>3</v>
      </c>
      <c r="V74" s="274"/>
      <c r="W74" s="274"/>
      <c r="X74" s="274">
        <v>5</v>
      </c>
      <c r="Y74" s="274">
        <v>2</v>
      </c>
      <c r="Z74" s="274">
        <v>2</v>
      </c>
      <c r="AA74" s="274">
        <v>4</v>
      </c>
      <c r="AB74" s="274">
        <v>3</v>
      </c>
      <c r="AC74" s="274"/>
      <c r="AD74" s="274">
        <v>4</v>
      </c>
      <c r="AE74" s="274">
        <v>5</v>
      </c>
      <c r="AF74" s="274">
        <v>5</v>
      </c>
      <c r="AG74" s="274">
        <v>5</v>
      </c>
      <c r="AH74" s="274">
        <v>5</v>
      </c>
      <c r="AI74" s="274">
        <v>5</v>
      </c>
      <c r="AJ74" s="274">
        <v>5</v>
      </c>
      <c r="AK74" s="274"/>
      <c r="AL74" s="274"/>
      <c r="AM74" s="274">
        <v>4</v>
      </c>
      <c r="AN74" s="274">
        <v>4</v>
      </c>
      <c r="AO74" s="274">
        <v>4</v>
      </c>
      <c r="AP74" s="274">
        <v>5</v>
      </c>
      <c r="AQ74" s="274">
        <v>5</v>
      </c>
      <c r="AR74" s="274">
        <v>5</v>
      </c>
      <c r="AS74" s="274">
        <v>5</v>
      </c>
      <c r="AT74" s="274"/>
      <c r="AU74" s="274" t="s">
        <v>183</v>
      </c>
      <c r="AV74" s="274">
        <v>4</v>
      </c>
      <c r="AW74" s="274" t="s">
        <v>33</v>
      </c>
      <c r="AX74" s="274"/>
      <c r="AY74" s="274" t="s">
        <v>33</v>
      </c>
      <c r="AZ74" s="274"/>
      <c r="BA74" s="274" t="s">
        <v>33</v>
      </c>
      <c r="BB74" s="274" t="s">
        <v>183</v>
      </c>
      <c r="BC74" s="274" t="s">
        <v>33</v>
      </c>
      <c r="BD74" s="274">
        <v>4</v>
      </c>
      <c r="BE74" s="274" t="s">
        <v>33</v>
      </c>
      <c r="BF74" s="274"/>
      <c r="BG74" s="274"/>
      <c r="BH74" s="274"/>
      <c r="BI74" s="274"/>
      <c r="BJ74" s="274">
        <v>5</v>
      </c>
      <c r="BK74" s="274">
        <v>5</v>
      </c>
      <c r="BL74" s="274"/>
      <c r="BM74" s="274">
        <v>5</v>
      </c>
      <c r="BN74" s="274">
        <v>4</v>
      </c>
      <c r="BO74" s="274"/>
      <c r="BP74" s="274"/>
      <c r="BQ74" s="275">
        <v>43139.606921296298</v>
      </c>
      <c r="BR74" s="274" t="s">
        <v>355</v>
      </c>
    </row>
    <row r="75" spans="1:70" ht="15" x14ac:dyDescent="0.25">
      <c r="A75" s="197" t="str">
        <f>IF(ISNA(LOOKUP($G75,BLIOTECAS!$B$1:$B$27,BLIOTECAS!C$1:C$27)),"",LOOKUP($G75,BLIOTECAS!$B$1:$B$27,BLIOTECAS!C$1:C$27))</f>
        <v xml:space="preserve">Facultad de Bellas Artes </v>
      </c>
      <c r="B75" s="197" t="str">
        <f>IF(ISNA(LOOKUP($G75,BLIOTECAS!$B$1:$B$27,BLIOTECAS!D$1:D$27)),"",LOOKUP($G75,BLIOTECAS!$B$1:$B$27,BLIOTECAS!D$1:D$27))</f>
        <v>BBA</v>
      </c>
      <c r="C75" s="197" t="str">
        <f>IF(ISNA(LOOKUP($G75,BLIOTECAS!$B$1:$B$27,BLIOTECAS!E$1:E$27)),"",LOOKUP($G75,BLIOTECAS!$B$1:$B$27,BLIOTECAS!E$1:E$27))</f>
        <v>Humanidades</v>
      </c>
      <c r="D75" s="274">
        <v>1501</v>
      </c>
      <c r="E75" s="274"/>
      <c r="F75" s="274"/>
      <c r="G75" s="274">
        <v>1</v>
      </c>
      <c r="H75" s="274"/>
      <c r="I75" s="274">
        <v>4</v>
      </c>
      <c r="J75" s="274">
        <v>4</v>
      </c>
      <c r="K75" s="274"/>
      <c r="L75" s="274">
        <v>1</v>
      </c>
      <c r="M75" s="274">
        <v>16</v>
      </c>
      <c r="N75" s="274">
        <v>14</v>
      </c>
      <c r="O75" s="274"/>
      <c r="P75" s="274"/>
      <c r="Q75" s="274"/>
      <c r="R75" s="274">
        <v>4</v>
      </c>
      <c r="S75" s="274">
        <v>5</v>
      </c>
      <c r="T75" s="274">
        <v>5</v>
      </c>
      <c r="U75" s="274">
        <v>5</v>
      </c>
      <c r="V75" s="274"/>
      <c r="W75" s="274"/>
      <c r="X75" s="274">
        <v>5</v>
      </c>
      <c r="Y75" s="274">
        <v>4</v>
      </c>
      <c r="Z75" s="274">
        <v>5</v>
      </c>
      <c r="AA75" s="274">
        <v>4</v>
      </c>
      <c r="AB75" s="274">
        <v>4</v>
      </c>
      <c r="AC75" s="274"/>
      <c r="AD75" s="274">
        <v>5</v>
      </c>
      <c r="AE75" s="274">
        <v>5</v>
      </c>
      <c r="AF75" s="274">
        <v>5</v>
      </c>
      <c r="AG75" s="274">
        <v>5</v>
      </c>
      <c r="AH75" s="274">
        <v>5</v>
      </c>
      <c r="AI75" s="274">
        <v>5</v>
      </c>
      <c r="AJ75" s="274">
        <v>4</v>
      </c>
      <c r="AK75" s="274"/>
      <c r="AL75" s="274"/>
      <c r="AM75" s="274">
        <v>5</v>
      </c>
      <c r="AN75" s="274">
        <v>5</v>
      </c>
      <c r="AO75" s="274">
        <v>5</v>
      </c>
      <c r="AP75" s="274">
        <v>5</v>
      </c>
      <c r="AQ75" s="274">
        <v>5</v>
      </c>
      <c r="AR75" s="274">
        <v>5</v>
      </c>
      <c r="AS75" s="274">
        <v>4</v>
      </c>
      <c r="AT75" s="274"/>
      <c r="AU75" s="274" t="s">
        <v>183</v>
      </c>
      <c r="AV75" s="274">
        <v>4</v>
      </c>
      <c r="AW75" s="274" t="s">
        <v>183</v>
      </c>
      <c r="AX75" s="274">
        <v>4</v>
      </c>
      <c r="AY75" s="274" t="s">
        <v>33</v>
      </c>
      <c r="AZ75" s="274"/>
      <c r="BA75" s="274" t="s">
        <v>183</v>
      </c>
      <c r="BB75" s="274" t="s">
        <v>183</v>
      </c>
      <c r="BC75" s="274" t="s">
        <v>183</v>
      </c>
      <c r="BD75" s="274">
        <v>5</v>
      </c>
      <c r="BE75" s="274" t="s">
        <v>183</v>
      </c>
      <c r="BF75" s="274"/>
      <c r="BG75" s="274"/>
      <c r="BH75" s="274"/>
      <c r="BI75" s="274"/>
      <c r="BJ75" s="274">
        <v>5</v>
      </c>
      <c r="BK75" s="274">
        <v>5</v>
      </c>
      <c r="BL75" s="274"/>
      <c r="BM75" s="274">
        <v>5</v>
      </c>
      <c r="BN75" s="274">
        <v>4</v>
      </c>
      <c r="BO75" s="274"/>
      <c r="BP75" s="274"/>
      <c r="BQ75" s="275">
        <v>43139.606979166667</v>
      </c>
      <c r="BR75" s="274" t="s">
        <v>355</v>
      </c>
    </row>
    <row r="76" spans="1:70" ht="15" x14ac:dyDescent="0.25">
      <c r="A76" s="197" t="str">
        <f>IF(ISNA(LOOKUP($G76,BLIOTECAS!$B$1:$B$27,BLIOTECAS!C$1:C$27)),"",LOOKUP($G76,BLIOTECAS!$B$1:$B$27,BLIOTECAS!C$1:C$27))</f>
        <v xml:space="preserve">Facultad de Ciencias Químicas </v>
      </c>
      <c r="B76" s="197" t="str">
        <f>IF(ISNA(LOOKUP($G76,BLIOTECAS!$B$1:$B$27,BLIOTECAS!D$1:D$27)),"",LOOKUP($G76,BLIOTECAS!$B$1:$B$27,BLIOTECAS!D$1:D$27))</f>
        <v>QUI</v>
      </c>
      <c r="C76" s="197" t="str">
        <f>IF(ISNA(LOOKUP($G76,BLIOTECAS!$B$1:$B$27,BLIOTECAS!E$1:E$27)),"",LOOKUP($G76,BLIOTECAS!$B$1:$B$27,BLIOTECAS!E$1:E$27))</f>
        <v>Ciencias Experimentales</v>
      </c>
      <c r="D76" s="274">
        <v>1502</v>
      </c>
      <c r="E76" s="274"/>
      <c r="F76" s="274"/>
      <c r="G76" s="274">
        <v>10</v>
      </c>
      <c r="H76" s="274"/>
      <c r="I76" s="274">
        <v>1</v>
      </c>
      <c r="J76" s="274">
        <v>5</v>
      </c>
      <c r="K76" s="274"/>
      <c r="L76" s="274"/>
      <c r="M76" s="274"/>
      <c r="N76" s="274"/>
      <c r="O76" s="274"/>
      <c r="P76" s="274"/>
      <c r="Q76" s="274"/>
      <c r="R76" s="274"/>
      <c r="S76" s="274"/>
      <c r="T76" s="274"/>
      <c r="U76" s="274"/>
      <c r="V76" s="274"/>
      <c r="W76" s="274"/>
      <c r="X76" s="274">
        <v>1</v>
      </c>
      <c r="Y76" s="274">
        <v>5</v>
      </c>
      <c r="Z76" s="274">
        <v>1</v>
      </c>
      <c r="AA76" s="274">
        <v>1</v>
      </c>
      <c r="AB76" s="274">
        <v>5</v>
      </c>
      <c r="AC76" s="274"/>
      <c r="AD76" s="274">
        <v>2</v>
      </c>
      <c r="AE76" s="274"/>
      <c r="AF76" s="274">
        <v>1</v>
      </c>
      <c r="AG76" s="274"/>
      <c r="AH76" s="274">
        <v>4</v>
      </c>
      <c r="AI76" s="274"/>
      <c r="AJ76" s="274"/>
      <c r="AK76" s="274"/>
      <c r="AL76" s="274"/>
      <c r="AM76" s="274">
        <v>5</v>
      </c>
      <c r="AN76" s="274"/>
      <c r="AO76" s="274"/>
      <c r="AP76" s="274"/>
      <c r="AQ76" s="274"/>
      <c r="AR76" s="274"/>
      <c r="AS76" s="274"/>
      <c r="AT76" s="274"/>
      <c r="AU76" s="274" t="s">
        <v>33</v>
      </c>
      <c r="AV76" s="274"/>
      <c r="AW76" s="274" t="s">
        <v>33</v>
      </c>
      <c r="AX76" s="274"/>
      <c r="AY76" s="274" t="s">
        <v>33</v>
      </c>
      <c r="AZ76" s="274"/>
      <c r="BA76" s="274" t="s">
        <v>33</v>
      </c>
      <c r="BB76" s="274" t="s">
        <v>33</v>
      </c>
      <c r="BC76" s="274" t="s">
        <v>33</v>
      </c>
      <c r="BD76" s="274"/>
      <c r="BE76" s="274"/>
      <c r="BF76" s="274"/>
      <c r="BG76" s="274"/>
      <c r="BH76" s="274"/>
      <c r="BI76" s="274"/>
      <c r="BJ76" s="274">
        <v>5</v>
      </c>
      <c r="BK76" s="274">
        <v>5</v>
      </c>
      <c r="BL76" s="274"/>
      <c r="BM76" s="274">
        <v>4</v>
      </c>
      <c r="BN76" s="274">
        <v>3</v>
      </c>
      <c r="BO76" s="274" t="s">
        <v>403</v>
      </c>
      <c r="BP76" s="274"/>
      <c r="BQ76" s="275">
        <v>43139.60701388889</v>
      </c>
      <c r="BR76" s="274" t="s">
        <v>356</v>
      </c>
    </row>
    <row r="77" spans="1:70" ht="15" x14ac:dyDescent="0.25">
      <c r="A77" s="197" t="str">
        <f>IF(ISNA(LOOKUP($G77,BLIOTECAS!$B$1:$B$27,BLIOTECAS!C$1:C$27)),"",LOOKUP($G77,BLIOTECAS!$B$1:$B$27,BLIOTECAS!C$1:C$27))</f>
        <v xml:space="preserve">Facultad de Filología </v>
      </c>
      <c r="B77" s="197" t="str">
        <f>IF(ISNA(LOOKUP($G77,BLIOTECAS!$B$1:$B$27,BLIOTECAS!D$1:D$27)),"",LOOKUP($G77,BLIOTECAS!$B$1:$B$27,BLIOTECAS!D$1:D$27))</f>
        <v>FLL</v>
      </c>
      <c r="C77" s="197" t="str">
        <f>IF(ISNA(LOOKUP($G77,BLIOTECAS!$B$1:$B$27,BLIOTECAS!E$1:E$27)),"",LOOKUP($G77,BLIOTECAS!$B$1:$B$27,BLIOTECAS!E$1:E$27))</f>
        <v>Humanidades</v>
      </c>
      <c r="D77" s="274">
        <v>1503</v>
      </c>
      <c r="E77" s="274"/>
      <c r="F77" s="274"/>
      <c r="G77" s="274">
        <v>14</v>
      </c>
      <c r="H77" s="274"/>
      <c r="I77" s="274">
        <v>5</v>
      </c>
      <c r="J77" s="274">
        <v>4</v>
      </c>
      <c r="K77" s="274"/>
      <c r="L77" s="274">
        <v>14</v>
      </c>
      <c r="M77" s="274">
        <v>14</v>
      </c>
      <c r="N77" s="274">
        <v>29</v>
      </c>
      <c r="O77" s="274" t="s">
        <v>404</v>
      </c>
      <c r="P77" s="274"/>
      <c r="Q77" s="274"/>
      <c r="R77" s="274">
        <v>3</v>
      </c>
      <c r="S77" s="274">
        <v>4</v>
      </c>
      <c r="T77" s="274">
        <v>3</v>
      </c>
      <c r="U77" s="274">
        <v>2</v>
      </c>
      <c r="V77" s="274"/>
      <c r="W77" s="274"/>
      <c r="X77" s="274">
        <v>5</v>
      </c>
      <c r="Y77" s="274">
        <v>5</v>
      </c>
      <c r="Z77" s="274">
        <v>5</v>
      </c>
      <c r="AA77" s="274">
        <v>4</v>
      </c>
      <c r="AB77" s="274">
        <v>5</v>
      </c>
      <c r="AC77" s="274"/>
      <c r="AD77" s="274">
        <v>4</v>
      </c>
      <c r="AE77" s="274">
        <v>3</v>
      </c>
      <c r="AF77" s="274">
        <v>3</v>
      </c>
      <c r="AG77" s="274">
        <v>4</v>
      </c>
      <c r="AH77" s="274">
        <v>5</v>
      </c>
      <c r="AI77" s="274">
        <v>3</v>
      </c>
      <c r="AJ77" s="274">
        <v>3</v>
      </c>
      <c r="AK77" s="274"/>
      <c r="AL77" s="274"/>
      <c r="AM77" s="274">
        <v>4</v>
      </c>
      <c r="AN77" s="274">
        <v>2</v>
      </c>
      <c r="AO77" s="274">
        <v>1</v>
      </c>
      <c r="AP77" s="274">
        <v>3</v>
      </c>
      <c r="AQ77" s="274">
        <v>4</v>
      </c>
      <c r="AR77" s="274">
        <v>4</v>
      </c>
      <c r="AS77" s="274">
        <v>3</v>
      </c>
      <c r="AT77" s="274"/>
      <c r="AU77" s="274" t="s">
        <v>183</v>
      </c>
      <c r="AV77" s="274">
        <v>3</v>
      </c>
      <c r="AW77" s="274" t="s">
        <v>183</v>
      </c>
      <c r="AX77" s="274">
        <v>4</v>
      </c>
      <c r="AY77" s="274" t="s">
        <v>33</v>
      </c>
      <c r="AZ77" s="274"/>
      <c r="BA77" s="274" t="s">
        <v>33</v>
      </c>
      <c r="BB77" s="274" t="s">
        <v>183</v>
      </c>
      <c r="BC77" s="274" t="s">
        <v>33</v>
      </c>
      <c r="BD77" s="274"/>
      <c r="BE77" s="274" t="s">
        <v>33</v>
      </c>
      <c r="BF77" s="274"/>
      <c r="BG77" s="274"/>
      <c r="BH77" s="274"/>
      <c r="BI77" s="274"/>
      <c r="BJ77" s="274">
        <v>3</v>
      </c>
      <c r="BK77" s="274">
        <v>3</v>
      </c>
      <c r="BL77" s="274"/>
      <c r="BM77" s="274">
        <v>3</v>
      </c>
      <c r="BN77" s="274">
        <v>2</v>
      </c>
      <c r="BO77" s="274" t="s">
        <v>405</v>
      </c>
      <c r="BP77" s="274"/>
      <c r="BQ77" s="275">
        <v>43139.607152777775</v>
      </c>
      <c r="BR77" s="274" t="s">
        <v>356</v>
      </c>
    </row>
    <row r="78" spans="1:70" ht="15" x14ac:dyDescent="0.25">
      <c r="A78" s="197" t="str">
        <f>IF(ISNA(LOOKUP($G78,BLIOTECAS!$B$1:$B$27,BLIOTECAS!C$1:C$27)),"",LOOKUP($G78,BLIOTECAS!$B$1:$B$27,BLIOTECAS!C$1:C$27))</f>
        <v xml:space="preserve">Facultad de Psicología </v>
      </c>
      <c r="B78" s="197" t="str">
        <f>IF(ISNA(LOOKUP($G78,BLIOTECAS!$B$1:$B$27,BLIOTECAS!D$1:D$27)),"",LOOKUP($G78,BLIOTECAS!$B$1:$B$27,BLIOTECAS!D$1:D$27))</f>
        <v>PSI</v>
      </c>
      <c r="C78" s="197" t="str">
        <f>IF(ISNA(LOOKUP($G78,BLIOTECAS!$B$1:$B$27,BLIOTECAS!E$1:E$27)),"",LOOKUP($G78,BLIOTECAS!$B$1:$B$27,BLIOTECAS!E$1:E$27))</f>
        <v>Ciencias de la Salud</v>
      </c>
      <c r="D78" s="274">
        <v>1504</v>
      </c>
      <c r="E78" s="274"/>
      <c r="F78" s="274"/>
      <c r="G78" s="274">
        <v>20</v>
      </c>
      <c r="H78" s="274"/>
      <c r="I78" s="274">
        <v>4</v>
      </c>
      <c r="J78" s="274">
        <v>2</v>
      </c>
      <c r="K78" s="274"/>
      <c r="L78" s="274">
        <v>20</v>
      </c>
      <c r="M78" s="274"/>
      <c r="N78" s="274"/>
      <c r="O78" s="274"/>
      <c r="P78" s="274"/>
      <c r="Q78" s="274"/>
      <c r="R78" s="274">
        <v>4</v>
      </c>
      <c r="S78" s="274">
        <v>4</v>
      </c>
      <c r="T78" s="274">
        <v>3</v>
      </c>
      <c r="U78" s="274">
        <v>3</v>
      </c>
      <c r="V78" s="274"/>
      <c r="W78" s="274"/>
      <c r="X78" s="274">
        <v>4</v>
      </c>
      <c r="Y78" s="274">
        <v>2</v>
      </c>
      <c r="Z78" s="274">
        <v>4</v>
      </c>
      <c r="AA78" s="274">
        <v>4</v>
      </c>
      <c r="AB78" s="274">
        <v>4</v>
      </c>
      <c r="AC78" s="274"/>
      <c r="AD78" s="274">
        <v>4</v>
      </c>
      <c r="AE78" s="274">
        <v>4</v>
      </c>
      <c r="AF78" s="274">
        <v>3</v>
      </c>
      <c r="AG78" s="274">
        <v>4</v>
      </c>
      <c r="AH78" s="274">
        <v>4</v>
      </c>
      <c r="AI78" s="274">
        <v>4</v>
      </c>
      <c r="AJ78" s="274">
        <v>4</v>
      </c>
      <c r="AK78" s="274"/>
      <c r="AL78" s="274"/>
      <c r="AM78" s="274">
        <v>4</v>
      </c>
      <c r="AN78" s="274">
        <v>4</v>
      </c>
      <c r="AO78" s="274">
        <v>4</v>
      </c>
      <c r="AP78" s="274">
        <v>4</v>
      </c>
      <c r="AQ78" s="274">
        <v>4</v>
      </c>
      <c r="AR78" s="274">
        <v>4</v>
      </c>
      <c r="AS78" s="274">
        <v>4</v>
      </c>
      <c r="AT78" s="274"/>
      <c r="AU78" s="274" t="s">
        <v>33</v>
      </c>
      <c r="AV78" s="274"/>
      <c r="AW78" s="274" t="s">
        <v>33</v>
      </c>
      <c r="AX78" s="274"/>
      <c r="AY78" s="274" t="s">
        <v>33</v>
      </c>
      <c r="AZ78" s="274"/>
      <c r="BA78" s="274" t="s">
        <v>33</v>
      </c>
      <c r="BB78" s="274" t="s">
        <v>33</v>
      </c>
      <c r="BC78" s="274" t="s">
        <v>33</v>
      </c>
      <c r="BD78" s="274"/>
      <c r="BE78" s="274" t="s">
        <v>33</v>
      </c>
      <c r="BF78" s="274"/>
      <c r="BG78" s="274"/>
      <c r="BH78" s="274"/>
      <c r="BI78" s="274"/>
      <c r="BJ78" s="274">
        <v>5</v>
      </c>
      <c r="BK78" s="274">
        <v>5</v>
      </c>
      <c r="BL78" s="274"/>
      <c r="BM78" s="274">
        <v>4</v>
      </c>
      <c r="BN78" s="274">
        <v>5</v>
      </c>
      <c r="BO78" s="274"/>
      <c r="BP78" s="274"/>
      <c r="BQ78" s="275">
        <v>43139.60733796296</v>
      </c>
      <c r="BR78" s="274" t="s">
        <v>356</v>
      </c>
    </row>
    <row r="79" spans="1:70" ht="15" x14ac:dyDescent="0.25">
      <c r="A79" s="197" t="str">
        <f>IF(ISNA(LOOKUP($G79,BLIOTECAS!$B$1:$B$27,BLIOTECAS!C$1:C$27)),"",LOOKUP($G79,BLIOTECAS!$B$1:$B$27,BLIOTECAS!C$1:C$27))</f>
        <v xml:space="preserve">Facultad de Ciencias Políticas y Sociología </v>
      </c>
      <c r="B79" s="197" t="str">
        <f>IF(ISNA(LOOKUP($G79,BLIOTECAS!$B$1:$B$27,BLIOTECAS!D$1:D$27)),"",LOOKUP($G79,BLIOTECAS!$B$1:$B$27,BLIOTECAS!D$1:D$27))</f>
        <v>CPS</v>
      </c>
      <c r="C79" s="197" t="str">
        <f>IF(ISNA(LOOKUP($G79,BLIOTECAS!$B$1:$B$27,BLIOTECAS!E$1:E$27)),"",LOOKUP($G79,BLIOTECAS!$B$1:$B$27,BLIOTECAS!E$1:E$27))</f>
        <v>Ciencias Sociales</v>
      </c>
      <c r="D79" s="274">
        <v>1505</v>
      </c>
      <c r="E79" s="274"/>
      <c r="F79" s="274"/>
      <c r="G79" s="274">
        <v>9</v>
      </c>
      <c r="H79" s="274"/>
      <c r="I79" s="274">
        <v>2</v>
      </c>
      <c r="J79" s="274">
        <v>4</v>
      </c>
      <c r="K79" s="274"/>
      <c r="L79" s="274">
        <v>9</v>
      </c>
      <c r="M79" s="274"/>
      <c r="N79" s="274"/>
      <c r="O79" s="274"/>
      <c r="P79" s="274"/>
      <c r="Q79" s="274"/>
      <c r="R79" s="274">
        <v>5</v>
      </c>
      <c r="S79" s="274">
        <v>4</v>
      </c>
      <c r="T79" s="274">
        <v>4</v>
      </c>
      <c r="U79" s="274">
        <v>3</v>
      </c>
      <c r="V79" s="274"/>
      <c r="W79" s="274"/>
      <c r="X79" s="274">
        <v>2</v>
      </c>
      <c r="Y79" s="274">
        <v>5</v>
      </c>
      <c r="Z79" s="274">
        <v>4</v>
      </c>
      <c r="AA79" s="274">
        <v>2</v>
      </c>
      <c r="AB79" s="274">
        <v>4</v>
      </c>
      <c r="AC79" s="274"/>
      <c r="AD79" s="274">
        <v>5</v>
      </c>
      <c r="AE79" s="274">
        <v>5</v>
      </c>
      <c r="AF79" s="274">
        <v>5</v>
      </c>
      <c r="AG79" s="274">
        <v>5</v>
      </c>
      <c r="AH79" s="274">
        <v>5</v>
      </c>
      <c r="AI79" s="274">
        <v>5</v>
      </c>
      <c r="AJ79" s="274">
        <v>4</v>
      </c>
      <c r="AK79" s="274"/>
      <c r="AL79" s="274"/>
      <c r="AM79" s="274">
        <v>5</v>
      </c>
      <c r="AN79" s="274">
        <v>3</v>
      </c>
      <c r="AO79" s="274">
        <v>5</v>
      </c>
      <c r="AP79" s="274">
        <v>5</v>
      </c>
      <c r="AQ79" s="274">
        <v>5</v>
      </c>
      <c r="AR79" s="274">
        <v>5</v>
      </c>
      <c r="AS79" s="274">
        <v>5</v>
      </c>
      <c r="AT79" s="274"/>
      <c r="AU79" s="274" t="s">
        <v>33</v>
      </c>
      <c r="AV79" s="274">
        <v>2</v>
      </c>
      <c r="AW79" s="274" t="s">
        <v>183</v>
      </c>
      <c r="AX79" s="274">
        <v>3</v>
      </c>
      <c r="AY79" s="274" t="s">
        <v>33</v>
      </c>
      <c r="AZ79" s="274"/>
      <c r="BA79" s="274" t="s">
        <v>33</v>
      </c>
      <c r="BB79" s="274" t="s">
        <v>183</v>
      </c>
      <c r="BC79" s="274" t="s">
        <v>183</v>
      </c>
      <c r="BD79" s="274">
        <v>5</v>
      </c>
      <c r="BE79" s="274" t="s">
        <v>183</v>
      </c>
      <c r="BF79" s="274"/>
      <c r="BG79" s="274"/>
      <c r="BH79" s="274"/>
      <c r="BI79" s="274"/>
      <c r="BJ79" s="274">
        <v>5</v>
      </c>
      <c r="BK79" s="274">
        <v>5</v>
      </c>
      <c r="BL79" s="274"/>
      <c r="BM79" s="274">
        <v>5</v>
      </c>
      <c r="BN79" s="274">
        <v>4</v>
      </c>
      <c r="BO79" s="274"/>
      <c r="BP79" s="274"/>
      <c r="BQ79" s="275">
        <v>43139.607777777775</v>
      </c>
      <c r="BR79" s="274" t="s">
        <v>356</v>
      </c>
    </row>
    <row r="80" spans="1:70" ht="15" x14ac:dyDescent="0.25">
      <c r="A80" s="197" t="str">
        <f>IF(ISNA(LOOKUP($G80,BLIOTECAS!$B$1:$B$27,BLIOTECAS!C$1:C$27)),"",LOOKUP($G80,BLIOTECAS!$B$1:$B$27,BLIOTECAS!C$1:C$27))</f>
        <v xml:space="preserve">Facultad de Educación </v>
      </c>
      <c r="B80" s="197" t="str">
        <f>IF(ISNA(LOOKUP($G80,BLIOTECAS!$B$1:$B$27,BLIOTECAS!D$1:D$27)),"",LOOKUP($G80,BLIOTECAS!$B$1:$B$27,BLIOTECAS!D$1:D$27))</f>
        <v>EDU</v>
      </c>
      <c r="C80" s="197" t="str">
        <f>IF(ISNA(LOOKUP($G80,BLIOTECAS!$B$1:$B$27,BLIOTECAS!E$1:E$27)),"",LOOKUP($G80,BLIOTECAS!$B$1:$B$27,BLIOTECAS!E$1:E$27))</f>
        <v>Humanidades</v>
      </c>
      <c r="D80" s="274">
        <v>1506</v>
      </c>
      <c r="E80" s="274"/>
      <c r="F80" s="274"/>
      <c r="G80" s="274">
        <v>12</v>
      </c>
      <c r="H80" s="274"/>
      <c r="I80" s="274">
        <v>4</v>
      </c>
      <c r="J80" s="274">
        <v>5</v>
      </c>
      <c r="K80" s="274"/>
      <c r="L80" s="274">
        <v>22</v>
      </c>
      <c r="M80" s="274"/>
      <c r="N80" s="274"/>
      <c r="O80" s="274"/>
      <c r="P80" s="274"/>
      <c r="Q80" s="274"/>
      <c r="R80" s="274">
        <v>3</v>
      </c>
      <c r="S80" s="274">
        <v>4</v>
      </c>
      <c r="T80" s="274">
        <v>4</v>
      </c>
      <c r="U80" s="274">
        <v>3</v>
      </c>
      <c r="V80" s="274"/>
      <c r="W80" s="274"/>
      <c r="X80" s="274">
        <v>4</v>
      </c>
      <c r="Y80" s="274">
        <v>4</v>
      </c>
      <c r="Z80" s="274">
        <v>1</v>
      </c>
      <c r="AA80" s="274">
        <v>5</v>
      </c>
      <c r="AB80" s="274"/>
      <c r="AC80" s="274"/>
      <c r="AD80" s="274">
        <v>4</v>
      </c>
      <c r="AE80" s="274">
        <v>4</v>
      </c>
      <c r="AF80" s="274">
        <v>4</v>
      </c>
      <c r="AG80" s="274">
        <v>5</v>
      </c>
      <c r="AH80" s="274">
        <v>4</v>
      </c>
      <c r="AI80" s="274">
        <v>5</v>
      </c>
      <c r="AJ80" s="274">
        <v>4</v>
      </c>
      <c r="AK80" s="274"/>
      <c r="AL80" s="274"/>
      <c r="AM80" s="274">
        <v>5</v>
      </c>
      <c r="AN80" s="274">
        <v>5</v>
      </c>
      <c r="AO80" s="274">
        <v>5</v>
      </c>
      <c r="AP80" s="274">
        <v>5</v>
      </c>
      <c r="AQ80" s="274">
        <v>5</v>
      </c>
      <c r="AR80" s="274">
        <v>4</v>
      </c>
      <c r="AS80" s="274">
        <v>4</v>
      </c>
      <c r="AT80" s="274"/>
      <c r="AU80" s="274" t="s">
        <v>183</v>
      </c>
      <c r="AV80" s="274">
        <v>4</v>
      </c>
      <c r="AW80" s="274" t="s">
        <v>183</v>
      </c>
      <c r="AX80" s="274">
        <v>4</v>
      </c>
      <c r="AY80" s="274" t="s">
        <v>33</v>
      </c>
      <c r="AZ80" s="274"/>
      <c r="BA80" s="274" t="s">
        <v>33</v>
      </c>
      <c r="BB80" s="274" t="s">
        <v>183</v>
      </c>
      <c r="BC80" s="274" t="s">
        <v>183</v>
      </c>
      <c r="BD80" s="274">
        <v>4</v>
      </c>
      <c r="BE80" s="274" t="s">
        <v>183</v>
      </c>
      <c r="BF80" s="274"/>
      <c r="BG80" s="274"/>
      <c r="BH80" s="274"/>
      <c r="BI80" s="274"/>
      <c r="BJ80" s="274">
        <v>5</v>
      </c>
      <c r="BK80" s="274">
        <v>5</v>
      </c>
      <c r="BL80" s="274"/>
      <c r="BM80" s="274">
        <v>5</v>
      </c>
      <c r="BN80" s="274">
        <v>4</v>
      </c>
      <c r="BO80" s="274" t="s">
        <v>406</v>
      </c>
      <c r="BP80" s="274"/>
      <c r="BQ80" s="275">
        <v>43139.607881944445</v>
      </c>
      <c r="BR80" s="274" t="s">
        <v>356</v>
      </c>
    </row>
    <row r="81" spans="1:71" ht="15" x14ac:dyDescent="0.25">
      <c r="A81" s="197" t="str">
        <f>IF(ISNA(LOOKUP($G81,BLIOTECAS!$B$1:$B$27,BLIOTECAS!C$1:C$27)),"",LOOKUP($G81,BLIOTECAS!$B$1:$B$27,BLIOTECAS!C$1:C$27))</f>
        <v xml:space="preserve">Facultad de Educación </v>
      </c>
      <c r="B81" s="197" t="str">
        <f>IF(ISNA(LOOKUP($G81,BLIOTECAS!$B$1:$B$27,BLIOTECAS!D$1:D$27)),"",LOOKUP($G81,BLIOTECAS!$B$1:$B$27,BLIOTECAS!D$1:D$27))</f>
        <v>EDU</v>
      </c>
      <c r="C81" s="197" t="str">
        <f>IF(ISNA(LOOKUP($G81,BLIOTECAS!$B$1:$B$27,BLIOTECAS!E$1:E$27)),"",LOOKUP($G81,BLIOTECAS!$B$1:$B$27,BLIOTECAS!E$1:E$27))</f>
        <v>Humanidades</v>
      </c>
      <c r="D81" s="274">
        <v>1507</v>
      </c>
      <c r="E81" s="274"/>
      <c r="F81" s="274"/>
      <c r="G81" s="274">
        <v>12</v>
      </c>
      <c r="H81" s="274"/>
      <c r="I81" s="274">
        <v>3</v>
      </c>
      <c r="J81" s="274">
        <v>5</v>
      </c>
      <c r="K81" s="274"/>
      <c r="L81" s="274">
        <v>12</v>
      </c>
      <c r="M81" s="274">
        <v>8</v>
      </c>
      <c r="N81" s="274"/>
      <c r="O81" s="274"/>
      <c r="P81" s="274"/>
      <c r="Q81" s="274"/>
      <c r="R81" s="274">
        <v>3</v>
      </c>
      <c r="S81" s="274">
        <v>3</v>
      </c>
      <c r="T81" s="274">
        <v>3</v>
      </c>
      <c r="U81" s="274">
        <v>3</v>
      </c>
      <c r="V81" s="274"/>
      <c r="W81" s="274"/>
      <c r="X81" s="274">
        <v>3</v>
      </c>
      <c r="Y81" s="274">
        <v>3</v>
      </c>
      <c r="Z81" s="274">
        <v>4</v>
      </c>
      <c r="AA81" s="274">
        <v>4</v>
      </c>
      <c r="AB81" s="274">
        <v>5</v>
      </c>
      <c r="AC81" s="274"/>
      <c r="AD81" s="274">
        <v>3</v>
      </c>
      <c r="AE81" s="274">
        <v>3</v>
      </c>
      <c r="AF81" s="274">
        <v>3</v>
      </c>
      <c r="AG81" s="274">
        <v>3</v>
      </c>
      <c r="AH81" s="274">
        <v>3</v>
      </c>
      <c r="AI81" s="274">
        <v>3</v>
      </c>
      <c r="AJ81" s="274">
        <v>3</v>
      </c>
      <c r="AK81" s="274"/>
      <c r="AL81" s="274"/>
      <c r="AM81" s="274">
        <v>3</v>
      </c>
      <c r="AN81" s="274">
        <v>4</v>
      </c>
      <c r="AO81" s="274">
        <v>5</v>
      </c>
      <c r="AP81" s="274">
        <v>4</v>
      </c>
      <c r="AQ81" s="274">
        <v>4</v>
      </c>
      <c r="AR81" s="274">
        <v>4</v>
      </c>
      <c r="AS81" s="274">
        <v>3</v>
      </c>
      <c r="AT81" s="274"/>
      <c r="AU81" s="274" t="s">
        <v>183</v>
      </c>
      <c r="AV81" s="274">
        <v>4</v>
      </c>
      <c r="AW81" s="274" t="s">
        <v>33</v>
      </c>
      <c r="AX81" s="274"/>
      <c r="AY81" s="274" t="s">
        <v>33</v>
      </c>
      <c r="AZ81" s="274"/>
      <c r="BA81" s="274" t="s">
        <v>183</v>
      </c>
      <c r="BB81" s="274" t="s">
        <v>183</v>
      </c>
      <c r="BC81" s="274" t="s">
        <v>33</v>
      </c>
      <c r="BD81" s="274"/>
      <c r="BE81" s="274" t="s">
        <v>33</v>
      </c>
      <c r="BF81" s="274"/>
      <c r="BG81" s="274"/>
      <c r="BH81" s="274"/>
      <c r="BI81" s="274"/>
      <c r="BJ81" s="274">
        <v>4</v>
      </c>
      <c r="BK81" s="274">
        <v>4</v>
      </c>
      <c r="BL81" s="274"/>
      <c r="BM81" s="274">
        <v>3</v>
      </c>
      <c r="BN81" s="274">
        <v>3</v>
      </c>
      <c r="BO81" s="274"/>
      <c r="BP81" s="274"/>
      <c r="BQ81" s="275">
        <v>43139.608761574076</v>
      </c>
      <c r="BR81" s="274" t="s">
        <v>356</v>
      </c>
    </row>
    <row r="82" spans="1:71" ht="15" x14ac:dyDescent="0.25">
      <c r="A82" s="197" t="str">
        <f>IF(ISNA(LOOKUP($G82,BLIOTECAS!$B$1:$B$27,BLIOTECAS!C$1:C$27)),"",LOOKUP($G82,BLIOTECAS!$B$1:$B$27,BLIOTECAS!C$1:C$27))</f>
        <v xml:space="preserve">Facultad de Psicología </v>
      </c>
      <c r="B82" s="197" t="str">
        <f>IF(ISNA(LOOKUP($G82,BLIOTECAS!$B$1:$B$27,BLIOTECAS!D$1:D$27)),"",LOOKUP($G82,BLIOTECAS!$B$1:$B$27,BLIOTECAS!D$1:D$27))</f>
        <v>PSI</v>
      </c>
      <c r="C82" s="197" t="str">
        <f>IF(ISNA(LOOKUP($G82,BLIOTECAS!$B$1:$B$27,BLIOTECAS!E$1:E$27)),"",LOOKUP($G82,BLIOTECAS!$B$1:$B$27,BLIOTECAS!E$1:E$27))</f>
        <v>Ciencias de la Salud</v>
      </c>
      <c r="D82" s="274">
        <v>1508</v>
      </c>
      <c r="E82" s="274"/>
      <c r="F82" s="274"/>
      <c r="G82" s="274">
        <v>20</v>
      </c>
      <c r="H82" s="274"/>
      <c r="I82" s="274">
        <v>3</v>
      </c>
      <c r="J82" s="274">
        <v>4</v>
      </c>
      <c r="K82" s="274"/>
      <c r="L82" s="274">
        <v>20</v>
      </c>
      <c r="M82" s="274">
        <v>26</v>
      </c>
      <c r="N82" s="274">
        <v>18</v>
      </c>
      <c r="O82" s="274" t="s">
        <v>407</v>
      </c>
      <c r="P82" s="274"/>
      <c r="Q82" s="274"/>
      <c r="R82" s="274">
        <v>5</v>
      </c>
      <c r="S82" s="274">
        <v>5</v>
      </c>
      <c r="T82" s="274">
        <v>5</v>
      </c>
      <c r="U82" s="274">
        <v>3</v>
      </c>
      <c r="V82" s="274"/>
      <c r="W82" s="274"/>
      <c r="X82" s="274">
        <v>4</v>
      </c>
      <c r="Y82" s="274">
        <v>5</v>
      </c>
      <c r="Z82" s="274">
        <v>4</v>
      </c>
      <c r="AA82" s="274">
        <v>2</v>
      </c>
      <c r="AB82" s="274">
        <v>4</v>
      </c>
      <c r="AC82" s="274"/>
      <c r="AD82" s="274">
        <v>5</v>
      </c>
      <c r="AE82" s="274">
        <v>5</v>
      </c>
      <c r="AF82" s="274">
        <v>5</v>
      </c>
      <c r="AG82" s="274">
        <v>5</v>
      </c>
      <c r="AH82" s="274">
        <v>4</v>
      </c>
      <c r="AI82" s="274">
        <v>5</v>
      </c>
      <c r="AJ82" s="274">
        <v>5</v>
      </c>
      <c r="AK82" s="274"/>
      <c r="AL82" s="274"/>
      <c r="AM82" s="274">
        <v>5</v>
      </c>
      <c r="AN82" s="274">
        <v>5</v>
      </c>
      <c r="AO82" s="274">
        <v>5</v>
      </c>
      <c r="AP82" s="274">
        <v>5</v>
      </c>
      <c r="AQ82" s="274">
        <v>5</v>
      </c>
      <c r="AR82" s="274"/>
      <c r="AS82" s="274">
        <v>5</v>
      </c>
      <c r="AT82" s="274"/>
      <c r="AU82" s="274" t="s">
        <v>183</v>
      </c>
      <c r="AV82" s="274">
        <v>4</v>
      </c>
      <c r="AW82" s="274" t="s">
        <v>183</v>
      </c>
      <c r="AX82" s="274">
        <v>4</v>
      </c>
      <c r="AY82" s="274" t="s">
        <v>33</v>
      </c>
      <c r="AZ82" s="274"/>
      <c r="BA82" s="274" t="s">
        <v>183</v>
      </c>
      <c r="BB82" s="274" t="s">
        <v>183</v>
      </c>
      <c r="BC82" s="274"/>
      <c r="BD82" s="274">
        <v>4</v>
      </c>
      <c r="BE82" s="274" t="s">
        <v>183</v>
      </c>
      <c r="BF82" s="274"/>
      <c r="BG82" s="274"/>
      <c r="BH82" s="274"/>
      <c r="BI82" s="274"/>
      <c r="BJ82" s="274">
        <v>5</v>
      </c>
      <c r="BK82" s="274">
        <v>5</v>
      </c>
      <c r="BL82" s="274"/>
      <c r="BM82" s="274">
        <v>5</v>
      </c>
      <c r="BN82" s="274">
        <v>4</v>
      </c>
      <c r="BO82" s="274"/>
      <c r="BP82" s="274"/>
      <c r="BQ82" s="275">
        <v>43139.609050925923</v>
      </c>
      <c r="BR82" s="274" t="s">
        <v>355</v>
      </c>
    </row>
    <row r="83" spans="1:71" ht="15" x14ac:dyDescent="0.25">
      <c r="A83" s="197" t="str">
        <f>IF(ISNA(LOOKUP($G83,BLIOTECAS!$B$1:$B$27,BLIOTECAS!C$1:C$27)),"",LOOKUP($G83,BLIOTECAS!$B$1:$B$27,BLIOTECAS!C$1:C$27))</f>
        <v xml:space="preserve">Facultad de Filología </v>
      </c>
      <c r="B83" s="197" t="str">
        <f>IF(ISNA(LOOKUP($G83,BLIOTECAS!$B$1:$B$27,BLIOTECAS!D$1:D$27)),"",LOOKUP($G83,BLIOTECAS!$B$1:$B$27,BLIOTECAS!D$1:D$27))</f>
        <v>FLL</v>
      </c>
      <c r="C83" s="197" t="str">
        <f>IF(ISNA(LOOKUP($G83,BLIOTECAS!$B$1:$B$27,BLIOTECAS!E$1:E$27)),"",LOOKUP($G83,BLIOTECAS!$B$1:$B$27,BLIOTECAS!E$1:E$27))</f>
        <v>Humanidades</v>
      </c>
      <c r="D83" s="274">
        <v>1509</v>
      </c>
      <c r="E83" s="274"/>
      <c r="F83" s="274"/>
      <c r="G83" s="274">
        <v>14</v>
      </c>
      <c r="H83" s="274"/>
      <c r="I83" s="274">
        <v>3</v>
      </c>
      <c r="J83" s="274">
        <v>5</v>
      </c>
      <c r="K83" s="274"/>
      <c r="L83" s="274">
        <v>29</v>
      </c>
      <c r="M83" s="274">
        <v>16</v>
      </c>
      <c r="N83" s="274">
        <v>14</v>
      </c>
      <c r="O83" s="274" t="s">
        <v>408</v>
      </c>
      <c r="P83" s="274"/>
      <c r="Q83" s="274"/>
      <c r="R83" s="274">
        <v>5</v>
      </c>
      <c r="S83" s="274">
        <v>3</v>
      </c>
      <c r="T83" s="274">
        <v>3</v>
      </c>
      <c r="U83" s="274">
        <v>4</v>
      </c>
      <c r="V83" s="274"/>
      <c r="W83" s="274"/>
      <c r="X83" s="274">
        <v>5</v>
      </c>
      <c r="Y83" s="274">
        <v>5</v>
      </c>
      <c r="Z83" s="274">
        <v>5</v>
      </c>
      <c r="AA83" s="274">
        <v>5</v>
      </c>
      <c r="AB83" s="274">
        <v>4</v>
      </c>
      <c r="AC83" s="274"/>
      <c r="AD83" s="274">
        <v>4</v>
      </c>
      <c r="AE83" s="274">
        <v>5</v>
      </c>
      <c r="AF83" s="274">
        <v>3</v>
      </c>
      <c r="AG83" s="274">
        <v>5</v>
      </c>
      <c r="AH83" s="274">
        <v>5</v>
      </c>
      <c r="AI83" s="274">
        <v>5</v>
      </c>
      <c r="AJ83" s="274">
        <v>3</v>
      </c>
      <c r="AK83" s="274"/>
      <c r="AL83" s="274"/>
      <c r="AM83" s="274">
        <v>5</v>
      </c>
      <c r="AN83" s="274">
        <v>5</v>
      </c>
      <c r="AO83" s="274">
        <v>5</v>
      </c>
      <c r="AP83" s="274">
        <v>5</v>
      </c>
      <c r="AQ83" s="274">
        <v>4</v>
      </c>
      <c r="AR83" s="274">
        <v>4</v>
      </c>
      <c r="AS83" s="274">
        <v>4</v>
      </c>
      <c r="AT83" s="274"/>
      <c r="AU83" s="274" t="s">
        <v>183</v>
      </c>
      <c r="AV83" s="274">
        <v>4</v>
      </c>
      <c r="AW83" s="274" t="s">
        <v>33</v>
      </c>
      <c r="AX83" s="274"/>
      <c r="AY83" s="274" t="s">
        <v>183</v>
      </c>
      <c r="AZ83" s="274">
        <v>3</v>
      </c>
      <c r="BA83" s="274" t="s">
        <v>183</v>
      </c>
      <c r="BB83" s="274" t="s">
        <v>183</v>
      </c>
      <c r="BC83" s="274" t="s">
        <v>183</v>
      </c>
      <c r="BD83" s="274">
        <v>4</v>
      </c>
      <c r="BE83" s="274" t="s">
        <v>183</v>
      </c>
      <c r="BF83" s="274"/>
      <c r="BG83" s="274"/>
      <c r="BH83" s="274"/>
      <c r="BI83" s="274"/>
      <c r="BJ83" s="274">
        <v>5</v>
      </c>
      <c r="BK83" s="274">
        <v>5</v>
      </c>
      <c r="BL83" s="274"/>
      <c r="BM83" s="274">
        <v>5</v>
      </c>
      <c r="BN83" s="274">
        <v>5</v>
      </c>
      <c r="BO83" s="274"/>
      <c r="BP83" s="274"/>
      <c r="BQ83" s="275">
        <v>43139.60974537037</v>
      </c>
      <c r="BR83" s="274" t="s">
        <v>356</v>
      </c>
    </row>
    <row r="84" spans="1:71" ht="15" x14ac:dyDescent="0.25">
      <c r="A84" s="197" t="str">
        <f>IF(ISNA(LOOKUP($G84,BLIOTECAS!$B$1:$B$27,BLIOTECAS!C$1:C$27)),"",LOOKUP($G84,BLIOTECAS!$B$1:$B$27,BLIOTECAS!C$1:C$27))</f>
        <v/>
      </c>
      <c r="B84" s="197" t="str">
        <f>IF(ISNA(LOOKUP($G84,BLIOTECAS!$B$1:$B$27,BLIOTECAS!D$1:D$27)),"",LOOKUP($G84,BLIOTECAS!$B$1:$B$27,BLIOTECAS!D$1:D$27))</f>
        <v/>
      </c>
      <c r="C84" s="197" t="str">
        <f>IF(ISNA(LOOKUP($G84,BLIOTECAS!$B$1:$B$27,BLIOTECAS!E$1:E$27)),"",LOOKUP($G84,BLIOTECAS!$B$1:$B$27,BLIOTECAS!E$1:E$27))</f>
        <v/>
      </c>
      <c r="D84" s="274">
        <v>1510</v>
      </c>
      <c r="E84" s="274"/>
      <c r="F84" s="274"/>
      <c r="G84" s="274"/>
      <c r="H84" s="274"/>
      <c r="I84" s="274">
        <v>4</v>
      </c>
      <c r="J84" s="274">
        <v>4</v>
      </c>
      <c r="K84" s="274"/>
      <c r="L84" s="274">
        <v>15</v>
      </c>
      <c r="M84" s="274"/>
      <c r="N84" s="274"/>
      <c r="O84" s="274"/>
      <c r="P84" s="274"/>
      <c r="Q84" s="274"/>
      <c r="R84" s="274">
        <v>5</v>
      </c>
      <c r="S84" s="274">
        <v>5</v>
      </c>
      <c r="T84" s="274">
        <v>5</v>
      </c>
      <c r="U84" s="274">
        <v>5</v>
      </c>
      <c r="V84" s="274"/>
      <c r="W84" s="274"/>
      <c r="X84" s="274">
        <v>4</v>
      </c>
      <c r="Y84" s="274">
        <v>4</v>
      </c>
      <c r="Z84" s="274">
        <v>3</v>
      </c>
      <c r="AA84" s="274">
        <v>1</v>
      </c>
      <c r="AB84" s="274">
        <v>2</v>
      </c>
      <c r="AC84" s="274"/>
      <c r="AD84" s="274">
        <v>5</v>
      </c>
      <c r="AE84" s="274">
        <v>5</v>
      </c>
      <c r="AF84" s="274">
        <v>5</v>
      </c>
      <c r="AG84" s="274">
        <v>5</v>
      </c>
      <c r="AH84" s="274">
        <v>5</v>
      </c>
      <c r="AI84" s="274">
        <v>5</v>
      </c>
      <c r="AJ84" s="274">
        <v>5</v>
      </c>
      <c r="AK84" s="274"/>
      <c r="AL84" s="274"/>
      <c r="AM84" s="274">
        <v>5</v>
      </c>
      <c r="AN84" s="274">
        <v>5</v>
      </c>
      <c r="AO84" s="274">
        <v>5</v>
      </c>
      <c r="AP84" s="274">
        <v>5</v>
      </c>
      <c r="AQ84" s="274">
        <v>5</v>
      </c>
      <c r="AR84" s="274">
        <v>5</v>
      </c>
      <c r="AS84" s="274">
        <v>5</v>
      </c>
      <c r="AT84" s="274"/>
      <c r="AU84" s="274" t="s">
        <v>183</v>
      </c>
      <c r="AV84" s="274">
        <v>5</v>
      </c>
      <c r="AW84" s="274" t="s">
        <v>183</v>
      </c>
      <c r="AX84" s="274">
        <v>5</v>
      </c>
      <c r="AY84" s="274" t="s">
        <v>33</v>
      </c>
      <c r="AZ84" s="274"/>
      <c r="BA84" s="274" t="s">
        <v>183</v>
      </c>
      <c r="BB84" s="274" t="s">
        <v>183</v>
      </c>
      <c r="BC84" s="274" t="s">
        <v>183</v>
      </c>
      <c r="BD84" s="274">
        <v>5</v>
      </c>
      <c r="BE84" s="274" t="s">
        <v>33</v>
      </c>
      <c r="BF84" s="274"/>
      <c r="BG84" s="274"/>
      <c r="BH84" s="274"/>
      <c r="BI84" s="274"/>
      <c r="BJ84" s="274">
        <v>5</v>
      </c>
      <c r="BK84" s="274">
        <v>5</v>
      </c>
      <c r="BL84" s="274"/>
      <c r="BM84" s="274">
        <v>5</v>
      </c>
      <c r="BN84" s="274">
        <v>5</v>
      </c>
      <c r="BO84" s="274"/>
      <c r="BP84" s="274"/>
      <c r="BQ84" s="275">
        <v>43139.610138888886</v>
      </c>
      <c r="BR84" s="274" t="s">
        <v>355</v>
      </c>
    </row>
    <row r="85" spans="1:71" ht="15" x14ac:dyDescent="0.25">
      <c r="A85" s="197" t="str">
        <f>IF(ISNA(LOOKUP($G85,BLIOTECAS!$B$1:$B$27,BLIOTECAS!C$1:C$27)),"",LOOKUP($G85,BLIOTECAS!$B$1:$B$27,BLIOTECAS!C$1:C$27))</f>
        <v/>
      </c>
      <c r="B85" s="197" t="str">
        <f>IF(ISNA(LOOKUP($G85,BLIOTECAS!$B$1:$B$27,BLIOTECAS!D$1:D$27)),"",LOOKUP($G85,BLIOTECAS!$B$1:$B$27,BLIOTECAS!D$1:D$27))</f>
        <v/>
      </c>
      <c r="C85" s="197" t="str">
        <f>IF(ISNA(LOOKUP($G85,BLIOTECAS!$B$1:$B$27,BLIOTECAS!E$1:E$27)),"",LOOKUP($G85,BLIOTECAS!$B$1:$B$27,BLIOTECAS!E$1:E$27))</f>
        <v/>
      </c>
      <c r="D85" s="274">
        <v>1511</v>
      </c>
      <c r="E85" s="274"/>
      <c r="F85" s="274"/>
      <c r="G85" s="274"/>
      <c r="H85" s="274"/>
      <c r="I85" s="274">
        <v>2</v>
      </c>
      <c r="J85" s="274">
        <v>4</v>
      </c>
      <c r="K85" s="274"/>
      <c r="L85" s="274">
        <v>7</v>
      </c>
      <c r="M85" s="274"/>
      <c r="N85" s="274"/>
      <c r="O85" s="274"/>
      <c r="P85" s="274"/>
      <c r="Q85" s="274"/>
      <c r="R85" s="274">
        <v>4</v>
      </c>
      <c r="S85" s="274">
        <v>5</v>
      </c>
      <c r="T85" s="274">
        <v>4</v>
      </c>
      <c r="U85" s="274">
        <v>3</v>
      </c>
      <c r="V85" s="274"/>
      <c r="W85" s="274"/>
      <c r="X85" s="274">
        <v>1</v>
      </c>
      <c r="Y85" s="274">
        <v>5</v>
      </c>
      <c r="Z85" s="274">
        <v>2</v>
      </c>
      <c r="AA85" s="274">
        <v>2</v>
      </c>
      <c r="AB85" s="274">
        <v>5</v>
      </c>
      <c r="AC85" s="274"/>
      <c r="AD85" s="274">
        <v>4</v>
      </c>
      <c r="AE85" s="274">
        <v>3</v>
      </c>
      <c r="AF85" s="274">
        <v>3</v>
      </c>
      <c r="AG85" s="274">
        <v>4</v>
      </c>
      <c r="AH85" s="274">
        <v>2</v>
      </c>
      <c r="AI85" s="274">
        <v>4</v>
      </c>
      <c r="AJ85" s="274">
        <v>2</v>
      </c>
      <c r="AK85" s="274"/>
      <c r="AL85" s="274"/>
      <c r="AM85" s="274">
        <v>4</v>
      </c>
      <c r="AN85" s="274">
        <v>4</v>
      </c>
      <c r="AO85" s="274">
        <v>3</v>
      </c>
      <c r="AP85" s="274">
        <v>4</v>
      </c>
      <c r="AQ85" s="274">
        <v>4</v>
      </c>
      <c r="AR85" s="274">
        <v>4</v>
      </c>
      <c r="AS85" s="274">
        <v>4</v>
      </c>
      <c r="AT85" s="274"/>
      <c r="AU85" s="274"/>
      <c r="AV85" s="274">
        <v>3</v>
      </c>
      <c r="AW85" s="274" t="s">
        <v>183</v>
      </c>
      <c r="AX85" s="274">
        <v>3</v>
      </c>
      <c r="AY85" s="274" t="s">
        <v>33</v>
      </c>
      <c r="AZ85" s="274"/>
      <c r="BA85" s="274" t="s">
        <v>183</v>
      </c>
      <c r="BB85" s="274" t="s">
        <v>183</v>
      </c>
      <c r="BC85" s="274" t="s">
        <v>33</v>
      </c>
      <c r="BD85" s="274"/>
      <c r="BE85" s="274" t="s">
        <v>33</v>
      </c>
      <c r="BF85" s="274"/>
      <c r="BG85" s="274"/>
      <c r="BH85" s="274"/>
      <c r="BI85" s="274"/>
      <c r="BJ85" s="274">
        <v>4</v>
      </c>
      <c r="BK85" s="274">
        <v>4</v>
      </c>
      <c r="BL85" s="274"/>
      <c r="BM85" s="274">
        <v>4</v>
      </c>
      <c r="BN85" s="274">
        <v>3</v>
      </c>
      <c r="BO85" s="274"/>
      <c r="BP85" s="274"/>
      <c r="BQ85" s="275">
        <v>43139.611041666663</v>
      </c>
      <c r="BR85" s="274" t="s">
        <v>356</v>
      </c>
    </row>
    <row r="86" spans="1:71" ht="15" x14ac:dyDescent="0.25">
      <c r="A86" s="197" t="str">
        <f>IF(ISNA(LOOKUP($G86,BLIOTECAS!$B$1:$B$27,BLIOTECAS!C$1:C$27)),"",LOOKUP($G86,BLIOTECAS!$B$1:$B$27,BLIOTECAS!C$1:C$27))</f>
        <v xml:space="preserve">Facultad de Ciencias Geológicas </v>
      </c>
      <c r="B86" s="197" t="str">
        <f>IF(ISNA(LOOKUP($G86,BLIOTECAS!$B$1:$B$27,BLIOTECAS!D$1:D$27)),"",LOOKUP($G86,BLIOTECAS!$B$1:$B$27,BLIOTECAS!D$1:D$27))</f>
        <v>GEO</v>
      </c>
      <c r="C86" s="197" t="str">
        <f>IF(ISNA(LOOKUP($G86,BLIOTECAS!$B$1:$B$27,BLIOTECAS!E$1:E$27)),"",LOOKUP($G86,BLIOTECAS!$B$1:$B$27,BLIOTECAS!E$1:E$27))</f>
        <v>Ciencias Experimentales</v>
      </c>
      <c r="D86" s="274">
        <v>1512</v>
      </c>
      <c r="E86" s="274"/>
      <c r="F86" s="274"/>
      <c r="G86" s="274">
        <v>7</v>
      </c>
      <c r="H86" s="274"/>
      <c r="I86" s="274">
        <v>2</v>
      </c>
      <c r="J86" s="274">
        <v>5</v>
      </c>
      <c r="K86" s="274"/>
      <c r="L86" s="274">
        <v>7</v>
      </c>
      <c r="M86" s="274"/>
      <c r="N86" s="274"/>
      <c r="O86" s="274"/>
      <c r="P86" s="274"/>
      <c r="Q86" s="274"/>
      <c r="R86" s="274">
        <v>4</v>
      </c>
      <c r="S86" s="274">
        <v>4</v>
      </c>
      <c r="T86" s="274">
        <v>3</v>
      </c>
      <c r="U86" s="274">
        <v>1</v>
      </c>
      <c r="V86" s="274"/>
      <c r="W86" s="274"/>
      <c r="X86" s="274">
        <v>3</v>
      </c>
      <c r="Y86" s="274">
        <v>5</v>
      </c>
      <c r="Z86" s="274">
        <v>3</v>
      </c>
      <c r="AA86" s="274">
        <v>5</v>
      </c>
      <c r="AB86" s="274">
        <v>5</v>
      </c>
      <c r="AC86" s="274"/>
      <c r="AD86" s="274">
        <v>5</v>
      </c>
      <c r="AE86" s="274">
        <v>4</v>
      </c>
      <c r="AF86" s="274">
        <v>5</v>
      </c>
      <c r="AG86" s="274">
        <v>5</v>
      </c>
      <c r="AH86" s="274">
        <v>3</v>
      </c>
      <c r="AI86" s="274">
        <v>5</v>
      </c>
      <c r="AJ86" s="274">
        <v>3</v>
      </c>
      <c r="AK86" s="274"/>
      <c r="AL86" s="274"/>
      <c r="AM86" s="274">
        <v>5</v>
      </c>
      <c r="AN86" s="274">
        <v>5</v>
      </c>
      <c r="AO86" s="274">
        <v>5</v>
      </c>
      <c r="AP86" s="274">
        <v>5</v>
      </c>
      <c r="AQ86" s="274">
        <v>5</v>
      </c>
      <c r="AR86" s="274">
        <v>5</v>
      </c>
      <c r="AS86" s="274">
        <v>5</v>
      </c>
      <c r="AT86" s="274"/>
      <c r="AU86" s="274" t="s">
        <v>183</v>
      </c>
      <c r="AV86" s="274">
        <v>4</v>
      </c>
      <c r="AW86" s="274" t="s">
        <v>33</v>
      </c>
      <c r="AX86" s="274"/>
      <c r="AY86" s="274" t="s">
        <v>33</v>
      </c>
      <c r="AZ86" s="274"/>
      <c r="BA86" s="274" t="s">
        <v>183</v>
      </c>
      <c r="BB86" s="274" t="s">
        <v>183</v>
      </c>
      <c r="BC86" s="274" t="s">
        <v>33</v>
      </c>
      <c r="BD86" s="274"/>
      <c r="BE86" s="274" t="s">
        <v>33</v>
      </c>
      <c r="BF86" s="274"/>
      <c r="BG86" s="274"/>
      <c r="BH86" s="274"/>
      <c r="BI86" s="274"/>
      <c r="BJ86" s="274">
        <v>5</v>
      </c>
      <c r="BK86" s="274">
        <v>5</v>
      </c>
      <c r="BL86" s="274"/>
      <c r="BM86" s="274">
        <v>5</v>
      </c>
      <c r="BN86" s="274">
        <v>4</v>
      </c>
      <c r="BO86" s="274"/>
      <c r="BP86" s="274"/>
      <c r="BQ86" s="275">
        <v>43139.611516203702</v>
      </c>
      <c r="BR86" s="274" t="s">
        <v>355</v>
      </c>
    </row>
    <row r="87" spans="1:71" ht="15" x14ac:dyDescent="0.25">
      <c r="A87" s="197" t="str">
        <f>IF(ISNA(LOOKUP($G87,BLIOTECAS!$B$1:$B$27,BLIOTECAS!C$1:C$27)),"",LOOKUP($G87,BLIOTECAS!$B$1:$B$27,BLIOTECAS!C$1:C$27))</f>
        <v xml:space="preserve">Facultad de Farmacia </v>
      </c>
      <c r="B87" s="197" t="str">
        <f>IF(ISNA(LOOKUP($G87,BLIOTECAS!$B$1:$B$27,BLIOTECAS!D$1:D$27)),"",LOOKUP($G87,BLIOTECAS!$B$1:$B$27,BLIOTECAS!D$1:D$27))</f>
        <v>FAR</v>
      </c>
      <c r="C87" s="197" t="str">
        <f>IF(ISNA(LOOKUP($G87,BLIOTECAS!$B$1:$B$27,BLIOTECAS!E$1:E$27)),"",LOOKUP($G87,BLIOTECAS!$B$1:$B$27,BLIOTECAS!E$1:E$27))</f>
        <v>Ciencias de la Salud</v>
      </c>
      <c r="D87" s="274">
        <v>1513</v>
      </c>
      <c r="E87" s="274"/>
      <c r="F87" s="274"/>
      <c r="G87" s="274">
        <v>13</v>
      </c>
      <c r="H87" s="274"/>
      <c r="I87" s="274">
        <v>2</v>
      </c>
      <c r="J87" s="274">
        <v>2</v>
      </c>
      <c r="K87" s="274"/>
      <c r="L87" s="274">
        <v>13</v>
      </c>
      <c r="M87" s="274"/>
      <c r="N87" s="274"/>
      <c r="O87" s="274"/>
      <c r="P87" s="274"/>
      <c r="Q87" s="274"/>
      <c r="R87" s="274">
        <v>3</v>
      </c>
      <c r="S87" s="274">
        <v>3</v>
      </c>
      <c r="T87" s="274">
        <v>3</v>
      </c>
      <c r="U87" s="274">
        <v>3</v>
      </c>
      <c r="V87" s="274"/>
      <c r="W87" s="274"/>
      <c r="X87" s="274">
        <v>2</v>
      </c>
      <c r="Y87" s="274">
        <v>1</v>
      </c>
      <c r="Z87" s="274">
        <v>4</v>
      </c>
      <c r="AA87" s="274">
        <v>3</v>
      </c>
      <c r="AB87" s="274">
        <v>4</v>
      </c>
      <c r="AC87" s="274"/>
      <c r="AD87" s="274">
        <v>3</v>
      </c>
      <c r="AE87" s="274">
        <v>4</v>
      </c>
      <c r="AF87" s="274">
        <v>4</v>
      </c>
      <c r="AG87" s="274">
        <v>4</v>
      </c>
      <c r="AH87" s="274">
        <v>4</v>
      </c>
      <c r="AI87" s="274">
        <v>4</v>
      </c>
      <c r="AJ87" s="274">
        <v>4</v>
      </c>
      <c r="AK87" s="274"/>
      <c r="AL87" s="274"/>
      <c r="AM87" s="274">
        <v>3</v>
      </c>
      <c r="AN87" s="274">
        <v>3</v>
      </c>
      <c r="AO87" s="274">
        <v>2</v>
      </c>
      <c r="AP87" s="274">
        <v>3</v>
      </c>
      <c r="AQ87" s="274">
        <v>3</v>
      </c>
      <c r="AR87" s="274">
        <v>3</v>
      </c>
      <c r="AS87" s="274">
        <v>3</v>
      </c>
      <c r="AT87" s="274"/>
      <c r="AU87" s="274" t="s">
        <v>183</v>
      </c>
      <c r="AV87" s="274">
        <v>4</v>
      </c>
      <c r="AW87" s="274" t="s">
        <v>183</v>
      </c>
      <c r="AX87" s="274">
        <v>4</v>
      </c>
      <c r="AY87" s="274" t="s">
        <v>33</v>
      </c>
      <c r="AZ87" s="274">
        <v>3</v>
      </c>
      <c r="BA87" s="274" t="s">
        <v>183</v>
      </c>
      <c r="BB87" s="274" t="s">
        <v>183</v>
      </c>
      <c r="BC87" s="274" t="s">
        <v>33</v>
      </c>
      <c r="BD87" s="274"/>
      <c r="BE87" s="274" t="s">
        <v>33</v>
      </c>
      <c r="BF87" s="274"/>
      <c r="BG87" s="274"/>
      <c r="BH87" s="274"/>
      <c r="BI87" s="274"/>
      <c r="BJ87" s="274">
        <v>3</v>
      </c>
      <c r="BK87" s="274">
        <v>4</v>
      </c>
      <c r="BL87" s="274"/>
      <c r="BM87" s="274">
        <v>4</v>
      </c>
      <c r="BN87" s="274">
        <v>3</v>
      </c>
      <c r="BO87" s="274"/>
      <c r="BP87" s="274"/>
      <c r="BQ87" s="290">
        <v>43139.611817129633</v>
      </c>
      <c r="BR87" s="274" t="s">
        <v>356</v>
      </c>
    </row>
    <row r="88" spans="1:71" ht="15" x14ac:dyDescent="0.25">
      <c r="A88" s="197" t="str">
        <f>IF(ISNA(LOOKUP($G88,BLIOTECAS!$B$1:$B$27,BLIOTECAS!C$1:C$27)),"",LOOKUP($G88,BLIOTECAS!$B$1:$B$27,BLIOTECAS!C$1:C$27))</f>
        <v>F. Óptica y Optometría</v>
      </c>
      <c r="B88" s="197" t="str">
        <f>IF(ISNA(LOOKUP($G88,BLIOTECAS!$B$1:$B$27,BLIOTECAS!D$1:D$27)),"",LOOKUP($G88,BLIOTECAS!$B$1:$B$27,BLIOTECAS!D$1:D$27))</f>
        <v>OPT</v>
      </c>
      <c r="C88" s="197" t="str">
        <f>IF(ISNA(LOOKUP($G88,BLIOTECAS!$B$1:$B$27,BLIOTECAS!E$1:E$27)),"",LOOKUP($G88,BLIOTECAS!$B$1:$B$27,BLIOTECAS!E$1:E$27))</f>
        <v>Ciencias de la Salud</v>
      </c>
      <c r="D88" s="274">
        <v>1514</v>
      </c>
      <c r="E88" s="274"/>
      <c r="F88" s="274"/>
      <c r="G88" s="274">
        <v>25</v>
      </c>
      <c r="H88" s="274"/>
      <c r="I88" s="274">
        <v>3</v>
      </c>
      <c r="J88" s="274">
        <v>3</v>
      </c>
      <c r="K88" s="274"/>
      <c r="L88" s="274">
        <v>25</v>
      </c>
      <c r="M88" s="274"/>
      <c r="N88" s="274"/>
      <c r="O88" s="274"/>
      <c r="P88" s="274"/>
      <c r="Q88" s="274"/>
      <c r="R88" s="274">
        <v>5</v>
      </c>
      <c r="S88" s="274">
        <v>5</v>
      </c>
      <c r="T88" s="274">
        <v>5</v>
      </c>
      <c r="U88" s="274">
        <v>4</v>
      </c>
      <c r="V88" s="274"/>
      <c r="W88" s="274"/>
      <c r="X88" s="274">
        <v>5</v>
      </c>
      <c r="Y88" s="274">
        <v>2</v>
      </c>
      <c r="Z88" s="274">
        <v>5</v>
      </c>
      <c r="AA88" s="274">
        <v>2</v>
      </c>
      <c r="AB88" s="274">
        <v>4</v>
      </c>
      <c r="AC88" s="274"/>
      <c r="AD88" s="274">
        <v>5</v>
      </c>
      <c r="AE88" s="274">
        <v>5</v>
      </c>
      <c r="AF88" s="274">
        <v>5</v>
      </c>
      <c r="AG88" s="274">
        <v>5</v>
      </c>
      <c r="AH88" s="274">
        <v>5</v>
      </c>
      <c r="AI88" s="274">
        <v>5</v>
      </c>
      <c r="AJ88" s="274">
        <v>5</v>
      </c>
      <c r="AK88" s="274"/>
      <c r="AL88" s="274"/>
      <c r="AM88" s="274">
        <v>5</v>
      </c>
      <c r="AN88" s="274">
        <v>5</v>
      </c>
      <c r="AO88" s="274">
        <v>5</v>
      </c>
      <c r="AP88" s="274">
        <v>5</v>
      </c>
      <c r="AQ88" s="274">
        <v>5</v>
      </c>
      <c r="AR88" s="274">
        <v>5</v>
      </c>
      <c r="AS88" s="274">
        <v>5</v>
      </c>
      <c r="AT88" s="274"/>
      <c r="AU88" s="274" t="s">
        <v>183</v>
      </c>
      <c r="AV88" s="274">
        <v>5</v>
      </c>
      <c r="AW88" s="274" t="s">
        <v>183</v>
      </c>
      <c r="AX88" s="274">
        <v>5</v>
      </c>
      <c r="AY88" s="274" t="s">
        <v>33</v>
      </c>
      <c r="AZ88" s="274"/>
      <c r="BA88" s="274" t="s">
        <v>183</v>
      </c>
      <c r="BB88" s="274" t="s">
        <v>183</v>
      </c>
      <c r="BC88" s="274" t="s">
        <v>183</v>
      </c>
      <c r="BD88" s="274">
        <v>5</v>
      </c>
      <c r="BE88" s="274" t="s">
        <v>183</v>
      </c>
      <c r="BF88" s="274"/>
      <c r="BG88" s="274"/>
      <c r="BH88" s="274"/>
      <c r="BI88" s="274"/>
      <c r="BJ88" s="274">
        <v>5</v>
      </c>
      <c r="BK88" s="274">
        <v>5</v>
      </c>
      <c r="BL88" s="274"/>
      <c r="BM88" s="274">
        <v>5</v>
      </c>
      <c r="BN88" s="274">
        <v>5</v>
      </c>
      <c r="BO88" s="274"/>
      <c r="BP88" s="274"/>
      <c r="BQ88" s="275">
        <v>43139.611828703702</v>
      </c>
      <c r="BR88" s="274" t="s">
        <v>356</v>
      </c>
    </row>
    <row r="89" spans="1:71" ht="15" x14ac:dyDescent="0.25">
      <c r="A89" s="197" t="str">
        <f>IF(ISNA(LOOKUP($G89,BLIOTECAS!$B$1:$B$27,BLIOTECAS!C$1:C$27)),"",LOOKUP($G89,BLIOTECAS!$B$1:$B$27,BLIOTECAS!C$1:C$27))</f>
        <v/>
      </c>
      <c r="B89" s="197" t="str">
        <f>IF(ISNA(LOOKUP($G89,BLIOTECAS!$B$1:$B$27,BLIOTECAS!D$1:D$27)),"",LOOKUP($G89,BLIOTECAS!$B$1:$B$27,BLIOTECAS!D$1:D$27))</f>
        <v/>
      </c>
      <c r="C89" s="197" t="str">
        <f>IF(ISNA(LOOKUP($G89,BLIOTECAS!$B$1:$B$27,BLIOTECAS!E$1:E$27)),"",LOOKUP($G89,BLIOTECAS!$B$1:$B$27,BLIOTECAS!E$1:E$27))</f>
        <v/>
      </c>
      <c r="D89" s="274">
        <v>1515</v>
      </c>
      <c r="E89" s="274"/>
      <c r="F89" s="274"/>
      <c r="G89" s="274"/>
      <c r="H89" s="274"/>
      <c r="I89" s="274">
        <v>4</v>
      </c>
      <c r="J89" s="274">
        <v>4</v>
      </c>
      <c r="K89" s="274"/>
      <c r="L89" s="274">
        <v>9</v>
      </c>
      <c r="M89" s="274">
        <v>15</v>
      </c>
      <c r="N89" s="274">
        <v>16</v>
      </c>
      <c r="O89" s="274" t="s">
        <v>409</v>
      </c>
      <c r="P89" s="274"/>
      <c r="Q89" s="274"/>
      <c r="R89" s="274">
        <v>5</v>
      </c>
      <c r="S89" s="274">
        <v>5</v>
      </c>
      <c r="T89" s="274">
        <v>4</v>
      </c>
      <c r="U89" s="274">
        <v>4</v>
      </c>
      <c r="V89" s="274"/>
      <c r="W89" s="274"/>
      <c r="X89" s="274">
        <v>5</v>
      </c>
      <c r="Y89" s="274">
        <v>5</v>
      </c>
      <c r="Z89" s="274">
        <v>4</v>
      </c>
      <c r="AA89" s="274">
        <v>3</v>
      </c>
      <c r="AB89" s="274">
        <v>3</v>
      </c>
      <c r="AC89" s="274"/>
      <c r="AD89" s="274">
        <v>4</v>
      </c>
      <c r="AE89" s="274">
        <v>4</v>
      </c>
      <c r="AF89" s="274">
        <v>4</v>
      </c>
      <c r="AG89" s="274">
        <v>5</v>
      </c>
      <c r="AH89" s="274">
        <v>4</v>
      </c>
      <c r="AI89" s="274">
        <v>5</v>
      </c>
      <c r="AJ89" s="274">
        <v>5</v>
      </c>
      <c r="AK89" s="274"/>
      <c r="AL89" s="274"/>
      <c r="AM89" s="274">
        <v>5</v>
      </c>
      <c r="AN89" s="274">
        <v>5</v>
      </c>
      <c r="AO89" s="274">
        <v>5</v>
      </c>
      <c r="AP89" s="274">
        <v>5</v>
      </c>
      <c r="AQ89" s="274">
        <v>4</v>
      </c>
      <c r="AR89" s="274">
        <v>5</v>
      </c>
      <c r="AS89" s="274"/>
      <c r="AT89" s="274"/>
      <c r="AU89" s="274" t="s">
        <v>183</v>
      </c>
      <c r="AV89" s="274">
        <v>4</v>
      </c>
      <c r="AW89" s="274" t="s">
        <v>183</v>
      </c>
      <c r="AX89" s="274">
        <v>3</v>
      </c>
      <c r="AY89" s="274" t="s">
        <v>33</v>
      </c>
      <c r="AZ89" s="274"/>
      <c r="BA89" s="274" t="s">
        <v>33</v>
      </c>
      <c r="BB89" s="274" t="s">
        <v>183</v>
      </c>
      <c r="BC89" s="274" t="s">
        <v>183</v>
      </c>
      <c r="BD89" s="274">
        <v>4</v>
      </c>
      <c r="BE89" s="274" t="s">
        <v>33</v>
      </c>
      <c r="BF89" s="274"/>
      <c r="BG89" s="274"/>
      <c r="BH89" s="274"/>
      <c r="BI89" s="274"/>
      <c r="BJ89" s="274">
        <v>5</v>
      </c>
      <c r="BK89" s="274">
        <v>5</v>
      </c>
      <c r="BL89" s="274"/>
      <c r="BM89" s="274">
        <v>5</v>
      </c>
      <c r="BN89" s="274">
        <v>5</v>
      </c>
      <c r="BO89" s="274"/>
      <c r="BP89" s="274"/>
      <c r="BQ89" s="275">
        <v>43139.612858796296</v>
      </c>
      <c r="BR89" s="274" t="s">
        <v>355</v>
      </c>
    </row>
    <row r="90" spans="1:71" ht="15" x14ac:dyDescent="0.25">
      <c r="A90" s="197" t="str">
        <f>IF(ISNA(LOOKUP($G90,BLIOTECAS!$B$1:$B$27,BLIOTECAS!C$1:C$27)),"",LOOKUP($G90,BLIOTECAS!$B$1:$B$27,BLIOTECAS!C$1:C$27))</f>
        <v xml:space="preserve">Facultad de Medicina </v>
      </c>
      <c r="B90" s="197" t="str">
        <f>IF(ISNA(LOOKUP($G90,BLIOTECAS!$B$1:$B$27,BLIOTECAS!D$1:D$27)),"",LOOKUP($G90,BLIOTECAS!$B$1:$B$27,BLIOTECAS!D$1:D$27))</f>
        <v>MED</v>
      </c>
      <c r="C90" s="197" t="str">
        <f>IF(ISNA(LOOKUP($G90,BLIOTECAS!$B$1:$B$27,BLIOTECAS!E$1:E$27)),"",LOOKUP($G90,BLIOTECAS!$B$1:$B$27,BLIOTECAS!E$1:E$27))</f>
        <v>Ciencias de la Salud</v>
      </c>
      <c r="D90" s="274">
        <v>1516</v>
      </c>
      <c r="E90" s="274"/>
      <c r="F90" s="274"/>
      <c r="G90" s="274">
        <v>18</v>
      </c>
      <c r="H90" s="274"/>
      <c r="I90" s="274">
        <v>2</v>
      </c>
      <c r="J90" s="274">
        <v>5</v>
      </c>
      <c r="K90" s="274"/>
      <c r="L90" s="274">
        <v>18</v>
      </c>
      <c r="M90" s="274"/>
      <c r="N90" s="274"/>
      <c r="O90" s="274"/>
      <c r="P90" s="274"/>
      <c r="Q90" s="274"/>
      <c r="R90" s="274">
        <v>5</v>
      </c>
      <c r="S90" s="274">
        <v>5</v>
      </c>
      <c r="T90" s="274">
        <v>5</v>
      </c>
      <c r="U90" s="274">
        <v>5</v>
      </c>
      <c r="V90" s="274"/>
      <c r="W90" s="274"/>
      <c r="X90" s="274">
        <v>2</v>
      </c>
      <c r="Y90" s="274">
        <v>5</v>
      </c>
      <c r="Z90" s="274">
        <v>3</v>
      </c>
      <c r="AA90" s="274">
        <v>3</v>
      </c>
      <c r="AB90" s="274">
        <v>3</v>
      </c>
      <c r="AC90" s="274"/>
      <c r="AD90" s="274">
        <v>4</v>
      </c>
      <c r="AE90" s="274">
        <v>4</v>
      </c>
      <c r="AF90" s="274">
        <v>1</v>
      </c>
      <c r="AG90" s="274">
        <v>5</v>
      </c>
      <c r="AH90" s="274">
        <v>1</v>
      </c>
      <c r="AI90" s="274">
        <v>4</v>
      </c>
      <c r="AJ90" s="274">
        <v>2</v>
      </c>
      <c r="AK90" s="274"/>
      <c r="AL90" s="274"/>
      <c r="AM90" s="274">
        <v>5</v>
      </c>
      <c r="AN90" s="274">
        <v>5</v>
      </c>
      <c r="AO90" s="274">
        <v>4</v>
      </c>
      <c r="AP90" s="274">
        <v>4</v>
      </c>
      <c r="AQ90" s="274">
        <v>4</v>
      </c>
      <c r="AR90" s="274"/>
      <c r="AS90" s="274">
        <v>4</v>
      </c>
      <c r="AT90" s="274"/>
      <c r="AU90" s="274" t="s">
        <v>33</v>
      </c>
      <c r="AV90" s="274"/>
      <c r="AW90" s="274" t="s">
        <v>33</v>
      </c>
      <c r="AX90" s="274"/>
      <c r="AY90" s="274" t="s">
        <v>33</v>
      </c>
      <c r="AZ90" s="274"/>
      <c r="BA90" s="274" t="s">
        <v>33</v>
      </c>
      <c r="BB90" s="274" t="s">
        <v>183</v>
      </c>
      <c r="BC90" s="274" t="s">
        <v>183</v>
      </c>
      <c r="BD90" s="274">
        <v>3</v>
      </c>
      <c r="BE90" s="274" t="s">
        <v>33</v>
      </c>
      <c r="BF90" s="274"/>
      <c r="BG90" s="274"/>
      <c r="BH90" s="274"/>
      <c r="BI90" s="274"/>
      <c r="BJ90" s="274">
        <v>5</v>
      </c>
      <c r="BK90" s="274">
        <v>5</v>
      </c>
      <c r="BL90" s="274"/>
      <c r="BM90" s="274">
        <v>4</v>
      </c>
      <c r="BN90" s="274">
        <v>4</v>
      </c>
      <c r="BO90" s="274"/>
      <c r="BP90" s="274"/>
      <c r="BQ90" s="275">
        <v>43139.613900462966</v>
      </c>
      <c r="BR90" s="274" t="s">
        <v>356</v>
      </c>
    </row>
    <row r="91" spans="1:71" ht="15" x14ac:dyDescent="0.25">
      <c r="A91" s="197" t="str">
        <f>IF(ISNA(LOOKUP($G91,BLIOTECAS!$B$1:$B$27,BLIOTECAS!C$1:C$27)),"",LOOKUP($G91,BLIOTECAS!$B$1:$B$27,BLIOTECAS!C$1:C$27))</f>
        <v xml:space="preserve">Facultad de Farmacia </v>
      </c>
      <c r="B91" s="197" t="str">
        <f>IF(ISNA(LOOKUP($G91,BLIOTECAS!$B$1:$B$27,BLIOTECAS!D$1:D$27)),"",LOOKUP($G91,BLIOTECAS!$B$1:$B$27,BLIOTECAS!D$1:D$27))</f>
        <v>FAR</v>
      </c>
      <c r="C91" s="197" t="str">
        <f>IF(ISNA(LOOKUP($G91,BLIOTECAS!$B$1:$B$27,BLIOTECAS!E$1:E$27)),"",LOOKUP($G91,BLIOTECAS!$B$1:$B$27,BLIOTECAS!E$1:E$27))</f>
        <v>Ciencias de la Salud</v>
      </c>
      <c r="D91" s="274">
        <v>1517</v>
      </c>
      <c r="E91" s="274"/>
      <c r="F91" s="274"/>
      <c r="G91" s="274">
        <v>13</v>
      </c>
      <c r="H91" s="274"/>
      <c r="I91" s="274">
        <v>3</v>
      </c>
      <c r="J91" s="274">
        <v>3</v>
      </c>
      <c r="K91" s="274"/>
      <c r="L91" s="274">
        <v>13</v>
      </c>
      <c r="M91" s="274">
        <v>18</v>
      </c>
      <c r="N91" s="274"/>
      <c r="O91" s="274"/>
      <c r="P91" s="274"/>
      <c r="Q91" s="274"/>
      <c r="R91" s="274">
        <v>4</v>
      </c>
      <c r="S91" s="274">
        <v>4</v>
      </c>
      <c r="T91" s="274">
        <v>3</v>
      </c>
      <c r="U91" s="274">
        <v>3</v>
      </c>
      <c r="V91" s="274"/>
      <c r="W91" s="274"/>
      <c r="X91" s="274">
        <v>5</v>
      </c>
      <c r="Y91" s="274">
        <v>4</v>
      </c>
      <c r="Z91" s="274">
        <v>4</v>
      </c>
      <c r="AA91" s="274">
        <v>2</v>
      </c>
      <c r="AB91" s="274">
        <v>2</v>
      </c>
      <c r="AC91" s="274"/>
      <c r="AD91" s="274">
        <v>3</v>
      </c>
      <c r="AE91" s="274">
        <v>3</v>
      </c>
      <c r="AF91" s="274">
        <v>4</v>
      </c>
      <c r="AG91" s="274">
        <v>5</v>
      </c>
      <c r="AH91" s="274">
        <v>4</v>
      </c>
      <c r="AI91" s="274">
        <v>4</v>
      </c>
      <c r="AJ91" s="274">
        <v>4</v>
      </c>
      <c r="AK91" s="274"/>
      <c r="AL91" s="274"/>
      <c r="AM91" s="274">
        <v>4</v>
      </c>
      <c r="AN91" s="274">
        <v>4</v>
      </c>
      <c r="AO91" s="274">
        <v>3</v>
      </c>
      <c r="AP91" s="274">
        <v>4</v>
      </c>
      <c r="AQ91" s="274">
        <v>5</v>
      </c>
      <c r="AR91" s="274">
        <v>5</v>
      </c>
      <c r="AS91" s="274">
        <v>3</v>
      </c>
      <c r="AT91" s="274"/>
      <c r="AU91" s="274" t="s">
        <v>183</v>
      </c>
      <c r="AV91" s="274">
        <v>4</v>
      </c>
      <c r="AW91" s="274" t="s">
        <v>33</v>
      </c>
      <c r="AX91" s="274"/>
      <c r="AY91" s="274" t="s">
        <v>33</v>
      </c>
      <c r="AZ91" s="274"/>
      <c r="BA91" s="274" t="s">
        <v>183</v>
      </c>
      <c r="BB91" s="274" t="s">
        <v>183</v>
      </c>
      <c r="BC91" s="274" t="s">
        <v>183</v>
      </c>
      <c r="BD91" s="274">
        <v>2</v>
      </c>
      <c r="BE91" s="274" t="s">
        <v>33</v>
      </c>
      <c r="BF91" s="274"/>
      <c r="BG91" s="274"/>
      <c r="BH91" s="274"/>
      <c r="BI91" s="274"/>
      <c r="BJ91" s="274">
        <v>4</v>
      </c>
      <c r="BK91" s="274">
        <v>5</v>
      </c>
      <c r="BL91" s="274"/>
      <c r="BM91" s="274">
        <v>5</v>
      </c>
      <c r="BN91" s="274">
        <v>5</v>
      </c>
      <c r="BO91" s="274"/>
      <c r="BP91" s="274"/>
      <c r="BQ91" s="275">
        <v>43139.614189814813</v>
      </c>
      <c r="BR91" s="274" t="s">
        <v>355</v>
      </c>
      <c r="BS91" t="s">
        <v>377</v>
      </c>
    </row>
    <row r="92" spans="1:71" ht="15" x14ac:dyDescent="0.25">
      <c r="A92" s="197" t="str">
        <f>IF(ISNA(LOOKUP($G92,BLIOTECAS!$B$1:$B$27,BLIOTECAS!C$1:C$27)),"",LOOKUP($G92,BLIOTECAS!$B$1:$B$27,BLIOTECAS!C$1:C$27))</f>
        <v xml:space="preserve">Facultad de Farmacia </v>
      </c>
      <c r="B92" s="197" t="str">
        <f>IF(ISNA(LOOKUP($G92,BLIOTECAS!$B$1:$B$27,BLIOTECAS!D$1:D$27)),"",LOOKUP($G92,BLIOTECAS!$B$1:$B$27,BLIOTECAS!D$1:D$27))</f>
        <v>FAR</v>
      </c>
      <c r="C92" s="197" t="str">
        <f>IF(ISNA(LOOKUP($G92,BLIOTECAS!$B$1:$B$27,BLIOTECAS!E$1:E$27)),"",LOOKUP($G92,BLIOTECAS!$B$1:$B$27,BLIOTECAS!E$1:E$27))</f>
        <v>Ciencias de la Salud</v>
      </c>
      <c r="D92" s="274">
        <v>1518</v>
      </c>
      <c r="E92" s="274"/>
      <c r="F92" s="274"/>
      <c r="G92" s="274">
        <v>13</v>
      </c>
      <c r="H92" s="274"/>
      <c r="I92" s="274">
        <v>2</v>
      </c>
      <c r="J92" s="274">
        <v>3</v>
      </c>
      <c r="K92" s="274"/>
      <c r="L92" s="274">
        <v>13</v>
      </c>
      <c r="M92" s="274">
        <v>18</v>
      </c>
      <c r="N92" s="274">
        <v>10</v>
      </c>
      <c r="O92" s="274"/>
      <c r="P92" s="274"/>
      <c r="Q92" s="274"/>
      <c r="R92" s="274">
        <v>4</v>
      </c>
      <c r="S92" s="274">
        <v>4</v>
      </c>
      <c r="T92" s="274">
        <v>4</v>
      </c>
      <c r="U92" s="274">
        <v>4</v>
      </c>
      <c r="V92" s="274"/>
      <c r="W92" s="274"/>
      <c r="X92" s="274">
        <v>3</v>
      </c>
      <c r="Y92" s="274">
        <v>5</v>
      </c>
      <c r="Z92" s="274">
        <v>5</v>
      </c>
      <c r="AA92" s="274">
        <v>5</v>
      </c>
      <c r="AB92" s="274">
        <v>5</v>
      </c>
      <c r="AC92" s="274"/>
      <c r="AD92" s="274">
        <v>4</v>
      </c>
      <c r="AE92" s="274">
        <v>4</v>
      </c>
      <c r="AF92" s="274">
        <v>4</v>
      </c>
      <c r="AG92" s="274">
        <v>5</v>
      </c>
      <c r="AH92" s="274">
        <v>3</v>
      </c>
      <c r="AI92" s="274">
        <v>4</v>
      </c>
      <c r="AJ92" s="274">
        <v>4</v>
      </c>
      <c r="AK92" s="274"/>
      <c r="AL92" s="274"/>
      <c r="AM92" s="274">
        <v>5</v>
      </c>
      <c r="AN92" s="274">
        <v>5</v>
      </c>
      <c r="AO92" s="274">
        <v>4</v>
      </c>
      <c r="AP92" s="274">
        <v>4</v>
      </c>
      <c r="AQ92" s="274">
        <v>4</v>
      </c>
      <c r="AR92" s="274">
        <v>4</v>
      </c>
      <c r="AS92" s="274">
        <v>4</v>
      </c>
      <c r="AT92" s="274"/>
      <c r="AU92" s="274" t="s">
        <v>183</v>
      </c>
      <c r="AV92" s="274">
        <v>3</v>
      </c>
      <c r="AW92" s="274" t="s">
        <v>33</v>
      </c>
      <c r="AX92" s="274"/>
      <c r="AY92" s="274" t="s">
        <v>33</v>
      </c>
      <c r="AZ92" s="274"/>
      <c r="BA92" s="274" t="s">
        <v>183</v>
      </c>
      <c r="BB92" s="274" t="s">
        <v>183</v>
      </c>
      <c r="BC92" s="274" t="s">
        <v>33</v>
      </c>
      <c r="BD92" s="274"/>
      <c r="BE92" s="274" t="s">
        <v>183</v>
      </c>
      <c r="BF92" s="274"/>
      <c r="BG92" s="274"/>
      <c r="BH92" s="274"/>
      <c r="BI92" s="274"/>
      <c r="BJ92" s="274">
        <v>5</v>
      </c>
      <c r="BK92" s="274">
        <v>5</v>
      </c>
      <c r="BL92" s="274"/>
      <c r="BM92" s="274">
        <v>5</v>
      </c>
      <c r="BN92" s="274">
        <v>4</v>
      </c>
      <c r="BO92" s="274"/>
      <c r="BP92" s="274"/>
      <c r="BQ92" s="275">
        <v>43139.614664351851</v>
      </c>
      <c r="BR92" s="274" t="s">
        <v>355</v>
      </c>
    </row>
    <row r="93" spans="1:71" ht="15" x14ac:dyDescent="0.25">
      <c r="A93" s="197" t="str">
        <f>IF(ISNA(LOOKUP($G93,BLIOTECAS!$B$1:$B$27,BLIOTECAS!C$1:C$27)),"",LOOKUP($G93,BLIOTECAS!$B$1:$B$27,BLIOTECAS!C$1:C$27))</f>
        <v xml:space="preserve">Facultad de Ciencias Químicas </v>
      </c>
      <c r="B93" s="197" t="str">
        <f>IF(ISNA(LOOKUP($G93,BLIOTECAS!$B$1:$B$27,BLIOTECAS!D$1:D$27)),"",LOOKUP($G93,BLIOTECAS!$B$1:$B$27,BLIOTECAS!D$1:D$27))</f>
        <v>QUI</v>
      </c>
      <c r="C93" s="197" t="str">
        <f>IF(ISNA(LOOKUP($G93,BLIOTECAS!$B$1:$B$27,BLIOTECAS!E$1:E$27)),"",LOOKUP($G93,BLIOTECAS!$B$1:$B$27,BLIOTECAS!E$1:E$27))</f>
        <v>Ciencias Experimentales</v>
      </c>
      <c r="D93" s="274">
        <v>1519</v>
      </c>
      <c r="E93" s="274"/>
      <c r="F93" s="274"/>
      <c r="G93" s="274">
        <v>10</v>
      </c>
      <c r="H93" s="274"/>
      <c r="I93" s="274">
        <v>4</v>
      </c>
      <c r="J93" s="274">
        <v>4</v>
      </c>
      <c r="K93" s="274"/>
      <c r="L93" s="274">
        <v>10</v>
      </c>
      <c r="M93" s="274">
        <v>7</v>
      </c>
      <c r="N93" s="274">
        <v>6</v>
      </c>
      <c r="O93" s="274"/>
      <c r="P93" s="274"/>
      <c r="Q93" s="274"/>
      <c r="R93" s="274">
        <v>5</v>
      </c>
      <c r="S93" s="274">
        <v>4</v>
      </c>
      <c r="T93" s="274">
        <v>4</v>
      </c>
      <c r="U93" s="274">
        <v>3</v>
      </c>
      <c r="V93" s="274"/>
      <c r="W93" s="274"/>
      <c r="X93" s="274">
        <v>2</v>
      </c>
      <c r="Y93" s="274">
        <v>4</v>
      </c>
      <c r="Z93" s="274">
        <v>4</v>
      </c>
      <c r="AA93" s="274">
        <v>4</v>
      </c>
      <c r="AB93" s="274">
        <v>3</v>
      </c>
      <c r="AC93" s="274"/>
      <c r="AD93" s="274">
        <v>3</v>
      </c>
      <c r="AE93" s="274">
        <v>4</v>
      </c>
      <c r="AF93" s="274">
        <v>4</v>
      </c>
      <c r="AG93" s="274">
        <v>5</v>
      </c>
      <c r="AH93" s="274">
        <v>4</v>
      </c>
      <c r="AI93" s="274">
        <v>3</v>
      </c>
      <c r="AJ93" s="274">
        <v>4</v>
      </c>
      <c r="AK93" s="274"/>
      <c r="AL93" s="274"/>
      <c r="AM93" s="274">
        <v>3</v>
      </c>
      <c r="AN93" s="274">
        <v>4</v>
      </c>
      <c r="AO93" s="274">
        <v>3</v>
      </c>
      <c r="AP93" s="274">
        <v>3</v>
      </c>
      <c r="AQ93" s="274">
        <v>4</v>
      </c>
      <c r="AR93" s="274">
        <v>3</v>
      </c>
      <c r="AS93" s="274">
        <v>4</v>
      </c>
      <c r="AT93" s="274"/>
      <c r="AU93" s="274" t="s">
        <v>183</v>
      </c>
      <c r="AV93" s="274">
        <v>4</v>
      </c>
      <c r="AW93" s="274" t="s">
        <v>33</v>
      </c>
      <c r="AX93" s="274"/>
      <c r="AY93" s="274" t="s">
        <v>33</v>
      </c>
      <c r="AZ93" s="274"/>
      <c r="BA93" s="274" t="s">
        <v>183</v>
      </c>
      <c r="BB93" s="274" t="s">
        <v>183</v>
      </c>
      <c r="BC93" s="274" t="s">
        <v>33</v>
      </c>
      <c r="BD93" s="274"/>
      <c r="BE93" s="274" t="s">
        <v>183</v>
      </c>
      <c r="BF93" s="274"/>
      <c r="BG93" s="274"/>
      <c r="BH93" s="274"/>
      <c r="BI93" s="274"/>
      <c r="BJ93" s="274">
        <v>5</v>
      </c>
      <c r="BK93" s="274">
        <v>5</v>
      </c>
      <c r="BL93" s="274"/>
      <c r="BM93" s="274">
        <v>4</v>
      </c>
      <c r="BN93" s="274">
        <v>4</v>
      </c>
      <c r="BO93" s="274"/>
      <c r="BP93" s="274"/>
      <c r="BQ93" s="275">
        <v>43139.61478009259</v>
      </c>
      <c r="BR93" s="274" t="s">
        <v>355</v>
      </c>
    </row>
    <row r="94" spans="1:71" ht="15" x14ac:dyDescent="0.25">
      <c r="A94" s="197" t="str">
        <f>IF(ISNA(LOOKUP($G94,BLIOTECAS!$B$1:$B$27,BLIOTECAS!C$1:C$27)),"",LOOKUP($G94,BLIOTECAS!$B$1:$B$27,BLIOTECAS!C$1:C$27))</f>
        <v/>
      </c>
      <c r="B94" s="197" t="str">
        <f>IF(ISNA(LOOKUP($G94,BLIOTECAS!$B$1:$B$27,BLIOTECAS!D$1:D$27)),"",LOOKUP($G94,BLIOTECAS!$B$1:$B$27,BLIOTECAS!D$1:D$27))</f>
        <v/>
      </c>
      <c r="C94" s="197" t="str">
        <f>IF(ISNA(LOOKUP($G94,BLIOTECAS!$B$1:$B$27,BLIOTECAS!E$1:E$27)),"",LOOKUP($G94,BLIOTECAS!$B$1:$B$27,BLIOTECAS!E$1:E$27))</f>
        <v/>
      </c>
      <c r="D94" s="274">
        <v>1520</v>
      </c>
      <c r="E94" s="274"/>
      <c r="F94" s="274"/>
      <c r="G94" s="274"/>
      <c r="H94" s="274"/>
      <c r="I94" s="274">
        <v>5</v>
      </c>
      <c r="J94" s="274">
        <v>5</v>
      </c>
      <c r="K94" s="274"/>
      <c r="L94" s="274">
        <v>25</v>
      </c>
      <c r="M94" s="274">
        <v>18</v>
      </c>
      <c r="N94" s="274">
        <v>2</v>
      </c>
      <c r="O94" s="274"/>
      <c r="P94" s="274"/>
      <c r="Q94" s="274"/>
      <c r="R94" s="274">
        <v>5</v>
      </c>
      <c r="S94" s="274">
        <v>5</v>
      </c>
      <c r="T94" s="274">
        <v>5</v>
      </c>
      <c r="U94" s="274">
        <v>5</v>
      </c>
      <c r="V94" s="274"/>
      <c r="W94" s="274"/>
      <c r="X94" s="274">
        <v>5</v>
      </c>
      <c r="Y94" s="274">
        <v>5</v>
      </c>
      <c r="Z94" s="274">
        <v>5</v>
      </c>
      <c r="AA94" s="274">
        <v>5</v>
      </c>
      <c r="AB94" s="274">
        <v>5</v>
      </c>
      <c r="AC94" s="274"/>
      <c r="AD94" s="274">
        <v>5</v>
      </c>
      <c r="AE94" s="274">
        <v>5</v>
      </c>
      <c r="AF94" s="274">
        <v>5</v>
      </c>
      <c r="AG94" s="274">
        <v>5</v>
      </c>
      <c r="AH94" s="274">
        <v>5</v>
      </c>
      <c r="AI94" s="274">
        <v>5</v>
      </c>
      <c r="AJ94" s="274">
        <v>5</v>
      </c>
      <c r="AK94" s="274"/>
      <c r="AL94" s="274"/>
      <c r="AM94" s="274">
        <v>5</v>
      </c>
      <c r="AN94" s="274">
        <v>5</v>
      </c>
      <c r="AO94" s="274">
        <v>5</v>
      </c>
      <c r="AP94" s="274">
        <v>5</v>
      </c>
      <c r="AQ94" s="274">
        <v>5</v>
      </c>
      <c r="AR94" s="274">
        <v>5</v>
      </c>
      <c r="AS94" s="274">
        <v>5</v>
      </c>
      <c r="AT94" s="274"/>
      <c r="AU94" s="274" t="s">
        <v>183</v>
      </c>
      <c r="AV94" s="274">
        <v>5</v>
      </c>
      <c r="AW94" s="274" t="s">
        <v>183</v>
      </c>
      <c r="AX94" s="274">
        <v>5</v>
      </c>
      <c r="AY94" s="274" t="s">
        <v>183</v>
      </c>
      <c r="AZ94" s="274">
        <v>5</v>
      </c>
      <c r="BA94" s="274" t="s">
        <v>183</v>
      </c>
      <c r="BB94" s="274" t="s">
        <v>183</v>
      </c>
      <c r="BC94" s="274" t="s">
        <v>183</v>
      </c>
      <c r="BD94" s="274">
        <v>5</v>
      </c>
      <c r="BE94" s="274" t="s">
        <v>183</v>
      </c>
      <c r="BF94" s="274"/>
      <c r="BG94" s="274"/>
      <c r="BH94" s="274"/>
      <c r="BI94" s="274"/>
      <c r="BJ94" s="274">
        <v>5</v>
      </c>
      <c r="BK94" s="274">
        <v>5</v>
      </c>
      <c r="BL94" s="274"/>
      <c r="BM94" s="274">
        <v>5</v>
      </c>
      <c r="BN94" s="274">
        <v>5</v>
      </c>
      <c r="BO94" s="274"/>
      <c r="BP94" s="274"/>
      <c r="BQ94" s="275">
        <v>43139.615011574075</v>
      </c>
      <c r="BR94" s="274" t="s">
        <v>355</v>
      </c>
    </row>
    <row r="95" spans="1:71" ht="15" x14ac:dyDescent="0.25">
      <c r="A95" s="197" t="str">
        <f>IF(ISNA(LOOKUP($G95,BLIOTECAS!$B$1:$B$27,BLIOTECAS!C$1:C$27)),"",LOOKUP($G95,BLIOTECAS!$B$1:$B$27,BLIOTECAS!C$1:C$27))</f>
        <v xml:space="preserve">Facultad de Informática </v>
      </c>
      <c r="B95" s="197" t="str">
        <f>IF(ISNA(LOOKUP($G95,BLIOTECAS!$B$1:$B$27,BLIOTECAS!D$1:D$27)),"",LOOKUP($G95,BLIOTECAS!$B$1:$B$27,BLIOTECAS!D$1:D$27))</f>
        <v>FDI</v>
      </c>
      <c r="C95" s="197" t="str">
        <f>IF(ISNA(LOOKUP($G95,BLIOTECAS!$B$1:$B$27,BLIOTECAS!E$1:E$27)),"",LOOKUP($G95,BLIOTECAS!$B$1:$B$27,BLIOTECAS!E$1:E$27))</f>
        <v>Ciencias Experimentales</v>
      </c>
      <c r="D95" s="274">
        <v>1521</v>
      </c>
      <c r="E95" s="274"/>
      <c r="F95" s="274"/>
      <c r="G95" s="274">
        <v>17</v>
      </c>
      <c r="H95" s="274"/>
      <c r="I95" s="274">
        <v>3</v>
      </c>
      <c r="J95" s="274">
        <v>2</v>
      </c>
      <c r="K95" s="274"/>
      <c r="L95" s="274">
        <v>17</v>
      </c>
      <c r="M95" s="274">
        <v>8</v>
      </c>
      <c r="N95" s="274"/>
      <c r="O95" s="274"/>
      <c r="P95" s="274"/>
      <c r="Q95" s="274"/>
      <c r="R95" s="274">
        <v>2</v>
      </c>
      <c r="S95" s="274">
        <v>3</v>
      </c>
      <c r="T95" s="274">
        <v>1</v>
      </c>
      <c r="U95" s="274">
        <v>1</v>
      </c>
      <c r="V95" s="274"/>
      <c r="W95" s="274"/>
      <c r="X95" s="274">
        <v>2</v>
      </c>
      <c r="Y95" s="274">
        <v>4</v>
      </c>
      <c r="Z95" s="274">
        <v>2</v>
      </c>
      <c r="AA95" s="274">
        <v>3</v>
      </c>
      <c r="AB95" s="274">
        <v>4</v>
      </c>
      <c r="AC95" s="274"/>
      <c r="AD95" s="274">
        <v>4</v>
      </c>
      <c r="AE95" s="274">
        <v>5</v>
      </c>
      <c r="AF95" s="274">
        <v>5</v>
      </c>
      <c r="AG95" s="274">
        <v>5</v>
      </c>
      <c r="AH95" s="274">
        <v>4</v>
      </c>
      <c r="AI95" s="274">
        <v>3</v>
      </c>
      <c r="AJ95" s="274">
        <v>3</v>
      </c>
      <c r="AK95" s="274"/>
      <c r="AL95" s="274"/>
      <c r="AM95" s="274">
        <v>4</v>
      </c>
      <c r="AN95" s="274">
        <v>3</v>
      </c>
      <c r="AO95" s="274">
        <v>4</v>
      </c>
      <c r="AP95" s="274">
        <v>5</v>
      </c>
      <c r="AQ95" s="274">
        <v>5</v>
      </c>
      <c r="AR95" s="274">
        <v>4</v>
      </c>
      <c r="AS95" s="274">
        <v>3</v>
      </c>
      <c r="AT95" s="274"/>
      <c r="AU95" s="274" t="s">
        <v>183</v>
      </c>
      <c r="AV95" s="274">
        <v>2</v>
      </c>
      <c r="AW95" s="274" t="s">
        <v>183</v>
      </c>
      <c r="AX95" s="274">
        <v>3</v>
      </c>
      <c r="AY95" s="274" t="s">
        <v>183</v>
      </c>
      <c r="AZ95" s="274">
        <v>4</v>
      </c>
      <c r="BA95" s="274" t="s">
        <v>33</v>
      </c>
      <c r="BB95" s="274" t="s">
        <v>183</v>
      </c>
      <c r="BC95" s="274" t="s">
        <v>183</v>
      </c>
      <c r="BD95" s="274">
        <v>3</v>
      </c>
      <c r="BE95" s="274" t="s">
        <v>183</v>
      </c>
      <c r="BF95" s="274"/>
      <c r="BG95" s="274"/>
      <c r="BH95" s="274"/>
      <c r="BI95" s="274"/>
      <c r="BJ95" s="274">
        <v>5</v>
      </c>
      <c r="BK95" s="274">
        <v>5</v>
      </c>
      <c r="BL95" s="274"/>
      <c r="BM95" s="274">
        <v>4</v>
      </c>
      <c r="BN95" s="274">
        <v>4</v>
      </c>
      <c r="BO95" s="274"/>
      <c r="BP95" s="274"/>
      <c r="BQ95" s="275">
        <v>43139.616284722222</v>
      </c>
      <c r="BR95" s="274" t="s">
        <v>355</v>
      </c>
    </row>
    <row r="96" spans="1:71" ht="15" x14ac:dyDescent="0.25">
      <c r="A96" s="197" t="str">
        <f>IF(ISNA(LOOKUP($G96,BLIOTECAS!$B$1:$B$27,BLIOTECAS!C$1:C$27)),"",LOOKUP($G96,BLIOTECAS!$B$1:$B$27,BLIOTECAS!C$1:C$27))</f>
        <v xml:space="preserve">Facultad de Ciencias Geológicas </v>
      </c>
      <c r="B96" s="197" t="str">
        <f>IF(ISNA(LOOKUP($G96,BLIOTECAS!$B$1:$B$27,BLIOTECAS!D$1:D$27)),"",LOOKUP($G96,BLIOTECAS!$B$1:$B$27,BLIOTECAS!D$1:D$27))</f>
        <v>GEO</v>
      </c>
      <c r="C96" s="197" t="str">
        <f>IF(ISNA(LOOKUP($G96,BLIOTECAS!$B$1:$B$27,BLIOTECAS!E$1:E$27)),"",LOOKUP($G96,BLIOTECAS!$B$1:$B$27,BLIOTECAS!E$1:E$27))</f>
        <v>Ciencias Experimentales</v>
      </c>
      <c r="D96" s="274">
        <v>1522</v>
      </c>
      <c r="E96" s="274"/>
      <c r="F96" s="274"/>
      <c r="G96" s="274">
        <v>7</v>
      </c>
      <c r="H96" s="274"/>
      <c r="I96" s="274">
        <v>2</v>
      </c>
      <c r="J96" s="274">
        <v>2</v>
      </c>
      <c r="K96" s="274"/>
      <c r="L96" s="274">
        <v>7</v>
      </c>
      <c r="M96" s="274">
        <v>2</v>
      </c>
      <c r="N96" s="274"/>
      <c r="O96" s="274"/>
      <c r="P96" s="274"/>
      <c r="Q96" s="274"/>
      <c r="R96" s="274">
        <v>5</v>
      </c>
      <c r="S96" s="274">
        <v>5</v>
      </c>
      <c r="T96" s="274">
        <v>4</v>
      </c>
      <c r="U96" s="274">
        <v>2</v>
      </c>
      <c r="V96" s="274"/>
      <c r="W96" s="274"/>
      <c r="X96" s="274">
        <v>2</v>
      </c>
      <c r="Y96" s="274">
        <v>4</v>
      </c>
      <c r="Z96" s="274">
        <v>4</v>
      </c>
      <c r="AA96" s="274">
        <v>5</v>
      </c>
      <c r="AB96" s="274">
        <v>4</v>
      </c>
      <c r="AC96" s="274"/>
      <c r="AD96" s="274">
        <v>4</v>
      </c>
      <c r="AE96" s="274">
        <v>5</v>
      </c>
      <c r="AF96" s="274">
        <v>4</v>
      </c>
      <c r="AG96" s="274">
        <v>5</v>
      </c>
      <c r="AH96" s="274">
        <v>4</v>
      </c>
      <c r="AI96" s="274">
        <v>3</v>
      </c>
      <c r="AJ96" s="274">
        <v>5</v>
      </c>
      <c r="AK96" s="274"/>
      <c r="AL96" s="274"/>
      <c r="AM96" s="274">
        <v>4</v>
      </c>
      <c r="AN96" s="274">
        <v>5</v>
      </c>
      <c r="AO96" s="274">
        <v>5</v>
      </c>
      <c r="AP96" s="274">
        <v>5</v>
      </c>
      <c r="AQ96" s="274">
        <v>5</v>
      </c>
      <c r="AR96" s="274">
        <v>5</v>
      </c>
      <c r="AS96" s="274">
        <v>5</v>
      </c>
      <c r="AT96" s="274"/>
      <c r="AU96" s="274" t="s">
        <v>183</v>
      </c>
      <c r="AV96" s="274">
        <v>4</v>
      </c>
      <c r="AW96" s="274" t="s">
        <v>183</v>
      </c>
      <c r="AX96" s="274">
        <v>4</v>
      </c>
      <c r="AY96" s="274" t="s">
        <v>183</v>
      </c>
      <c r="AZ96" s="274">
        <v>4</v>
      </c>
      <c r="BA96" s="274" t="s">
        <v>33</v>
      </c>
      <c r="BB96" s="274" t="s">
        <v>183</v>
      </c>
      <c r="BC96" s="274" t="s">
        <v>33</v>
      </c>
      <c r="BD96" s="274"/>
      <c r="BE96" s="274" t="s">
        <v>183</v>
      </c>
      <c r="BF96" s="274"/>
      <c r="BG96" s="274"/>
      <c r="BH96" s="274"/>
      <c r="BI96" s="274"/>
      <c r="BJ96" s="274">
        <v>5</v>
      </c>
      <c r="BK96" s="274">
        <v>5</v>
      </c>
      <c r="BL96" s="274"/>
      <c r="BM96" s="274">
        <v>4</v>
      </c>
      <c r="BN96" s="274">
        <v>3</v>
      </c>
      <c r="BO96" s="274"/>
      <c r="BP96" s="274"/>
      <c r="BQ96" s="275">
        <v>43139.616747685184</v>
      </c>
      <c r="BR96" s="274" t="s">
        <v>356</v>
      </c>
    </row>
    <row r="97" spans="1:71" ht="15" x14ac:dyDescent="0.25">
      <c r="A97" s="197" t="str">
        <f>IF(ISNA(LOOKUP($G97,BLIOTECAS!$B$1:$B$27,BLIOTECAS!C$1:C$27)),"",LOOKUP($G97,BLIOTECAS!$B$1:$B$27,BLIOTECAS!C$1:C$27))</f>
        <v/>
      </c>
      <c r="B97" s="197" t="str">
        <f>IF(ISNA(LOOKUP($G97,BLIOTECAS!$B$1:$B$27,BLIOTECAS!D$1:D$27)),"",LOOKUP($G97,BLIOTECAS!$B$1:$B$27,BLIOTECAS!D$1:D$27))</f>
        <v/>
      </c>
      <c r="C97" s="197" t="str">
        <f>IF(ISNA(LOOKUP($G97,BLIOTECAS!$B$1:$B$27,BLIOTECAS!E$1:E$27)),"",LOOKUP($G97,BLIOTECAS!$B$1:$B$27,BLIOTECAS!E$1:E$27))</f>
        <v/>
      </c>
      <c r="D97" s="274">
        <v>1523</v>
      </c>
      <c r="E97" s="274"/>
      <c r="F97" s="274"/>
      <c r="G97" s="274"/>
      <c r="H97" s="274"/>
      <c r="I97" s="274">
        <v>3</v>
      </c>
      <c r="J97" s="274"/>
      <c r="K97" s="274"/>
      <c r="L97" s="274">
        <v>16</v>
      </c>
      <c r="M97" s="274">
        <v>14</v>
      </c>
      <c r="N97" s="274"/>
      <c r="O97" s="274"/>
      <c r="P97" s="274"/>
      <c r="Q97" s="274"/>
      <c r="R97" s="274">
        <v>4</v>
      </c>
      <c r="S97" s="274">
        <v>4</v>
      </c>
      <c r="T97" s="274">
        <v>4</v>
      </c>
      <c r="U97" s="274">
        <v>4</v>
      </c>
      <c r="V97" s="274"/>
      <c r="W97" s="274"/>
      <c r="X97" s="274">
        <v>5</v>
      </c>
      <c r="Y97" s="274">
        <v>3</v>
      </c>
      <c r="Z97" s="274">
        <v>4</v>
      </c>
      <c r="AA97" s="274">
        <v>5</v>
      </c>
      <c r="AB97" s="274">
        <v>5</v>
      </c>
      <c r="AC97" s="274"/>
      <c r="AD97" s="274">
        <v>4</v>
      </c>
      <c r="AE97" s="274">
        <v>4</v>
      </c>
      <c r="AF97" s="274">
        <v>3</v>
      </c>
      <c r="AG97" s="274">
        <v>4</v>
      </c>
      <c r="AH97" s="274">
        <v>3</v>
      </c>
      <c r="AI97" s="274">
        <v>2</v>
      </c>
      <c r="AJ97" s="274">
        <v>4</v>
      </c>
      <c r="AK97" s="274"/>
      <c r="AL97" s="274"/>
      <c r="AM97" s="274">
        <v>4</v>
      </c>
      <c r="AN97" s="274">
        <v>5</v>
      </c>
      <c r="AO97" s="274">
        <v>4</v>
      </c>
      <c r="AP97" s="274">
        <v>4</v>
      </c>
      <c r="AQ97" s="274">
        <v>4</v>
      </c>
      <c r="AR97" s="274">
        <v>5</v>
      </c>
      <c r="AS97" s="274">
        <v>5</v>
      </c>
      <c r="AT97" s="274"/>
      <c r="AU97" s="274" t="s">
        <v>183</v>
      </c>
      <c r="AV97" s="274">
        <v>4</v>
      </c>
      <c r="AW97" s="274" t="s">
        <v>33</v>
      </c>
      <c r="AX97" s="274"/>
      <c r="AY97" s="274" t="s">
        <v>33</v>
      </c>
      <c r="AZ97" s="274"/>
      <c r="BA97" s="274"/>
      <c r="BB97" s="274" t="s">
        <v>33</v>
      </c>
      <c r="BC97" s="274" t="s">
        <v>33</v>
      </c>
      <c r="BD97" s="274">
        <v>4</v>
      </c>
      <c r="BE97" s="274" t="s">
        <v>33</v>
      </c>
      <c r="BF97" s="274"/>
      <c r="BG97" s="274"/>
      <c r="BH97" s="274"/>
      <c r="BI97" s="274"/>
      <c r="BJ97" s="274">
        <v>4</v>
      </c>
      <c r="BK97" s="274">
        <v>5</v>
      </c>
      <c r="BL97" s="274"/>
      <c r="BM97" s="274">
        <v>5</v>
      </c>
      <c r="BN97" s="274">
        <v>4</v>
      </c>
      <c r="BO97" s="274" t="s">
        <v>410</v>
      </c>
      <c r="BP97" s="274"/>
      <c r="BQ97" s="275">
        <v>43139.6171875</v>
      </c>
      <c r="BR97" s="274" t="s">
        <v>355</v>
      </c>
    </row>
    <row r="98" spans="1:71" ht="15" x14ac:dyDescent="0.25">
      <c r="A98" s="197" t="str">
        <f>IF(ISNA(LOOKUP($G98,BLIOTECAS!$B$1:$B$27,BLIOTECAS!C$1:C$27)),"",LOOKUP($G98,BLIOTECAS!$B$1:$B$27,BLIOTECAS!C$1:C$27))</f>
        <v xml:space="preserve">Facultad de Ciencias Químicas </v>
      </c>
      <c r="B98" s="197" t="str">
        <f>IF(ISNA(LOOKUP($G98,BLIOTECAS!$B$1:$B$27,BLIOTECAS!D$1:D$27)),"",LOOKUP($G98,BLIOTECAS!$B$1:$B$27,BLIOTECAS!D$1:D$27))</f>
        <v>QUI</v>
      </c>
      <c r="C98" s="197" t="str">
        <f>IF(ISNA(LOOKUP($G98,BLIOTECAS!$B$1:$B$27,BLIOTECAS!E$1:E$27)),"",LOOKUP($G98,BLIOTECAS!$B$1:$B$27,BLIOTECAS!E$1:E$27))</f>
        <v>Ciencias Experimentales</v>
      </c>
      <c r="D98" s="274">
        <v>1524</v>
      </c>
      <c r="E98" s="274"/>
      <c r="F98" s="274"/>
      <c r="G98" s="274">
        <v>10</v>
      </c>
      <c r="H98" s="274"/>
      <c r="I98" s="274">
        <v>2</v>
      </c>
      <c r="J98" s="274">
        <v>5</v>
      </c>
      <c r="K98" s="274"/>
      <c r="L98" s="274">
        <v>10</v>
      </c>
      <c r="M98" s="274"/>
      <c r="N98" s="274"/>
      <c r="O98" s="274"/>
      <c r="P98" s="274"/>
      <c r="Q98" s="274"/>
      <c r="R98" s="274">
        <v>5</v>
      </c>
      <c r="S98" s="274">
        <v>5</v>
      </c>
      <c r="T98" s="274">
        <v>5</v>
      </c>
      <c r="U98" s="274">
        <v>4</v>
      </c>
      <c r="V98" s="274"/>
      <c r="W98" s="274"/>
      <c r="X98" s="274">
        <v>3</v>
      </c>
      <c r="Y98" s="274">
        <v>5</v>
      </c>
      <c r="Z98" s="274">
        <v>2</v>
      </c>
      <c r="AA98" s="274">
        <v>3</v>
      </c>
      <c r="AB98" s="274">
        <v>5</v>
      </c>
      <c r="AC98" s="274"/>
      <c r="AD98" s="274">
        <v>4</v>
      </c>
      <c r="AE98" s="274">
        <v>4</v>
      </c>
      <c r="AF98" s="274">
        <v>5</v>
      </c>
      <c r="AG98" s="274">
        <v>5</v>
      </c>
      <c r="AH98" s="274">
        <v>4</v>
      </c>
      <c r="AI98" s="274">
        <v>5</v>
      </c>
      <c r="AJ98" s="274">
        <v>5</v>
      </c>
      <c r="AK98" s="274"/>
      <c r="AL98" s="274"/>
      <c r="AM98" s="274">
        <v>5</v>
      </c>
      <c r="AN98" s="274">
        <v>5</v>
      </c>
      <c r="AO98" s="274">
        <v>5</v>
      </c>
      <c r="AP98" s="274">
        <v>5</v>
      </c>
      <c r="AQ98" s="274"/>
      <c r="AR98" s="274">
        <v>5</v>
      </c>
      <c r="AS98" s="274">
        <v>5</v>
      </c>
      <c r="AT98" s="274"/>
      <c r="AU98" s="274" t="s">
        <v>33</v>
      </c>
      <c r="AV98" s="274"/>
      <c r="AW98" s="274" t="s">
        <v>33</v>
      </c>
      <c r="AX98" s="274"/>
      <c r="AY98" s="274" t="s">
        <v>33</v>
      </c>
      <c r="AZ98" s="274"/>
      <c r="BA98" s="274" t="s">
        <v>183</v>
      </c>
      <c r="BB98" s="274" t="s">
        <v>183</v>
      </c>
      <c r="BC98" s="274" t="s">
        <v>33</v>
      </c>
      <c r="BD98" s="274"/>
      <c r="BE98" s="274" t="s">
        <v>183</v>
      </c>
      <c r="BF98" s="274"/>
      <c r="BG98" s="274"/>
      <c r="BH98" s="274"/>
      <c r="BI98" s="274"/>
      <c r="BJ98" s="274">
        <v>5</v>
      </c>
      <c r="BK98" s="274">
        <v>5</v>
      </c>
      <c r="BL98" s="274"/>
      <c r="BM98" s="274">
        <v>5</v>
      </c>
      <c r="BN98" s="274">
        <v>5</v>
      </c>
      <c r="BO98" s="274"/>
      <c r="BP98" s="274"/>
      <c r="BQ98" s="275">
        <v>43139.617291666669</v>
      </c>
      <c r="BR98" s="274" t="s">
        <v>356</v>
      </c>
    </row>
    <row r="99" spans="1:71" ht="15" x14ac:dyDescent="0.25">
      <c r="A99" s="197" t="str">
        <f>IF(ISNA(LOOKUP($G99,BLIOTECAS!$B$1:$B$27,BLIOTECAS!C$1:C$27)),"",LOOKUP($G99,BLIOTECAS!$B$1:$B$27,BLIOTECAS!C$1:C$27))</f>
        <v xml:space="preserve">Facultad de Filología </v>
      </c>
      <c r="B99" s="197" t="str">
        <f>IF(ISNA(LOOKUP($G99,BLIOTECAS!$B$1:$B$27,BLIOTECAS!D$1:D$27)),"",LOOKUP($G99,BLIOTECAS!$B$1:$B$27,BLIOTECAS!D$1:D$27))</f>
        <v>FLL</v>
      </c>
      <c r="C99" s="197" t="str">
        <f>IF(ISNA(LOOKUP($G99,BLIOTECAS!$B$1:$B$27,BLIOTECAS!E$1:E$27)),"",LOOKUP($G99,BLIOTECAS!$B$1:$B$27,BLIOTECAS!E$1:E$27))</f>
        <v>Humanidades</v>
      </c>
      <c r="D99" s="274">
        <v>1525</v>
      </c>
      <c r="E99" s="274"/>
      <c r="F99" s="274"/>
      <c r="G99" s="274">
        <v>14</v>
      </c>
      <c r="H99" s="274"/>
      <c r="I99" s="274">
        <v>5</v>
      </c>
      <c r="J99" s="274">
        <v>5</v>
      </c>
      <c r="K99" s="274"/>
      <c r="L99" s="274">
        <v>14</v>
      </c>
      <c r="M99" s="274"/>
      <c r="N99" s="274"/>
      <c r="O99" s="274"/>
      <c r="P99" s="274"/>
      <c r="Q99" s="274"/>
      <c r="R99" s="274">
        <v>3</v>
      </c>
      <c r="S99" s="274">
        <v>3</v>
      </c>
      <c r="T99" s="274">
        <v>1</v>
      </c>
      <c r="U99" s="274">
        <v>4</v>
      </c>
      <c r="V99" s="274"/>
      <c r="W99" s="274"/>
      <c r="X99" s="274">
        <v>5</v>
      </c>
      <c r="Y99" s="274">
        <v>5</v>
      </c>
      <c r="Z99" s="274">
        <v>5</v>
      </c>
      <c r="AA99" s="274">
        <v>3</v>
      </c>
      <c r="AB99" s="274">
        <v>5</v>
      </c>
      <c r="AC99" s="274"/>
      <c r="AD99" s="274">
        <v>4</v>
      </c>
      <c r="AE99" s="274">
        <v>4</v>
      </c>
      <c r="AF99" s="274">
        <v>4</v>
      </c>
      <c r="AG99" s="274">
        <v>5</v>
      </c>
      <c r="AH99" s="274">
        <v>4</v>
      </c>
      <c r="AI99" s="274">
        <v>5</v>
      </c>
      <c r="AJ99" s="274">
        <v>4</v>
      </c>
      <c r="AK99" s="274"/>
      <c r="AL99" s="274"/>
      <c r="AM99" s="274">
        <v>4</v>
      </c>
      <c r="AN99" s="274">
        <v>4</v>
      </c>
      <c r="AO99" s="274">
        <v>4</v>
      </c>
      <c r="AP99" s="274">
        <v>4</v>
      </c>
      <c r="AQ99" s="274">
        <v>5</v>
      </c>
      <c r="AR99" s="274">
        <v>5</v>
      </c>
      <c r="AS99" s="274">
        <v>4</v>
      </c>
      <c r="AT99" s="274"/>
      <c r="AU99" s="274" t="s">
        <v>183</v>
      </c>
      <c r="AV99" s="274">
        <v>5</v>
      </c>
      <c r="AW99" s="274" t="s">
        <v>183</v>
      </c>
      <c r="AX99" s="274">
        <v>4</v>
      </c>
      <c r="AY99" s="274" t="s">
        <v>183</v>
      </c>
      <c r="AZ99" s="274">
        <v>4</v>
      </c>
      <c r="BA99" s="274"/>
      <c r="BB99" s="274" t="s">
        <v>183</v>
      </c>
      <c r="BC99" s="274" t="s">
        <v>33</v>
      </c>
      <c r="BD99" s="274"/>
      <c r="BE99" s="274" t="s">
        <v>183</v>
      </c>
      <c r="BF99" s="274"/>
      <c r="BG99" s="274"/>
      <c r="BH99" s="274"/>
      <c r="BI99" s="274"/>
      <c r="BJ99" s="274">
        <v>5</v>
      </c>
      <c r="BK99" s="274">
        <v>5</v>
      </c>
      <c r="BL99" s="274"/>
      <c r="BM99" s="274">
        <v>4</v>
      </c>
      <c r="BN99" s="274">
        <v>4</v>
      </c>
      <c r="BO99" s="274"/>
      <c r="BP99" s="274"/>
      <c r="BQ99" s="275">
        <v>43139.617465277777</v>
      </c>
      <c r="BR99" s="274" t="s">
        <v>356</v>
      </c>
    </row>
    <row r="100" spans="1:71" ht="15" x14ac:dyDescent="0.25">
      <c r="A100" s="197" t="str">
        <f>IF(ISNA(LOOKUP($G100,BLIOTECAS!$B$1:$B$27,BLIOTECAS!C$1:C$27)),"",LOOKUP($G100,BLIOTECAS!$B$1:$B$27,BLIOTECAS!C$1:C$27))</f>
        <v xml:space="preserve">Facultad de Filología </v>
      </c>
      <c r="B100" s="197" t="str">
        <f>IF(ISNA(LOOKUP($G100,BLIOTECAS!$B$1:$B$27,BLIOTECAS!D$1:D$27)),"",LOOKUP($G100,BLIOTECAS!$B$1:$B$27,BLIOTECAS!D$1:D$27))</f>
        <v>FLL</v>
      </c>
      <c r="C100" s="197" t="str">
        <f>IF(ISNA(LOOKUP($G100,BLIOTECAS!$B$1:$B$27,BLIOTECAS!E$1:E$27)),"",LOOKUP($G100,BLIOTECAS!$B$1:$B$27,BLIOTECAS!E$1:E$27))</f>
        <v>Humanidades</v>
      </c>
      <c r="D100" s="274">
        <v>1526</v>
      </c>
      <c r="E100" s="274"/>
      <c r="F100" s="274"/>
      <c r="G100" s="274">
        <v>14</v>
      </c>
      <c r="H100" s="274"/>
      <c r="I100" s="274">
        <v>4</v>
      </c>
      <c r="J100" s="274">
        <v>3</v>
      </c>
      <c r="K100" s="274"/>
      <c r="L100" s="274">
        <v>14</v>
      </c>
      <c r="M100" s="274">
        <v>16</v>
      </c>
      <c r="N100" s="274">
        <v>15</v>
      </c>
      <c r="O100" s="274"/>
      <c r="P100" s="274"/>
      <c r="Q100" s="274"/>
      <c r="R100" s="274">
        <v>4</v>
      </c>
      <c r="S100" s="274">
        <v>4</v>
      </c>
      <c r="T100" s="274">
        <v>5</v>
      </c>
      <c r="U100" s="274">
        <v>5</v>
      </c>
      <c r="V100" s="274"/>
      <c r="W100" s="274"/>
      <c r="X100" s="274">
        <v>5</v>
      </c>
      <c r="Y100" s="274">
        <v>5</v>
      </c>
      <c r="Z100" s="274">
        <v>5</v>
      </c>
      <c r="AA100" s="274">
        <v>5</v>
      </c>
      <c r="AB100" s="274">
        <v>5</v>
      </c>
      <c r="AC100" s="274"/>
      <c r="AD100" s="274">
        <v>4</v>
      </c>
      <c r="AE100" s="274">
        <v>3</v>
      </c>
      <c r="AF100" s="274">
        <v>3</v>
      </c>
      <c r="AG100" s="274">
        <v>5</v>
      </c>
      <c r="AH100" s="274">
        <v>5</v>
      </c>
      <c r="AI100" s="274">
        <v>3</v>
      </c>
      <c r="AJ100" s="274">
        <v>5</v>
      </c>
      <c r="AK100" s="274"/>
      <c r="AL100" s="274"/>
      <c r="AM100" s="274">
        <v>5</v>
      </c>
      <c r="AN100" s="274">
        <v>5</v>
      </c>
      <c r="AO100" s="274">
        <v>4</v>
      </c>
      <c r="AP100" s="274">
        <v>5</v>
      </c>
      <c r="AQ100" s="274">
        <v>5</v>
      </c>
      <c r="AR100" s="274">
        <v>5</v>
      </c>
      <c r="AS100" s="274">
        <v>5</v>
      </c>
      <c r="AT100" s="274"/>
      <c r="AU100" s="274" t="s">
        <v>183</v>
      </c>
      <c r="AV100" s="274">
        <v>4</v>
      </c>
      <c r="AW100" s="274" t="s">
        <v>183</v>
      </c>
      <c r="AX100" s="274">
        <v>4</v>
      </c>
      <c r="AY100" s="274" t="s">
        <v>183</v>
      </c>
      <c r="AZ100" s="274">
        <v>4</v>
      </c>
      <c r="BA100" s="274" t="s">
        <v>183</v>
      </c>
      <c r="BB100" s="274" t="s">
        <v>183</v>
      </c>
      <c r="BC100" s="274" t="s">
        <v>33</v>
      </c>
      <c r="BD100" s="274"/>
      <c r="BE100" s="274" t="s">
        <v>183</v>
      </c>
      <c r="BF100" s="274"/>
      <c r="BG100" s="274"/>
      <c r="BH100" s="274"/>
      <c r="BI100" s="274"/>
      <c r="BJ100" s="274">
        <v>5</v>
      </c>
      <c r="BK100" s="274">
        <v>5</v>
      </c>
      <c r="BL100" s="274"/>
      <c r="BM100" s="274">
        <v>5</v>
      </c>
      <c r="BN100" s="274">
        <v>5</v>
      </c>
      <c r="BO100" s="274"/>
      <c r="BP100" s="274"/>
      <c r="BQ100" s="275">
        <v>43139.617789351854</v>
      </c>
      <c r="BR100" s="274" t="s">
        <v>356</v>
      </c>
    </row>
    <row r="101" spans="1:71" ht="15" x14ac:dyDescent="0.25">
      <c r="A101" s="197" t="str">
        <f>IF(ISNA(LOOKUP($G101,BLIOTECAS!$B$1:$B$27,BLIOTECAS!C$1:C$27)),"",LOOKUP($G101,BLIOTECAS!$B$1:$B$27,BLIOTECAS!C$1:C$27))</f>
        <v xml:space="preserve">Facultad de Bellas Artes </v>
      </c>
      <c r="B101" s="197" t="str">
        <f>IF(ISNA(LOOKUP($G101,BLIOTECAS!$B$1:$B$27,BLIOTECAS!D$1:D$27)),"",LOOKUP($G101,BLIOTECAS!$B$1:$B$27,BLIOTECAS!D$1:D$27))</f>
        <v>BBA</v>
      </c>
      <c r="C101" s="197" t="str">
        <f>IF(ISNA(LOOKUP($G101,BLIOTECAS!$B$1:$B$27,BLIOTECAS!E$1:E$27)),"",LOOKUP($G101,BLIOTECAS!$B$1:$B$27,BLIOTECAS!E$1:E$27))</f>
        <v>Humanidades</v>
      </c>
      <c r="D101" s="274">
        <v>1527</v>
      </c>
      <c r="E101" s="274"/>
      <c r="F101" s="274"/>
      <c r="G101" s="274">
        <v>1</v>
      </c>
      <c r="H101" s="274"/>
      <c r="I101" s="274">
        <v>2</v>
      </c>
      <c r="J101" s="274">
        <v>1</v>
      </c>
      <c r="K101" s="274"/>
      <c r="L101" s="274">
        <v>1</v>
      </c>
      <c r="M101" s="274"/>
      <c r="N101" s="274"/>
      <c r="O101" s="274"/>
      <c r="P101" s="274"/>
      <c r="Q101" s="274"/>
      <c r="R101" s="274">
        <v>1</v>
      </c>
      <c r="S101" s="274">
        <v>1</v>
      </c>
      <c r="T101" s="274">
        <v>1</v>
      </c>
      <c r="U101" s="274">
        <v>1</v>
      </c>
      <c r="V101" s="274"/>
      <c r="W101" s="274"/>
      <c r="X101" s="274">
        <v>4</v>
      </c>
      <c r="Y101" s="274">
        <v>1</v>
      </c>
      <c r="Z101" s="274">
        <v>5</v>
      </c>
      <c r="AA101" s="274">
        <v>1</v>
      </c>
      <c r="AB101" s="274">
        <v>5</v>
      </c>
      <c r="AC101" s="274"/>
      <c r="AD101" s="274">
        <v>4</v>
      </c>
      <c r="AE101" s="274">
        <v>4</v>
      </c>
      <c r="AF101" s="274"/>
      <c r="AG101" s="274">
        <v>5</v>
      </c>
      <c r="AH101" s="274">
        <v>4</v>
      </c>
      <c r="AI101" s="274">
        <v>4</v>
      </c>
      <c r="AJ101" s="274">
        <v>2</v>
      </c>
      <c r="AK101" s="274"/>
      <c r="AL101" s="274"/>
      <c r="AM101" s="274">
        <v>5</v>
      </c>
      <c r="AN101" s="274">
        <v>5</v>
      </c>
      <c r="AO101" s="274">
        <v>5</v>
      </c>
      <c r="AP101" s="274">
        <v>5</v>
      </c>
      <c r="AQ101" s="274">
        <v>5</v>
      </c>
      <c r="AR101" s="274">
        <v>5</v>
      </c>
      <c r="AS101" s="274">
        <v>5</v>
      </c>
      <c r="AT101" s="274"/>
      <c r="AU101" s="274" t="s">
        <v>33</v>
      </c>
      <c r="AV101" s="274"/>
      <c r="AW101" s="274" t="s">
        <v>33</v>
      </c>
      <c r="AX101" s="274"/>
      <c r="AY101" s="274" t="s">
        <v>33</v>
      </c>
      <c r="AZ101" s="274"/>
      <c r="BA101" s="274" t="s">
        <v>33</v>
      </c>
      <c r="BB101" s="274" t="s">
        <v>183</v>
      </c>
      <c r="BC101" s="274" t="s">
        <v>33</v>
      </c>
      <c r="BD101" s="274"/>
      <c r="BE101" s="274" t="s">
        <v>33</v>
      </c>
      <c r="BF101" s="274"/>
      <c r="BG101" s="274"/>
      <c r="BH101" s="274"/>
      <c r="BI101" s="274"/>
      <c r="BJ101" s="274">
        <v>5</v>
      </c>
      <c r="BK101" s="274">
        <v>5</v>
      </c>
      <c r="BL101" s="274"/>
      <c r="BM101" s="274">
        <v>4</v>
      </c>
      <c r="BN101" s="274">
        <v>5</v>
      </c>
      <c r="BO101" s="274"/>
      <c r="BP101" s="274"/>
      <c r="BQ101" s="275">
        <v>43139.617928240739</v>
      </c>
      <c r="BR101" s="274" t="s">
        <v>356</v>
      </c>
    </row>
    <row r="102" spans="1:71" ht="15" x14ac:dyDescent="0.25">
      <c r="A102" s="197" t="str">
        <f>IF(ISNA(LOOKUP($G102,BLIOTECAS!$B$1:$B$27,BLIOTECAS!C$1:C$27)),"",LOOKUP($G102,BLIOTECAS!$B$1:$B$27,BLIOTECAS!C$1:C$27))</f>
        <v xml:space="preserve">Facultad de Ciencias Económicas y Empresariales </v>
      </c>
      <c r="B102" s="197" t="str">
        <f>IF(ISNA(LOOKUP($G102,BLIOTECAS!$B$1:$B$27,BLIOTECAS!D$1:D$27)),"",LOOKUP($G102,BLIOTECAS!$B$1:$B$27,BLIOTECAS!D$1:D$27))</f>
        <v>CEE</v>
      </c>
      <c r="C102" s="197" t="str">
        <f>IF(ISNA(LOOKUP($G102,BLIOTECAS!$B$1:$B$27,BLIOTECAS!E$1:E$27)),"",LOOKUP($G102,BLIOTECAS!$B$1:$B$27,BLIOTECAS!E$1:E$27))</f>
        <v>Ciencias Sociales</v>
      </c>
      <c r="D102" s="274">
        <v>1528</v>
      </c>
      <c r="E102" s="274"/>
      <c r="F102" s="274"/>
      <c r="G102" s="274">
        <v>5</v>
      </c>
      <c r="H102" s="274"/>
      <c r="I102" s="274">
        <v>2</v>
      </c>
      <c r="J102" s="274">
        <v>5</v>
      </c>
      <c r="K102" s="274"/>
      <c r="L102" s="274">
        <v>5</v>
      </c>
      <c r="M102" s="274"/>
      <c r="N102" s="274"/>
      <c r="O102" s="274"/>
      <c r="P102" s="274"/>
      <c r="Q102" s="274"/>
      <c r="R102" s="274">
        <v>4</v>
      </c>
      <c r="S102" s="274">
        <v>5</v>
      </c>
      <c r="T102" s="274">
        <v>4</v>
      </c>
      <c r="U102" s="274">
        <v>4</v>
      </c>
      <c r="V102" s="274"/>
      <c r="W102" s="274"/>
      <c r="X102" s="274"/>
      <c r="Y102" s="274">
        <v>5</v>
      </c>
      <c r="Z102" s="274"/>
      <c r="AA102" s="274"/>
      <c r="AB102" s="274">
        <v>5</v>
      </c>
      <c r="AC102" s="274"/>
      <c r="AD102" s="274">
        <v>4</v>
      </c>
      <c r="AE102" s="274">
        <v>4</v>
      </c>
      <c r="AF102" s="274">
        <v>5</v>
      </c>
      <c r="AG102" s="274">
        <v>4</v>
      </c>
      <c r="AH102" s="274">
        <v>5</v>
      </c>
      <c r="AI102" s="274">
        <v>5</v>
      </c>
      <c r="AJ102" s="274">
        <v>5</v>
      </c>
      <c r="AK102" s="274"/>
      <c r="AL102" s="274"/>
      <c r="AM102" s="274">
        <v>4</v>
      </c>
      <c r="AN102" s="274">
        <v>4</v>
      </c>
      <c r="AO102" s="274">
        <v>4</v>
      </c>
      <c r="AP102" s="274">
        <v>4</v>
      </c>
      <c r="AQ102" s="274">
        <v>4</v>
      </c>
      <c r="AR102" s="274">
        <v>4</v>
      </c>
      <c r="AS102" s="274">
        <v>4</v>
      </c>
      <c r="AT102" s="274"/>
      <c r="AU102" s="274" t="s">
        <v>183</v>
      </c>
      <c r="AV102" s="274">
        <v>4</v>
      </c>
      <c r="AW102" s="274" t="s">
        <v>183</v>
      </c>
      <c r="AX102" s="274">
        <v>4</v>
      </c>
      <c r="AY102" s="274" t="s">
        <v>33</v>
      </c>
      <c r="AZ102" s="274"/>
      <c r="BA102" s="274" t="s">
        <v>183</v>
      </c>
      <c r="BB102" s="274" t="s">
        <v>183</v>
      </c>
      <c r="BC102" s="274" t="s">
        <v>183</v>
      </c>
      <c r="BD102" s="274">
        <v>5</v>
      </c>
      <c r="BE102" s="274" t="s">
        <v>33</v>
      </c>
      <c r="BF102" s="274"/>
      <c r="BG102" s="274"/>
      <c r="BH102" s="274"/>
      <c r="BI102" s="274"/>
      <c r="BJ102" s="274">
        <v>5</v>
      </c>
      <c r="BK102" s="274">
        <v>5</v>
      </c>
      <c r="BL102" s="274"/>
      <c r="BM102" s="274"/>
      <c r="BN102" s="274">
        <v>4</v>
      </c>
      <c r="BO102" s="274"/>
      <c r="BP102" s="274"/>
      <c r="BQ102" s="275">
        <v>43139.618506944447</v>
      </c>
      <c r="BR102" s="274" t="s">
        <v>356</v>
      </c>
    </row>
    <row r="103" spans="1:71" ht="15" x14ac:dyDescent="0.25">
      <c r="A103" s="197" t="str">
        <f>IF(ISNA(LOOKUP($G103,BLIOTECAS!$B$1:$B$27,BLIOTECAS!C$1:C$27)),"",LOOKUP($G103,BLIOTECAS!$B$1:$B$27,BLIOTECAS!C$1:C$27))</f>
        <v xml:space="preserve">Facultad de Informática </v>
      </c>
      <c r="B103" s="197" t="str">
        <f>IF(ISNA(LOOKUP($G103,BLIOTECAS!$B$1:$B$27,BLIOTECAS!D$1:D$27)),"",LOOKUP($G103,BLIOTECAS!$B$1:$B$27,BLIOTECAS!D$1:D$27))</f>
        <v>FDI</v>
      </c>
      <c r="C103" s="197" t="str">
        <f>IF(ISNA(LOOKUP($G103,BLIOTECAS!$B$1:$B$27,BLIOTECAS!E$1:E$27)),"",LOOKUP($G103,BLIOTECAS!$B$1:$B$27,BLIOTECAS!E$1:E$27))</f>
        <v>Ciencias Experimentales</v>
      </c>
      <c r="D103" s="274">
        <v>1529</v>
      </c>
      <c r="E103" s="274"/>
      <c r="F103" s="274"/>
      <c r="G103" s="274">
        <v>17</v>
      </c>
      <c r="H103" s="274"/>
      <c r="I103" s="274">
        <v>3</v>
      </c>
      <c r="J103" s="274">
        <v>3</v>
      </c>
      <c r="K103" s="274"/>
      <c r="L103" s="274">
        <v>17</v>
      </c>
      <c r="M103" s="274"/>
      <c r="N103" s="274"/>
      <c r="O103" s="274"/>
      <c r="P103" s="274"/>
      <c r="Q103" s="274"/>
      <c r="R103" s="274">
        <v>5</v>
      </c>
      <c r="S103" s="274">
        <v>5</v>
      </c>
      <c r="T103" s="274">
        <v>5</v>
      </c>
      <c r="U103" s="274"/>
      <c r="V103" s="274"/>
      <c r="W103" s="274"/>
      <c r="X103" s="274">
        <v>2</v>
      </c>
      <c r="Y103" s="274">
        <v>5</v>
      </c>
      <c r="Z103" s="274">
        <v>1</v>
      </c>
      <c r="AA103" s="274">
        <v>1</v>
      </c>
      <c r="AB103" s="274">
        <v>5</v>
      </c>
      <c r="AC103" s="274"/>
      <c r="AD103" s="274">
        <v>5</v>
      </c>
      <c r="AE103" s="274">
        <v>5</v>
      </c>
      <c r="AF103" s="274">
        <v>4</v>
      </c>
      <c r="AG103" s="274">
        <v>5</v>
      </c>
      <c r="AH103" s="274">
        <v>4</v>
      </c>
      <c r="AI103" s="274">
        <v>5</v>
      </c>
      <c r="AJ103" s="274">
        <v>4</v>
      </c>
      <c r="AK103" s="274"/>
      <c r="AL103" s="274"/>
      <c r="AM103" s="274">
        <v>5</v>
      </c>
      <c r="AN103" s="274">
        <v>5</v>
      </c>
      <c r="AO103" s="274">
        <v>5</v>
      </c>
      <c r="AP103" s="274">
        <v>5</v>
      </c>
      <c r="AQ103" s="274">
        <v>1</v>
      </c>
      <c r="AR103" s="274">
        <v>1</v>
      </c>
      <c r="AS103" s="274"/>
      <c r="AT103" s="274"/>
      <c r="AU103" s="274" t="s">
        <v>183</v>
      </c>
      <c r="AV103" s="274">
        <v>4</v>
      </c>
      <c r="AW103" s="274" t="s">
        <v>33</v>
      </c>
      <c r="AX103" s="274"/>
      <c r="AY103" s="274" t="s">
        <v>33</v>
      </c>
      <c r="AZ103" s="274"/>
      <c r="BA103" s="274" t="s">
        <v>33</v>
      </c>
      <c r="BB103" s="274" t="s">
        <v>33</v>
      </c>
      <c r="BC103" s="274"/>
      <c r="BD103" s="274"/>
      <c r="BE103" s="274" t="s">
        <v>183</v>
      </c>
      <c r="BF103" s="274"/>
      <c r="BG103" s="274"/>
      <c r="BH103" s="274"/>
      <c r="BI103" s="274"/>
      <c r="BJ103" s="274">
        <v>5</v>
      </c>
      <c r="BK103" s="274">
        <v>5</v>
      </c>
      <c r="BL103" s="274"/>
      <c r="BM103" s="274">
        <v>5</v>
      </c>
      <c r="BN103" s="274">
        <v>3</v>
      </c>
      <c r="BO103" s="274" t="s">
        <v>411</v>
      </c>
      <c r="BP103" s="274"/>
      <c r="BQ103" s="290">
        <v>43139.619328703702</v>
      </c>
      <c r="BR103" s="274" t="s">
        <v>356</v>
      </c>
    </row>
    <row r="104" spans="1:71" ht="15" x14ac:dyDescent="0.25">
      <c r="A104" s="197" t="str">
        <f>IF(ISNA(LOOKUP($G104,BLIOTECAS!$B$1:$B$27,BLIOTECAS!C$1:C$27)),"",LOOKUP($G104,BLIOTECAS!$B$1:$B$27,BLIOTECAS!C$1:C$27))</f>
        <v xml:space="preserve">Facultad de Ciencias Económicas y Empresariales </v>
      </c>
      <c r="B104" s="197" t="str">
        <f>IF(ISNA(LOOKUP($G104,BLIOTECAS!$B$1:$B$27,BLIOTECAS!D$1:D$27)),"",LOOKUP($G104,BLIOTECAS!$B$1:$B$27,BLIOTECAS!D$1:D$27))</f>
        <v>CEE</v>
      </c>
      <c r="C104" s="197" t="str">
        <f>IF(ISNA(LOOKUP($G104,BLIOTECAS!$B$1:$B$27,BLIOTECAS!E$1:E$27)),"",LOOKUP($G104,BLIOTECAS!$B$1:$B$27,BLIOTECAS!E$1:E$27))</f>
        <v>Ciencias Sociales</v>
      </c>
      <c r="D104" s="274">
        <v>1530</v>
      </c>
      <c r="E104" s="274"/>
      <c r="F104" s="274"/>
      <c r="G104" s="274">
        <v>5</v>
      </c>
      <c r="H104" s="274"/>
      <c r="I104" s="274">
        <v>2</v>
      </c>
      <c r="J104" s="274">
        <v>5</v>
      </c>
      <c r="K104" s="274"/>
      <c r="L104" s="274">
        <v>5</v>
      </c>
      <c r="M104" s="274">
        <v>9</v>
      </c>
      <c r="N104" s="274"/>
      <c r="O104" s="274"/>
      <c r="P104" s="274"/>
      <c r="Q104" s="274"/>
      <c r="R104" s="274">
        <v>5</v>
      </c>
      <c r="S104" s="274">
        <v>5</v>
      </c>
      <c r="T104" s="274">
        <v>5</v>
      </c>
      <c r="U104" s="274">
        <v>4</v>
      </c>
      <c r="V104" s="274"/>
      <c r="W104" s="274"/>
      <c r="X104" s="274">
        <v>3</v>
      </c>
      <c r="Y104" s="274">
        <v>5</v>
      </c>
      <c r="Z104" s="274">
        <v>5</v>
      </c>
      <c r="AA104" s="274">
        <v>4</v>
      </c>
      <c r="AB104" s="274">
        <v>5</v>
      </c>
      <c r="AC104" s="274"/>
      <c r="AD104" s="274">
        <v>5</v>
      </c>
      <c r="AE104" s="274">
        <v>5</v>
      </c>
      <c r="AF104" s="274">
        <v>5</v>
      </c>
      <c r="AG104" s="274">
        <v>5</v>
      </c>
      <c r="AH104" s="274">
        <v>5</v>
      </c>
      <c r="AI104" s="274">
        <v>5</v>
      </c>
      <c r="AJ104" s="274">
        <v>5</v>
      </c>
      <c r="AK104" s="274"/>
      <c r="AL104" s="274"/>
      <c r="AM104" s="274">
        <v>5</v>
      </c>
      <c r="AN104" s="274">
        <v>5</v>
      </c>
      <c r="AO104" s="274">
        <v>5</v>
      </c>
      <c r="AP104" s="274">
        <v>5</v>
      </c>
      <c r="AQ104" s="274">
        <v>5</v>
      </c>
      <c r="AR104" s="274">
        <v>5</v>
      </c>
      <c r="AS104" s="274">
        <v>5</v>
      </c>
      <c r="AT104" s="274"/>
      <c r="AU104" s="274" t="s">
        <v>183</v>
      </c>
      <c r="AV104" s="274">
        <v>3</v>
      </c>
      <c r="AW104" s="274" t="s">
        <v>183</v>
      </c>
      <c r="AX104" s="274">
        <v>3</v>
      </c>
      <c r="AY104" s="274" t="s">
        <v>33</v>
      </c>
      <c r="AZ104" s="274"/>
      <c r="BA104" s="274" t="s">
        <v>183</v>
      </c>
      <c r="BB104" s="274" t="s">
        <v>183</v>
      </c>
      <c r="BC104" s="274" t="s">
        <v>33</v>
      </c>
      <c r="BD104" s="274"/>
      <c r="BE104" s="274" t="s">
        <v>183</v>
      </c>
      <c r="BF104" s="274"/>
      <c r="BG104" s="274"/>
      <c r="BH104" s="274"/>
      <c r="BI104" s="274"/>
      <c r="BJ104" s="274">
        <v>5</v>
      </c>
      <c r="BK104" s="274">
        <v>5</v>
      </c>
      <c r="BL104" s="274"/>
      <c r="BM104" s="274">
        <v>5</v>
      </c>
      <c r="BN104" s="274">
        <v>4</v>
      </c>
      <c r="BO104" s="274"/>
      <c r="BP104" s="274"/>
      <c r="BQ104" s="275">
        <v>43139.620034722226</v>
      </c>
      <c r="BR104" s="274" t="s">
        <v>355</v>
      </c>
    </row>
    <row r="105" spans="1:71" ht="15" x14ac:dyDescent="0.25">
      <c r="A105" s="197" t="str">
        <f>IF(ISNA(LOOKUP($G105,BLIOTECAS!$B$1:$B$27,BLIOTECAS!C$1:C$27)),"",LOOKUP($G105,BLIOTECAS!$B$1:$B$27,BLIOTECAS!C$1:C$27))</f>
        <v xml:space="preserve">Facultad de Derecho </v>
      </c>
      <c r="B105" s="197" t="str">
        <f>IF(ISNA(LOOKUP($G105,BLIOTECAS!$B$1:$B$27,BLIOTECAS!D$1:D$27)),"",LOOKUP($G105,BLIOTECAS!$B$1:$B$27,BLIOTECAS!D$1:D$27))</f>
        <v>DER</v>
      </c>
      <c r="C105" s="197" t="str">
        <f>IF(ISNA(LOOKUP($G105,BLIOTECAS!$B$1:$B$27,BLIOTECAS!E$1:E$27)),"",LOOKUP($G105,BLIOTECAS!$B$1:$B$27,BLIOTECAS!E$1:E$27))</f>
        <v>Ciencias Sociales</v>
      </c>
      <c r="D105" s="274">
        <v>1531</v>
      </c>
      <c r="E105" s="274"/>
      <c r="F105" s="274"/>
      <c r="G105" s="274">
        <v>11</v>
      </c>
      <c r="H105" s="274"/>
      <c r="I105" s="274">
        <v>5</v>
      </c>
      <c r="J105" s="274">
        <v>5</v>
      </c>
      <c r="K105" s="274"/>
      <c r="L105" s="274">
        <v>11</v>
      </c>
      <c r="M105" s="274">
        <v>29</v>
      </c>
      <c r="N105" s="274"/>
      <c r="O105" s="274"/>
      <c r="P105" s="274"/>
      <c r="Q105" s="274"/>
      <c r="R105" s="274">
        <v>5</v>
      </c>
      <c r="S105" s="274">
        <v>5</v>
      </c>
      <c r="T105" s="274">
        <v>5</v>
      </c>
      <c r="U105" s="274">
        <v>5</v>
      </c>
      <c r="V105" s="274"/>
      <c r="W105" s="274"/>
      <c r="X105" s="274">
        <v>4</v>
      </c>
      <c r="Y105" s="274">
        <v>4</v>
      </c>
      <c r="Z105" s="274">
        <v>3</v>
      </c>
      <c r="AA105" s="274">
        <v>2</v>
      </c>
      <c r="AB105" s="274">
        <v>3</v>
      </c>
      <c r="AC105" s="274"/>
      <c r="AD105" s="274">
        <v>5</v>
      </c>
      <c r="AE105" s="274">
        <v>5</v>
      </c>
      <c r="AF105" s="274">
        <v>5</v>
      </c>
      <c r="AG105" s="274">
        <v>5</v>
      </c>
      <c r="AH105" s="274">
        <v>5</v>
      </c>
      <c r="AI105" s="274">
        <v>5</v>
      </c>
      <c r="AJ105" s="274">
        <v>5</v>
      </c>
      <c r="AK105" s="274"/>
      <c r="AL105" s="274"/>
      <c r="AM105" s="274">
        <v>5</v>
      </c>
      <c r="AN105" s="274">
        <v>5</v>
      </c>
      <c r="AO105" s="274">
        <v>5</v>
      </c>
      <c r="AP105" s="274">
        <v>5</v>
      </c>
      <c r="AQ105" s="274">
        <v>5</v>
      </c>
      <c r="AR105" s="274">
        <v>5</v>
      </c>
      <c r="AS105" s="274">
        <v>3</v>
      </c>
      <c r="AT105" s="274"/>
      <c r="AU105" s="274" t="s">
        <v>183</v>
      </c>
      <c r="AV105" s="274">
        <v>5</v>
      </c>
      <c r="AW105" s="274" t="s">
        <v>183</v>
      </c>
      <c r="AX105" s="274">
        <v>5</v>
      </c>
      <c r="AY105" s="274" t="s">
        <v>183</v>
      </c>
      <c r="AZ105" s="274">
        <v>3</v>
      </c>
      <c r="BA105" s="274" t="s">
        <v>183</v>
      </c>
      <c r="BB105" s="274" t="s">
        <v>183</v>
      </c>
      <c r="BC105" s="274" t="s">
        <v>183</v>
      </c>
      <c r="BD105" s="274">
        <v>5</v>
      </c>
      <c r="BE105" s="274" t="s">
        <v>183</v>
      </c>
      <c r="BF105" s="274"/>
      <c r="BG105" s="274"/>
      <c r="BH105" s="274"/>
      <c r="BI105" s="274"/>
      <c r="BJ105" s="274">
        <v>5</v>
      </c>
      <c r="BK105" s="274">
        <v>5</v>
      </c>
      <c r="BL105" s="274"/>
      <c r="BM105" s="274">
        <v>5</v>
      </c>
      <c r="BN105" s="274">
        <v>4</v>
      </c>
      <c r="BO105" s="274"/>
      <c r="BP105" s="274"/>
      <c r="BQ105" s="275">
        <v>43139.621030092596</v>
      </c>
      <c r="BR105" s="274" t="s">
        <v>355</v>
      </c>
    </row>
    <row r="106" spans="1:71" ht="15" x14ac:dyDescent="0.25">
      <c r="A106" s="197" t="str">
        <f>IF(ISNA(LOOKUP($G106,BLIOTECAS!$B$1:$B$27,BLIOTECAS!C$1:C$27)),"",LOOKUP($G106,BLIOTECAS!$B$1:$B$27,BLIOTECAS!C$1:C$27))</f>
        <v/>
      </c>
      <c r="B106" s="197" t="str">
        <f>IF(ISNA(LOOKUP($G106,BLIOTECAS!$B$1:$B$27,BLIOTECAS!D$1:D$27)),"",LOOKUP($G106,BLIOTECAS!$B$1:$B$27,BLIOTECAS!D$1:D$27))</f>
        <v/>
      </c>
      <c r="C106" s="197" t="str">
        <f>IF(ISNA(LOOKUP($G106,BLIOTECAS!$B$1:$B$27,BLIOTECAS!E$1:E$27)),"",LOOKUP($G106,BLIOTECAS!$B$1:$B$27,BLIOTECAS!E$1:E$27))</f>
        <v/>
      </c>
      <c r="D106" s="274">
        <v>1532</v>
      </c>
      <c r="E106" s="274"/>
      <c r="F106" s="274"/>
      <c r="G106" s="274"/>
      <c r="H106" s="274"/>
      <c r="I106" s="274">
        <v>4</v>
      </c>
      <c r="J106" s="274">
        <v>4</v>
      </c>
      <c r="K106" s="274"/>
      <c r="L106" s="274">
        <v>14</v>
      </c>
      <c r="M106" s="274">
        <v>15</v>
      </c>
      <c r="N106" s="274">
        <v>29</v>
      </c>
      <c r="O106" s="274"/>
      <c r="P106" s="274"/>
      <c r="Q106" s="274"/>
      <c r="R106" s="274">
        <v>2</v>
      </c>
      <c r="S106" s="274">
        <v>4</v>
      </c>
      <c r="T106" s="274">
        <v>3</v>
      </c>
      <c r="U106" s="274">
        <v>3</v>
      </c>
      <c r="V106" s="274"/>
      <c r="W106" s="274"/>
      <c r="X106" s="274">
        <v>4</v>
      </c>
      <c r="Y106" s="274">
        <v>2</v>
      </c>
      <c r="Z106" s="274">
        <v>4</v>
      </c>
      <c r="AA106" s="274">
        <v>1</v>
      </c>
      <c r="AB106" s="274">
        <v>4</v>
      </c>
      <c r="AC106" s="274"/>
      <c r="AD106" s="274">
        <v>5</v>
      </c>
      <c r="AE106" s="274">
        <v>5</v>
      </c>
      <c r="AF106" s="274">
        <v>4</v>
      </c>
      <c r="AG106" s="274">
        <v>5</v>
      </c>
      <c r="AH106" s="274"/>
      <c r="AI106" s="274">
        <v>5</v>
      </c>
      <c r="AJ106" s="274">
        <v>5</v>
      </c>
      <c r="AK106" s="274"/>
      <c r="AL106" s="274"/>
      <c r="AM106" s="274">
        <v>5</v>
      </c>
      <c r="AN106" s="274">
        <v>5</v>
      </c>
      <c r="AO106" s="274">
        <v>5</v>
      </c>
      <c r="AP106" s="274">
        <v>5</v>
      </c>
      <c r="AQ106" s="274">
        <v>5</v>
      </c>
      <c r="AR106" s="274">
        <v>5</v>
      </c>
      <c r="AS106" s="274">
        <v>5</v>
      </c>
      <c r="AT106" s="274"/>
      <c r="AU106" s="274" t="s">
        <v>183</v>
      </c>
      <c r="AV106" s="274">
        <v>5</v>
      </c>
      <c r="AW106" s="274" t="s">
        <v>33</v>
      </c>
      <c r="AX106" s="274"/>
      <c r="AY106" s="274" t="s">
        <v>33</v>
      </c>
      <c r="AZ106" s="274"/>
      <c r="BA106" s="274" t="s">
        <v>33</v>
      </c>
      <c r="BB106" s="274" t="s">
        <v>183</v>
      </c>
      <c r="BC106" s="274" t="s">
        <v>183</v>
      </c>
      <c r="BD106" s="274">
        <v>5</v>
      </c>
      <c r="BE106" s="274" t="s">
        <v>33</v>
      </c>
      <c r="BF106" s="274" t="s">
        <v>412</v>
      </c>
      <c r="BG106" s="274"/>
      <c r="BH106" s="274"/>
      <c r="BI106" s="274"/>
      <c r="BJ106" s="274"/>
      <c r="BK106" s="274"/>
      <c r="BL106" s="274"/>
      <c r="BM106" s="274">
        <v>4</v>
      </c>
      <c r="BN106" s="274">
        <v>2</v>
      </c>
      <c r="BO106" s="274" t="s">
        <v>413</v>
      </c>
      <c r="BP106" s="274"/>
      <c r="BQ106" s="275">
        <v>43139.621539351851</v>
      </c>
      <c r="BR106" s="274" t="s">
        <v>356</v>
      </c>
    </row>
    <row r="107" spans="1:71" ht="15" x14ac:dyDescent="0.25">
      <c r="A107" s="197" t="str">
        <f>IF(ISNA(LOOKUP($G107,BLIOTECAS!$B$1:$B$27,BLIOTECAS!C$1:C$27)),"",LOOKUP($G107,BLIOTECAS!$B$1:$B$27,BLIOTECAS!C$1:C$27))</f>
        <v xml:space="preserve">Facultad de Veterinaria </v>
      </c>
      <c r="B107" s="197" t="str">
        <f>IF(ISNA(LOOKUP($G107,BLIOTECAS!$B$1:$B$27,BLIOTECAS!D$1:D$27)),"",LOOKUP($G107,BLIOTECAS!$B$1:$B$27,BLIOTECAS!D$1:D$27))</f>
        <v>VET</v>
      </c>
      <c r="C107" s="197" t="str">
        <f>IF(ISNA(LOOKUP($G107,BLIOTECAS!$B$1:$B$27,BLIOTECAS!E$1:E$27)),"",LOOKUP($G107,BLIOTECAS!$B$1:$B$27,BLIOTECAS!E$1:E$27))</f>
        <v>Ciencias de la Salud</v>
      </c>
      <c r="D107" s="274">
        <v>1533</v>
      </c>
      <c r="E107" s="274"/>
      <c r="F107" s="274"/>
      <c r="G107" s="274">
        <v>21</v>
      </c>
      <c r="H107" s="274"/>
      <c r="I107" s="274">
        <v>2</v>
      </c>
      <c r="J107" s="274">
        <v>4</v>
      </c>
      <c r="K107" s="274"/>
      <c r="L107" s="274"/>
      <c r="M107" s="274"/>
      <c r="N107" s="274"/>
      <c r="O107" s="274"/>
      <c r="P107" s="274"/>
      <c r="Q107" s="274"/>
      <c r="R107" s="274">
        <v>5</v>
      </c>
      <c r="S107" s="274">
        <v>4</v>
      </c>
      <c r="T107" s="274">
        <v>4</v>
      </c>
      <c r="U107" s="274">
        <v>5</v>
      </c>
      <c r="V107" s="274"/>
      <c r="W107" s="274"/>
      <c r="X107" s="274">
        <v>2</v>
      </c>
      <c r="Y107" s="274">
        <v>4</v>
      </c>
      <c r="Z107" s="274">
        <v>4</v>
      </c>
      <c r="AA107" s="274">
        <v>2</v>
      </c>
      <c r="AB107" s="274">
        <v>4</v>
      </c>
      <c r="AC107" s="274"/>
      <c r="AD107" s="274">
        <v>4</v>
      </c>
      <c r="AE107" s="274">
        <v>4</v>
      </c>
      <c r="AF107" s="274">
        <v>5</v>
      </c>
      <c r="AG107" s="274">
        <v>5</v>
      </c>
      <c r="AH107" s="274">
        <v>4</v>
      </c>
      <c r="AI107" s="274">
        <v>5</v>
      </c>
      <c r="AJ107" s="274">
        <v>4</v>
      </c>
      <c r="AK107" s="274"/>
      <c r="AL107" s="274"/>
      <c r="AM107" s="274">
        <v>5</v>
      </c>
      <c r="AN107" s="274">
        <v>5</v>
      </c>
      <c r="AO107" s="274">
        <v>4</v>
      </c>
      <c r="AP107" s="274">
        <v>5</v>
      </c>
      <c r="AQ107" s="274">
        <v>5</v>
      </c>
      <c r="AR107" s="274">
        <v>4</v>
      </c>
      <c r="AS107" s="274">
        <v>5</v>
      </c>
      <c r="AT107" s="274"/>
      <c r="AU107" s="274" t="s">
        <v>183</v>
      </c>
      <c r="AV107" s="274">
        <v>4</v>
      </c>
      <c r="AW107" s="274" t="s">
        <v>33</v>
      </c>
      <c r="AX107" s="274"/>
      <c r="AY107" s="274" t="s">
        <v>33</v>
      </c>
      <c r="AZ107" s="274"/>
      <c r="BA107" s="274" t="s">
        <v>183</v>
      </c>
      <c r="BB107" s="274" t="s">
        <v>183</v>
      </c>
      <c r="BC107" s="274" t="s">
        <v>183</v>
      </c>
      <c r="BD107" s="274">
        <v>4</v>
      </c>
      <c r="BE107" s="274" t="s">
        <v>33</v>
      </c>
      <c r="BF107" s="274"/>
      <c r="BG107" s="274"/>
      <c r="BH107" s="274"/>
      <c r="BI107" s="274"/>
      <c r="BJ107" s="274">
        <v>5</v>
      </c>
      <c r="BK107" s="274">
        <v>5</v>
      </c>
      <c r="BL107" s="274"/>
      <c r="BM107" s="274">
        <v>5</v>
      </c>
      <c r="BN107" s="274">
        <v>3</v>
      </c>
      <c r="BO107" s="274"/>
      <c r="BP107" s="274"/>
      <c r="BQ107" s="275">
        <v>43139.62222222222</v>
      </c>
      <c r="BR107" s="274" t="s">
        <v>356</v>
      </c>
      <c r="BS107" t="s">
        <v>377</v>
      </c>
    </row>
    <row r="108" spans="1:71" ht="15" x14ac:dyDescent="0.25">
      <c r="A108" s="197" t="str">
        <f>IF(ISNA(LOOKUP($G108,BLIOTECAS!$B$1:$B$27,BLIOTECAS!C$1:C$27)),"",LOOKUP($G108,BLIOTECAS!$B$1:$B$27,BLIOTECAS!C$1:C$27))</f>
        <v>F. Óptica y Optometría</v>
      </c>
      <c r="B108" s="197" t="str">
        <f>IF(ISNA(LOOKUP($G108,BLIOTECAS!$B$1:$B$27,BLIOTECAS!D$1:D$27)),"",LOOKUP($G108,BLIOTECAS!$B$1:$B$27,BLIOTECAS!D$1:D$27))</f>
        <v>OPT</v>
      </c>
      <c r="C108" s="197" t="str">
        <f>IF(ISNA(LOOKUP($G108,BLIOTECAS!$B$1:$B$27,BLIOTECAS!E$1:E$27)),"",LOOKUP($G108,BLIOTECAS!$B$1:$B$27,BLIOTECAS!E$1:E$27))</f>
        <v>Ciencias de la Salud</v>
      </c>
      <c r="D108" s="274">
        <v>1534</v>
      </c>
      <c r="E108" s="274"/>
      <c r="F108" s="274"/>
      <c r="G108" s="274">
        <v>25</v>
      </c>
      <c r="H108" s="274"/>
      <c r="I108" s="274">
        <v>3</v>
      </c>
      <c r="J108" s="274">
        <v>4</v>
      </c>
      <c r="K108" s="274"/>
      <c r="L108" s="274">
        <v>25</v>
      </c>
      <c r="M108" s="274"/>
      <c r="N108" s="274"/>
      <c r="O108" s="274"/>
      <c r="P108" s="274"/>
      <c r="Q108" s="274"/>
      <c r="R108" s="274">
        <v>5</v>
      </c>
      <c r="S108" s="274">
        <v>5</v>
      </c>
      <c r="T108" s="274">
        <v>5</v>
      </c>
      <c r="U108" s="274">
        <v>5</v>
      </c>
      <c r="V108" s="274"/>
      <c r="W108" s="274"/>
      <c r="X108" s="274">
        <v>5</v>
      </c>
      <c r="Y108" s="274">
        <v>5</v>
      </c>
      <c r="Z108" s="274">
        <v>3</v>
      </c>
      <c r="AA108" s="274">
        <v>2</v>
      </c>
      <c r="AB108" s="274">
        <v>3</v>
      </c>
      <c r="AC108" s="274"/>
      <c r="AD108" s="274">
        <v>4</v>
      </c>
      <c r="AE108" s="274">
        <v>4</v>
      </c>
      <c r="AF108" s="274">
        <v>5</v>
      </c>
      <c r="AG108" s="274">
        <v>5</v>
      </c>
      <c r="AH108" s="274">
        <v>3</v>
      </c>
      <c r="AI108" s="274">
        <v>5</v>
      </c>
      <c r="AJ108" s="274">
        <v>4</v>
      </c>
      <c r="AK108" s="274"/>
      <c r="AL108" s="274"/>
      <c r="AM108" s="274">
        <v>4</v>
      </c>
      <c r="AN108" s="274">
        <v>4</v>
      </c>
      <c r="AO108" s="274">
        <v>4</v>
      </c>
      <c r="AP108" s="274">
        <v>4</v>
      </c>
      <c r="AQ108" s="274">
        <v>4</v>
      </c>
      <c r="AR108" s="274">
        <v>3</v>
      </c>
      <c r="AS108" s="274">
        <v>4</v>
      </c>
      <c r="AT108" s="274"/>
      <c r="AU108" s="274" t="s">
        <v>183</v>
      </c>
      <c r="AV108" s="274">
        <v>4</v>
      </c>
      <c r="AW108" s="274" t="s">
        <v>183</v>
      </c>
      <c r="AX108" s="274">
        <v>3</v>
      </c>
      <c r="AY108" s="274" t="s">
        <v>183</v>
      </c>
      <c r="AZ108" s="274">
        <v>3</v>
      </c>
      <c r="BA108" s="274" t="s">
        <v>183</v>
      </c>
      <c r="BB108" s="274" t="s">
        <v>183</v>
      </c>
      <c r="BC108" s="274" t="s">
        <v>33</v>
      </c>
      <c r="BD108" s="274"/>
      <c r="BE108" s="274" t="s">
        <v>33</v>
      </c>
      <c r="BF108" s="274"/>
      <c r="BG108" s="274"/>
      <c r="BH108" s="274"/>
      <c r="BI108" s="274"/>
      <c r="BJ108" s="274">
        <v>5</v>
      </c>
      <c r="BK108" s="274">
        <v>5</v>
      </c>
      <c r="BL108" s="274"/>
      <c r="BM108" s="274">
        <v>5</v>
      </c>
      <c r="BN108" s="274">
        <v>5</v>
      </c>
      <c r="BO108" s="274"/>
      <c r="BP108" s="274"/>
      <c r="BQ108" s="290">
        <v>43139.622997685183</v>
      </c>
      <c r="BR108" s="274" t="s">
        <v>356</v>
      </c>
    </row>
    <row r="109" spans="1:71" ht="15" x14ac:dyDescent="0.25">
      <c r="A109" s="197" t="str">
        <f>IF(ISNA(LOOKUP($G109,BLIOTECAS!$B$1:$B$27,BLIOTECAS!C$1:C$27)),"",LOOKUP($G109,BLIOTECAS!$B$1:$B$27,BLIOTECAS!C$1:C$27))</f>
        <v xml:space="preserve">Facultad de Filología </v>
      </c>
      <c r="B109" s="197" t="str">
        <f>IF(ISNA(LOOKUP($G109,BLIOTECAS!$B$1:$B$27,BLIOTECAS!D$1:D$27)),"",LOOKUP($G109,BLIOTECAS!$B$1:$B$27,BLIOTECAS!D$1:D$27))</f>
        <v>FLL</v>
      </c>
      <c r="C109" s="197" t="str">
        <f>IF(ISNA(LOOKUP($G109,BLIOTECAS!$B$1:$B$27,BLIOTECAS!E$1:E$27)),"",LOOKUP($G109,BLIOTECAS!$B$1:$B$27,BLIOTECAS!E$1:E$27))</f>
        <v>Humanidades</v>
      </c>
      <c r="D109" s="274">
        <v>1535</v>
      </c>
      <c r="E109" s="274"/>
      <c r="F109" s="274"/>
      <c r="G109" s="274">
        <v>14</v>
      </c>
      <c r="H109" s="274"/>
      <c r="I109" s="274">
        <v>3</v>
      </c>
      <c r="J109" s="274"/>
      <c r="K109" s="274"/>
      <c r="L109" s="274">
        <v>14</v>
      </c>
      <c r="M109" s="274">
        <v>16</v>
      </c>
      <c r="N109" s="274">
        <v>4</v>
      </c>
      <c r="O109" s="274"/>
      <c r="P109" s="274"/>
      <c r="Q109" s="274"/>
      <c r="R109" s="274">
        <v>5</v>
      </c>
      <c r="S109" s="274">
        <v>5</v>
      </c>
      <c r="T109" s="274">
        <v>4</v>
      </c>
      <c r="U109" s="274">
        <v>4</v>
      </c>
      <c r="V109" s="274"/>
      <c r="W109" s="274"/>
      <c r="X109" s="274">
        <v>4</v>
      </c>
      <c r="Y109" s="274">
        <v>4</v>
      </c>
      <c r="Z109" s="274">
        <v>3</v>
      </c>
      <c r="AA109" s="274">
        <v>3</v>
      </c>
      <c r="AB109" s="274">
        <v>3</v>
      </c>
      <c r="AC109" s="274"/>
      <c r="AD109" s="274">
        <v>5</v>
      </c>
      <c r="AE109" s="274">
        <v>5</v>
      </c>
      <c r="AF109" s="274">
        <v>4</v>
      </c>
      <c r="AG109" s="274">
        <v>5</v>
      </c>
      <c r="AH109" s="274">
        <v>5</v>
      </c>
      <c r="AI109" s="274">
        <v>5</v>
      </c>
      <c r="AJ109" s="274">
        <v>5</v>
      </c>
      <c r="AK109" s="274"/>
      <c r="AL109" s="274"/>
      <c r="AM109" s="274">
        <v>5</v>
      </c>
      <c r="AN109" s="274">
        <v>5</v>
      </c>
      <c r="AO109" s="274">
        <v>5</v>
      </c>
      <c r="AP109" s="274">
        <v>5</v>
      </c>
      <c r="AQ109" s="274">
        <v>5</v>
      </c>
      <c r="AR109" s="274"/>
      <c r="AS109" s="274">
        <v>5</v>
      </c>
      <c r="AT109" s="274"/>
      <c r="AU109" s="274" t="s">
        <v>33</v>
      </c>
      <c r="AV109" s="274"/>
      <c r="AW109" s="274" t="s">
        <v>33</v>
      </c>
      <c r="AX109" s="274"/>
      <c r="AY109" s="274" t="s">
        <v>33</v>
      </c>
      <c r="AZ109" s="274"/>
      <c r="BA109" s="274" t="s">
        <v>33</v>
      </c>
      <c r="BB109" s="274" t="s">
        <v>183</v>
      </c>
      <c r="BC109" s="274" t="s">
        <v>183</v>
      </c>
      <c r="BD109" s="274">
        <v>5</v>
      </c>
      <c r="BE109" s="274" t="s">
        <v>33</v>
      </c>
      <c r="BF109" s="274"/>
      <c r="BG109" s="274"/>
      <c r="BH109" s="274"/>
      <c r="BI109" s="274"/>
      <c r="BJ109" s="274">
        <v>5</v>
      </c>
      <c r="BK109" s="274">
        <v>5</v>
      </c>
      <c r="BL109" s="274"/>
      <c r="BM109" s="274">
        <v>5</v>
      </c>
      <c r="BN109" s="274"/>
      <c r="BO109" s="274"/>
      <c r="BP109" s="274"/>
      <c r="BQ109" s="275">
        <v>43139.623240740744</v>
      </c>
      <c r="BR109" s="274" t="s">
        <v>355</v>
      </c>
    </row>
    <row r="110" spans="1:71" ht="15" x14ac:dyDescent="0.25">
      <c r="A110" s="197" t="str">
        <f>IF(ISNA(LOOKUP($G110,BLIOTECAS!$B$1:$B$27,BLIOTECAS!C$1:C$27)),"",LOOKUP($G110,BLIOTECAS!$B$1:$B$27,BLIOTECAS!C$1:C$27))</f>
        <v xml:space="preserve">Facultad de Odontología </v>
      </c>
      <c r="B110" s="197" t="str">
        <f>IF(ISNA(LOOKUP($G110,BLIOTECAS!$B$1:$B$27,BLIOTECAS!D$1:D$27)),"",LOOKUP($G110,BLIOTECAS!$B$1:$B$27,BLIOTECAS!D$1:D$27))</f>
        <v>ODO</v>
      </c>
      <c r="C110" s="197" t="str">
        <f>IF(ISNA(LOOKUP($G110,BLIOTECAS!$B$1:$B$27,BLIOTECAS!E$1:E$27)),"",LOOKUP($G110,BLIOTECAS!$B$1:$B$27,BLIOTECAS!E$1:E$27))</f>
        <v>Ciencias de la Salud</v>
      </c>
      <c r="D110" s="274">
        <v>1536</v>
      </c>
      <c r="E110" s="274"/>
      <c r="F110" s="274"/>
      <c r="G110" s="274">
        <v>19</v>
      </c>
      <c r="H110" s="274"/>
      <c r="I110" s="274">
        <v>3</v>
      </c>
      <c r="J110" s="274">
        <v>2</v>
      </c>
      <c r="K110" s="274"/>
      <c r="L110" s="274">
        <v>19</v>
      </c>
      <c r="M110" s="274">
        <v>18</v>
      </c>
      <c r="N110" s="274"/>
      <c r="O110" s="274"/>
      <c r="P110" s="274"/>
      <c r="Q110" s="274"/>
      <c r="R110" s="274">
        <v>5</v>
      </c>
      <c r="S110" s="274">
        <v>4</v>
      </c>
      <c r="T110" s="274">
        <v>4</v>
      </c>
      <c r="U110" s="274">
        <v>5</v>
      </c>
      <c r="V110" s="274"/>
      <c r="W110" s="274"/>
      <c r="X110" s="274">
        <v>3</v>
      </c>
      <c r="Y110" s="274">
        <v>5</v>
      </c>
      <c r="Z110" s="274">
        <v>4</v>
      </c>
      <c r="AA110" s="274">
        <v>3</v>
      </c>
      <c r="AB110" s="274">
        <v>4</v>
      </c>
      <c r="AC110" s="274"/>
      <c r="AD110" s="274">
        <v>5</v>
      </c>
      <c r="AE110" s="274">
        <v>5</v>
      </c>
      <c r="AF110" s="274">
        <v>4</v>
      </c>
      <c r="AG110" s="274">
        <v>5</v>
      </c>
      <c r="AH110" s="274">
        <v>4</v>
      </c>
      <c r="AI110" s="274">
        <v>5</v>
      </c>
      <c r="AJ110" s="274">
        <v>5</v>
      </c>
      <c r="AK110" s="274"/>
      <c r="AL110" s="274"/>
      <c r="AM110" s="274">
        <v>4</v>
      </c>
      <c r="AN110" s="274">
        <v>4</v>
      </c>
      <c r="AO110" s="274">
        <v>4</v>
      </c>
      <c r="AP110" s="274">
        <v>5</v>
      </c>
      <c r="AQ110" s="274">
        <v>5</v>
      </c>
      <c r="AR110" s="274">
        <v>4</v>
      </c>
      <c r="AS110" s="274">
        <v>4</v>
      </c>
      <c r="AT110" s="274"/>
      <c r="AU110" s="274" t="s">
        <v>183</v>
      </c>
      <c r="AV110" s="274">
        <v>4</v>
      </c>
      <c r="AW110" s="274" t="s">
        <v>33</v>
      </c>
      <c r="AX110" s="274"/>
      <c r="AY110" s="274" t="s">
        <v>33</v>
      </c>
      <c r="AZ110" s="274"/>
      <c r="BA110" s="274" t="s">
        <v>183</v>
      </c>
      <c r="BB110" s="274" t="s">
        <v>183</v>
      </c>
      <c r="BC110" s="274" t="s">
        <v>183</v>
      </c>
      <c r="BD110" s="274">
        <v>5</v>
      </c>
      <c r="BE110" s="274" t="s">
        <v>33</v>
      </c>
      <c r="BF110" s="274"/>
      <c r="BG110" s="274"/>
      <c r="BH110" s="274"/>
      <c r="BI110" s="274"/>
      <c r="BJ110" s="274">
        <v>5</v>
      </c>
      <c r="BK110" s="274">
        <v>5</v>
      </c>
      <c r="BL110" s="274"/>
      <c r="BM110" s="274">
        <v>5</v>
      </c>
      <c r="BN110" s="274">
        <v>4</v>
      </c>
      <c r="BO110" s="274"/>
      <c r="BP110" s="274"/>
      <c r="BQ110" s="275">
        <v>43139.623506944445</v>
      </c>
      <c r="BR110" s="274" t="s">
        <v>355</v>
      </c>
    </row>
    <row r="111" spans="1:71" ht="15" x14ac:dyDescent="0.25">
      <c r="A111" s="197" t="str">
        <f>IF(ISNA(LOOKUP($G111,BLIOTECAS!$B$1:$B$27,BLIOTECAS!C$1:C$27)),"",LOOKUP($G111,BLIOTECAS!$B$1:$B$27,BLIOTECAS!C$1:C$27))</f>
        <v xml:space="preserve">Facultad de Veterinaria </v>
      </c>
      <c r="B111" s="197" t="str">
        <f>IF(ISNA(LOOKUP($G111,BLIOTECAS!$B$1:$B$27,BLIOTECAS!D$1:D$27)),"",LOOKUP($G111,BLIOTECAS!$B$1:$B$27,BLIOTECAS!D$1:D$27))</f>
        <v>VET</v>
      </c>
      <c r="C111" s="197" t="str">
        <f>IF(ISNA(LOOKUP($G111,BLIOTECAS!$B$1:$B$27,BLIOTECAS!E$1:E$27)),"",LOOKUP($G111,BLIOTECAS!$B$1:$B$27,BLIOTECAS!E$1:E$27))</f>
        <v>Ciencias de la Salud</v>
      </c>
      <c r="D111" s="274">
        <v>1537</v>
      </c>
      <c r="E111" s="274"/>
      <c r="F111" s="274"/>
      <c r="G111" s="274">
        <v>21</v>
      </c>
      <c r="H111" s="274"/>
      <c r="I111" s="274">
        <v>2</v>
      </c>
      <c r="J111" s="274">
        <v>5</v>
      </c>
      <c r="K111" s="274"/>
      <c r="L111" s="274">
        <v>21</v>
      </c>
      <c r="M111" s="274"/>
      <c r="N111" s="274"/>
      <c r="O111" s="274"/>
      <c r="P111" s="274"/>
      <c r="Q111" s="274"/>
      <c r="R111" s="274">
        <v>4</v>
      </c>
      <c r="S111" s="274">
        <v>4</v>
      </c>
      <c r="T111" s="274">
        <v>4</v>
      </c>
      <c r="U111" s="274">
        <v>5</v>
      </c>
      <c r="V111" s="274"/>
      <c r="W111" s="274"/>
      <c r="X111" s="274">
        <v>5</v>
      </c>
      <c r="Y111" s="274">
        <v>4</v>
      </c>
      <c r="Z111" s="274">
        <v>3</v>
      </c>
      <c r="AA111" s="274">
        <v>3</v>
      </c>
      <c r="AB111" s="274">
        <v>5</v>
      </c>
      <c r="AC111" s="274"/>
      <c r="AD111" s="274">
        <v>5</v>
      </c>
      <c r="AE111" s="274">
        <v>4</v>
      </c>
      <c r="AF111" s="274">
        <v>5</v>
      </c>
      <c r="AG111" s="274">
        <v>5</v>
      </c>
      <c r="AH111" s="274">
        <v>4</v>
      </c>
      <c r="AI111" s="274">
        <v>4</v>
      </c>
      <c r="AJ111" s="274">
        <v>5</v>
      </c>
      <c r="AK111" s="274"/>
      <c r="AL111" s="274"/>
      <c r="AM111" s="274">
        <v>3</v>
      </c>
      <c r="AN111" s="274">
        <v>4</v>
      </c>
      <c r="AO111" s="274">
        <v>4</v>
      </c>
      <c r="AP111" s="274">
        <v>4</v>
      </c>
      <c r="AQ111" s="274">
        <v>4</v>
      </c>
      <c r="AR111" s="274">
        <v>4</v>
      </c>
      <c r="AS111" s="274">
        <v>4</v>
      </c>
      <c r="AT111" s="274"/>
      <c r="AU111" s="274" t="s">
        <v>33</v>
      </c>
      <c r="AV111" s="274"/>
      <c r="AW111" s="274" t="s">
        <v>33</v>
      </c>
      <c r="AX111" s="274"/>
      <c r="AY111" s="274" t="s">
        <v>33</v>
      </c>
      <c r="AZ111" s="274"/>
      <c r="BA111" s="274" t="s">
        <v>33</v>
      </c>
      <c r="BB111" s="274" t="s">
        <v>183</v>
      </c>
      <c r="BC111" s="274" t="s">
        <v>183</v>
      </c>
      <c r="BD111" s="274">
        <v>4</v>
      </c>
      <c r="BE111" s="274" t="s">
        <v>33</v>
      </c>
      <c r="BF111" s="274"/>
      <c r="BG111" s="274"/>
      <c r="BH111" s="274"/>
      <c r="BI111" s="274"/>
      <c r="BJ111" s="274">
        <v>5</v>
      </c>
      <c r="BK111" s="274">
        <v>5</v>
      </c>
      <c r="BL111" s="274"/>
      <c r="BM111" s="274">
        <v>5</v>
      </c>
      <c r="BN111" s="274">
        <v>5</v>
      </c>
      <c r="BO111" s="274"/>
      <c r="BP111" s="274"/>
      <c r="BQ111" s="275">
        <v>43139.623935185184</v>
      </c>
      <c r="BR111" s="274" t="s">
        <v>355</v>
      </c>
    </row>
    <row r="112" spans="1:71" ht="15" x14ac:dyDescent="0.25">
      <c r="A112" s="197" t="str">
        <f>IF(ISNA(LOOKUP($G112,BLIOTECAS!$B$1:$B$27,BLIOTECAS!C$1:C$27)),"",LOOKUP($G112,BLIOTECAS!$B$1:$B$27,BLIOTECAS!C$1:C$27))</f>
        <v xml:space="preserve">Facultad de Bellas Artes </v>
      </c>
      <c r="B112" s="197" t="str">
        <f>IF(ISNA(LOOKUP($G112,BLIOTECAS!$B$1:$B$27,BLIOTECAS!D$1:D$27)),"",LOOKUP($G112,BLIOTECAS!$B$1:$B$27,BLIOTECAS!D$1:D$27))</f>
        <v>BBA</v>
      </c>
      <c r="C112" s="197" t="str">
        <f>IF(ISNA(LOOKUP($G112,BLIOTECAS!$B$1:$B$27,BLIOTECAS!E$1:E$27)),"",LOOKUP($G112,BLIOTECAS!$B$1:$B$27,BLIOTECAS!E$1:E$27))</f>
        <v>Humanidades</v>
      </c>
      <c r="D112" s="274">
        <v>1538</v>
      </c>
      <c r="E112" s="274"/>
      <c r="F112" s="274"/>
      <c r="G112" s="274">
        <v>1</v>
      </c>
      <c r="H112" s="274"/>
      <c r="I112" s="274">
        <v>2</v>
      </c>
      <c r="J112" s="274">
        <v>2</v>
      </c>
      <c r="K112" s="274"/>
      <c r="L112" s="274">
        <v>1</v>
      </c>
      <c r="M112" s="274"/>
      <c r="N112" s="274"/>
      <c r="O112" s="274" t="s">
        <v>184</v>
      </c>
      <c r="P112" s="274"/>
      <c r="Q112" s="274"/>
      <c r="R112" s="274">
        <v>4</v>
      </c>
      <c r="S112" s="274"/>
      <c r="T112" s="274">
        <v>3</v>
      </c>
      <c r="U112" s="274">
        <v>3</v>
      </c>
      <c r="V112" s="274"/>
      <c r="W112" s="274"/>
      <c r="X112" s="274">
        <v>3</v>
      </c>
      <c r="Y112" s="274">
        <v>2</v>
      </c>
      <c r="Z112" s="274">
        <v>5</v>
      </c>
      <c r="AA112" s="274">
        <v>3</v>
      </c>
      <c r="AB112" s="274">
        <v>2</v>
      </c>
      <c r="AC112" s="274"/>
      <c r="AD112" s="274">
        <v>3</v>
      </c>
      <c r="AE112" s="274">
        <v>4</v>
      </c>
      <c r="AF112" s="274">
        <v>2</v>
      </c>
      <c r="AG112" s="274"/>
      <c r="AH112" s="274">
        <v>4</v>
      </c>
      <c r="AI112" s="274">
        <v>3</v>
      </c>
      <c r="AJ112" s="274">
        <v>3</v>
      </c>
      <c r="AK112" s="274"/>
      <c r="AL112" s="274"/>
      <c r="AM112" s="274">
        <v>4</v>
      </c>
      <c r="AN112" s="274">
        <v>4</v>
      </c>
      <c r="AO112" s="274">
        <v>4</v>
      </c>
      <c r="AP112" s="274">
        <v>4</v>
      </c>
      <c r="AQ112" s="274">
        <v>4</v>
      </c>
      <c r="AR112" s="274">
        <v>4</v>
      </c>
      <c r="AS112" s="274">
        <v>3</v>
      </c>
      <c r="AT112" s="274"/>
      <c r="AU112" s="274" t="s">
        <v>183</v>
      </c>
      <c r="AV112" s="274">
        <v>3</v>
      </c>
      <c r="AW112" s="274" t="s">
        <v>33</v>
      </c>
      <c r="AX112" s="274"/>
      <c r="AY112" s="274" t="s">
        <v>183</v>
      </c>
      <c r="AZ112" s="274">
        <v>2</v>
      </c>
      <c r="BA112" s="274" t="s">
        <v>33</v>
      </c>
      <c r="BB112" s="274" t="s">
        <v>183</v>
      </c>
      <c r="BC112" s="274" t="s">
        <v>183</v>
      </c>
      <c r="BD112" s="274">
        <v>2</v>
      </c>
      <c r="BE112" s="274" t="s">
        <v>33</v>
      </c>
      <c r="BF112" s="274"/>
      <c r="BG112" s="274"/>
      <c r="BH112" s="274"/>
      <c r="BI112" s="274"/>
      <c r="BJ112" s="274">
        <v>4</v>
      </c>
      <c r="BK112" s="274">
        <v>3</v>
      </c>
      <c r="BL112" s="274"/>
      <c r="BM112" s="274">
        <v>3</v>
      </c>
      <c r="BN112" s="274">
        <v>3</v>
      </c>
      <c r="BO112" s="274"/>
      <c r="BP112" s="274"/>
      <c r="BQ112" s="275">
        <v>43139.624247685184</v>
      </c>
      <c r="BR112" s="274" t="s">
        <v>355</v>
      </c>
      <c r="BS112" t="s">
        <v>377</v>
      </c>
    </row>
    <row r="113" spans="1:70" ht="15" x14ac:dyDescent="0.25">
      <c r="A113" s="197" t="str">
        <f>IF(ISNA(LOOKUP($G113,BLIOTECAS!$B$1:$B$27,BLIOTECAS!C$1:C$27)),"",LOOKUP($G113,BLIOTECAS!$B$1:$B$27,BLIOTECAS!C$1:C$27))</f>
        <v xml:space="preserve">Facultad de Filología </v>
      </c>
      <c r="B113" s="197" t="str">
        <f>IF(ISNA(LOOKUP($G113,BLIOTECAS!$B$1:$B$27,BLIOTECAS!D$1:D$27)),"",LOOKUP($G113,BLIOTECAS!$B$1:$B$27,BLIOTECAS!D$1:D$27))</f>
        <v>FLL</v>
      </c>
      <c r="C113" s="197" t="str">
        <f>IF(ISNA(LOOKUP($G113,BLIOTECAS!$B$1:$B$27,BLIOTECAS!E$1:E$27)),"",LOOKUP($G113,BLIOTECAS!$B$1:$B$27,BLIOTECAS!E$1:E$27))</f>
        <v>Humanidades</v>
      </c>
      <c r="D113" s="274">
        <v>1539</v>
      </c>
      <c r="E113" s="274"/>
      <c r="F113" s="274"/>
      <c r="G113" s="274">
        <v>14</v>
      </c>
      <c r="H113" s="274"/>
      <c r="I113" s="274">
        <v>4</v>
      </c>
      <c r="J113" s="274">
        <v>5</v>
      </c>
      <c r="K113" s="274"/>
      <c r="L113" s="274">
        <v>29</v>
      </c>
      <c r="M113" s="274">
        <v>14</v>
      </c>
      <c r="N113" s="274">
        <v>20</v>
      </c>
      <c r="O113" s="274"/>
      <c r="P113" s="274"/>
      <c r="Q113" s="274"/>
      <c r="R113" s="274">
        <v>5</v>
      </c>
      <c r="S113" s="274">
        <v>5</v>
      </c>
      <c r="T113" s="274">
        <v>5</v>
      </c>
      <c r="U113" s="274">
        <v>5</v>
      </c>
      <c r="V113" s="274"/>
      <c r="W113" s="274"/>
      <c r="X113" s="274">
        <v>5</v>
      </c>
      <c r="Y113" s="274">
        <v>3</v>
      </c>
      <c r="Z113" s="274">
        <v>3</v>
      </c>
      <c r="AA113" s="274">
        <v>3</v>
      </c>
      <c r="AB113" s="274">
        <v>3</v>
      </c>
      <c r="AC113" s="274"/>
      <c r="AD113" s="274">
        <v>5</v>
      </c>
      <c r="AE113" s="274">
        <v>5</v>
      </c>
      <c r="AF113" s="274">
        <v>5</v>
      </c>
      <c r="AG113" s="274">
        <v>5</v>
      </c>
      <c r="AH113" s="274">
        <v>5</v>
      </c>
      <c r="AI113" s="274">
        <v>5</v>
      </c>
      <c r="AJ113" s="274">
        <v>5</v>
      </c>
      <c r="AK113" s="274"/>
      <c r="AL113" s="274"/>
      <c r="AM113" s="274">
        <v>5</v>
      </c>
      <c r="AN113" s="274">
        <v>4</v>
      </c>
      <c r="AO113" s="274">
        <v>5</v>
      </c>
      <c r="AP113" s="274">
        <v>5</v>
      </c>
      <c r="AQ113" s="274">
        <v>5</v>
      </c>
      <c r="AR113" s="274">
        <v>5</v>
      </c>
      <c r="AS113" s="274">
        <v>5</v>
      </c>
      <c r="AT113" s="274"/>
      <c r="AU113" s="274" t="s">
        <v>183</v>
      </c>
      <c r="AV113" s="274">
        <v>3</v>
      </c>
      <c r="AW113" s="274" t="s">
        <v>33</v>
      </c>
      <c r="AX113" s="274"/>
      <c r="AY113" s="274" t="s">
        <v>33</v>
      </c>
      <c r="AZ113" s="274"/>
      <c r="BA113" s="274" t="s">
        <v>183</v>
      </c>
      <c r="BB113" s="274" t="s">
        <v>183</v>
      </c>
      <c r="BC113" s="274" t="s">
        <v>183</v>
      </c>
      <c r="BD113" s="274">
        <v>2</v>
      </c>
      <c r="BE113" s="274" t="s">
        <v>33</v>
      </c>
      <c r="BF113" s="274" t="s">
        <v>414</v>
      </c>
      <c r="BG113" s="274"/>
      <c r="BH113" s="274"/>
      <c r="BI113" s="274"/>
      <c r="BJ113" s="274">
        <v>5</v>
      </c>
      <c r="BK113" s="274">
        <v>5</v>
      </c>
      <c r="BL113" s="274"/>
      <c r="BM113" s="274">
        <v>5</v>
      </c>
      <c r="BN113" s="274">
        <v>4</v>
      </c>
      <c r="BO113" s="274"/>
      <c r="BP113" s="274"/>
      <c r="BQ113" s="275">
        <v>43139.625011574077</v>
      </c>
      <c r="BR113" s="274" t="s">
        <v>356</v>
      </c>
    </row>
    <row r="114" spans="1:70" ht="15" x14ac:dyDescent="0.25">
      <c r="A114" s="197" t="str">
        <f>IF(ISNA(LOOKUP($G114,BLIOTECAS!$B$1:$B$27,BLIOTECAS!C$1:C$27)),"",LOOKUP($G114,BLIOTECAS!$B$1:$B$27,BLIOTECAS!C$1:C$27))</f>
        <v xml:space="preserve">Facultad de Veterinaria </v>
      </c>
      <c r="B114" s="197" t="str">
        <f>IF(ISNA(LOOKUP($G114,BLIOTECAS!$B$1:$B$27,BLIOTECAS!D$1:D$27)),"",LOOKUP($G114,BLIOTECAS!$B$1:$B$27,BLIOTECAS!D$1:D$27))</f>
        <v>VET</v>
      </c>
      <c r="C114" s="197" t="str">
        <f>IF(ISNA(LOOKUP($G114,BLIOTECAS!$B$1:$B$27,BLIOTECAS!E$1:E$27)),"",LOOKUP($G114,BLIOTECAS!$B$1:$B$27,BLIOTECAS!E$1:E$27))</f>
        <v>Ciencias de la Salud</v>
      </c>
      <c r="D114" s="274">
        <v>1540</v>
      </c>
      <c r="E114" s="274"/>
      <c r="F114" s="274"/>
      <c r="G114" s="274">
        <v>21</v>
      </c>
      <c r="H114" s="274"/>
      <c r="I114" s="274">
        <v>2</v>
      </c>
      <c r="J114" s="274">
        <v>4</v>
      </c>
      <c r="K114" s="274"/>
      <c r="L114" s="274">
        <v>21</v>
      </c>
      <c r="M114" s="274">
        <v>13</v>
      </c>
      <c r="N114" s="274"/>
      <c r="O114" s="274"/>
      <c r="P114" s="274"/>
      <c r="Q114" s="274"/>
      <c r="R114" s="274">
        <v>4</v>
      </c>
      <c r="S114" s="274">
        <v>4</v>
      </c>
      <c r="T114" s="274">
        <v>4</v>
      </c>
      <c r="U114" s="274">
        <v>4</v>
      </c>
      <c r="V114" s="274"/>
      <c r="W114" s="274"/>
      <c r="X114" s="274">
        <v>3</v>
      </c>
      <c r="Y114" s="274">
        <v>4</v>
      </c>
      <c r="Z114" s="274">
        <v>3</v>
      </c>
      <c r="AA114" s="274">
        <v>2</v>
      </c>
      <c r="AB114" s="274">
        <v>3</v>
      </c>
      <c r="AC114" s="274"/>
      <c r="AD114" s="274">
        <v>4</v>
      </c>
      <c r="AE114" s="274">
        <v>4</v>
      </c>
      <c r="AF114" s="274">
        <v>4</v>
      </c>
      <c r="AG114" s="274">
        <v>5</v>
      </c>
      <c r="AH114" s="274">
        <v>4</v>
      </c>
      <c r="AI114" s="274">
        <v>4</v>
      </c>
      <c r="AJ114" s="274">
        <v>4</v>
      </c>
      <c r="AK114" s="274"/>
      <c r="AL114" s="274"/>
      <c r="AM114" s="274">
        <v>4</v>
      </c>
      <c r="AN114" s="274">
        <v>4</v>
      </c>
      <c r="AO114" s="274">
        <v>4</v>
      </c>
      <c r="AP114" s="274">
        <v>4</v>
      </c>
      <c r="AQ114" s="274">
        <v>4</v>
      </c>
      <c r="AR114" s="274">
        <v>4</v>
      </c>
      <c r="AS114" s="274">
        <v>4</v>
      </c>
      <c r="AT114" s="274"/>
      <c r="AU114" s="274" t="s">
        <v>183</v>
      </c>
      <c r="AV114" s="274">
        <v>3</v>
      </c>
      <c r="AW114" s="274" t="s">
        <v>183</v>
      </c>
      <c r="AX114" s="274">
        <v>4</v>
      </c>
      <c r="AY114" s="274" t="s">
        <v>33</v>
      </c>
      <c r="AZ114" s="274"/>
      <c r="BA114" s="274" t="s">
        <v>183</v>
      </c>
      <c r="BB114" s="274" t="s">
        <v>183</v>
      </c>
      <c r="BC114" s="274" t="s">
        <v>183</v>
      </c>
      <c r="BD114" s="274">
        <v>4</v>
      </c>
      <c r="BE114" s="274" t="s">
        <v>183</v>
      </c>
      <c r="BF114" s="274"/>
      <c r="BG114" s="274"/>
      <c r="BH114" s="274"/>
      <c r="BI114" s="274"/>
      <c r="BJ114" s="274">
        <v>5</v>
      </c>
      <c r="BK114" s="274">
        <v>5</v>
      </c>
      <c r="BL114" s="274"/>
      <c r="BM114" s="274">
        <v>4</v>
      </c>
      <c r="BN114" s="274">
        <v>4</v>
      </c>
      <c r="BO114" s="274"/>
      <c r="BP114" s="274"/>
      <c r="BQ114" s="275">
        <v>43139.625532407408</v>
      </c>
      <c r="BR114" s="274" t="s">
        <v>355</v>
      </c>
    </row>
    <row r="115" spans="1:70" ht="15" x14ac:dyDescent="0.25">
      <c r="A115" s="197" t="str">
        <f>IF(ISNA(LOOKUP($G115,BLIOTECAS!$B$1:$B$27,BLIOTECAS!C$1:C$27)),"",LOOKUP($G115,BLIOTECAS!$B$1:$B$27,BLIOTECAS!C$1:C$27))</f>
        <v xml:space="preserve">Facultad de Ciencias Químicas </v>
      </c>
      <c r="B115" s="197" t="str">
        <f>IF(ISNA(LOOKUP($G115,BLIOTECAS!$B$1:$B$27,BLIOTECAS!D$1:D$27)),"",LOOKUP($G115,BLIOTECAS!$B$1:$B$27,BLIOTECAS!D$1:D$27))</f>
        <v>QUI</v>
      </c>
      <c r="C115" s="197" t="str">
        <f>IF(ISNA(LOOKUP($G115,BLIOTECAS!$B$1:$B$27,BLIOTECAS!E$1:E$27)),"",LOOKUP($G115,BLIOTECAS!$B$1:$B$27,BLIOTECAS!E$1:E$27))</f>
        <v>Ciencias Experimentales</v>
      </c>
      <c r="D115" s="274">
        <v>1541</v>
      </c>
      <c r="E115" s="274"/>
      <c r="F115" s="274"/>
      <c r="G115" s="274">
        <v>10</v>
      </c>
      <c r="H115" s="274"/>
      <c r="I115" s="274">
        <v>2</v>
      </c>
      <c r="J115" s="274">
        <v>3</v>
      </c>
      <c r="K115" s="274"/>
      <c r="L115" s="274">
        <v>10</v>
      </c>
      <c r="M115" s="274"/>
      <c r="N115" s="274"/>
      <c r="O115" s="274"/>
      <c r="P115" s="274"/>
      <c r="Q115" s="274"/>
      <c r="R115" s="274">
        <v>5</v>
      </c>
      <c r="S115" s="274">
        <v>4</v>
      </c>
      <c r="T115" s="274">
        <v>4</v>
      </c>
      <c r="U115" s="274">
        <v>5</v>
      </c>
      <c r="V115" s="274"/>
      <c r="W115" s="274"/>
      <c r="X115" s="274">
        <v>2</v>
      </c>
      <c r="Y115" s="274">
        <v>5</v>
      </c>
      <c r="Z115" s="274">
        <v>4</v>
      </c>
      <c r="AA115" s="274">
        <v>2</v>
      </c>
      <c r="AB115" s="274">
        <v>4</v>
      </c>
      <c r="AC115" s="274"/>
      <c r="AD115" s="274">
        <v>4</v>
      </c>
      <c r="AE115" s="274">
        <v>4</v>
      </c>
      <c r="AF115" s="274">
        <v>5</v>
      </c>
      <c r="AG115" s="274">
        <v>4</v>
      </c>
      <c r="AH115" s="274">
        <v>3</v>
      </c>
      <c r="AI115" s="274">
        <v>4</v>
      </c>
      <c r="AJ115" s="274">
        <v>4</v>
      </c>
      <c r="AK115" s="274"/>
      <c r="AL115" s="274"/>
      <c r="AM115" s="274">
        <v>4</v>
      </c>
      <c r="AN115" s="274">
        <v>5</v>
      </c>
      <c r="AO115" s="274">
        <v>5</v>
      </c>
      <c r="AP115" s="274">
        <v>5</v>
      </c>
      <c r="AQ115" s="274">
        <v>4</v>
      </c>
      <c r="AR115" s="274">
        <v>4</v>
      </c>
      <c r="AS115" s="274"/>
      <c r="AT115" s="274"/>
      <c r="AU115" s="274" t="s">
        <v>183</v>
      </c>
      <c r="AV115" s="274">
        <v>3</v>
      </c>
      <c r="AW115" s="274" t="s">
        <v>183</v>
      </c>
      <c r="AX115" s="274">
        <v>4</v>
      </c>
      <c r="AY115" s="274" t="s">
        <v>33</v>
      </c>
      <c r="AZ115" s="274"/>
      <c r="BA115" s="274" t="s">
        <v>183</v>
      </c>
      <c r="BB115" s="274" t="s">
        <v>183</v>
      </c>
      <c r="BC115" s="274" t="s">
        <v>33</v>
      </c>
      <c r="BD115" s="274"/>
      <c r="BE115" s="274" t="s">
        <v>33</v>
      </c>
      <c r="BF115" s="274"/>
      <c r="BG115" s="274"/>
      <c r="BH115" s="274"/>
      <c r="BI115" s="274"/>
      <c r="BJ115" s="274">
        <v>4</v>
      </c>
      <c r="BK115" s="274">
        <v>5</v>
      </c>
      <c r="BL115" s="274"/>
      <c r="BM115" s="274">
        <v>5</v>
      </c>
      <c r="BN115" s="274">
        <v>3</v>
      </c>
      <c r="BO115" s="274"/>
      <c r="BP115" s="274"/>
      <c r="BQ115" s="275">
        <v>43139.625659722224</v>
      </c>
      <c r="BR115" s="274" t="s">
        <v>355</v>
      </c>
    </row>
    <row r="116" spans="1:70" ht="15" x14ac:dyDescent="0.25">
      <c r="A116" s="197" t="str">
        <f>IF(ISNA(LOOKUP($G116,BLIOTECAS!$B$1:$B$27,BLIOTECAS!C$1:C$27)),"",LOOKUP($G116,BLIOTECAS!$B$1:$B$27,BLIOTECAS!C$1:C$27))</f>
        <v xml:space="preserve">Facultad de Ciencias Químicas </v>
      </c>
      <c r="B116" s="197" t="str">
        <f>IF(ISNA(LOOKUP($G116,BLIOTECAS!$B$1:$B$27,BLIOTECAS!D$1:D$27)),"",LOOKUP($G116,BLIOTECAS!$B$1:$B$27,BLIOTECAS!D$1:D$27))</f>
        <v>QUI</v>
      </c>
      <c r="C116" s="197" t="str">
        <f>IF(ISNA(LOOKUP($G116,BLIOTECAS!$B$1:$B$27,BLIOTECAS!E$1:E$27)),"",LOOKUP($G116,BLIOTECAS!$B$1:$B$27,BLIOTECAS!E$1:E$27))</f>
        <v>Ciencias Experimentales</v>
      </c>
      <c r="D116" s="274">
        <v>1542</v>
      </c>
      <c r="E116" s="274"/>
      <c r="F116" s="274"/>
      <c r="G116" s="274">
        <v>10</v>
      </c>
      <c r="H116" s="274"/>
      <c r="I116" s="274">
        <v>2</v>
      </c>
      <c r="J116" s="274">
        <v>4</v>
      </c>
      <c r="K116" s="274"/>
      <c r="L116" s="274">
        <v>10</v>
      </c>
      <c r="M116" s="274"/>
      <c r="N116" s="274"/>
      <c r="O116" s="274"/>
      <c r="P116" s="274"/>
      <c r="Q116" s="274"/>
      <c r="R116" s="274">
        <v>4</v>
      </c>
      <c r="S116" s="274"/>
      <c r="T116" s="274"/>
      <c r="U116" s="274"/>
      <c r="V116" s="274"/>
      <c r="W116" s="274"/>
      <c r="X116" s="274">
        <v>4</v>
      </c>
      <c r="Y116" s="274">
        <v>4</v>
      </c>
      <c r="Z116" s="274">
        <v>5</v>
      </c>
      <c r="AA116" s="274">
        <v>5</v>
      </c>
      <c r="AB116" s="274">
        <v>5</v>
      </c>
      <c r="AC116" s="274"/>
      <c r="AD116" s="274"/>
      <c r="AE116" s="274">
        <v>4</v>
      </c>
      <c r="AF116" s="274">
        <v>4</v>
      </c>
      <c r="AG116" s="274">
        <v>5</v>
      </c>
      <c r="AH116" s="274">
        <v>4</v>
      </c>
      <c r="AI116" s="274">
        <v>5</v>
      </c>
      <c r="AJ116" s="274">
        <v>4</v>
      </c>
      <c r="AK116" s="274"/>
      <c r="AL116" s="274"/>
      <c r="AM116" s="274">
        <v>5</v>
      </c>
      <c r="AN116" s="274">
        <v>5</v>
      </c>
      <c r="AO116" s="274">
        <v>5</v>
      </c>
      <c r="AP116" s="274">
        <v>5</v>
      </c>
      <c r="AQ116" s="274">
        <v>5</v>
      </c>
      <c r="AR116" s="274">
        <v>5</v>
      </c>
      <c r="AS116" s="274">
        <v>5</v>
      </c>
      <c r="AT116" s="274"/>
      <c r="AU116" s="274" t="s">
        <v>183</v>
      </c>
      <c r="AV116" s="274">
        <v>5</v>
      </c>
      <c r="AW116" s="274" t="s">
        <v>33</v>
      </c>
      <c r="AX116" s="274"/>
      <c r="AY116" s="274" t="s">
        <v>33</v>
      </c>
      <c r="AZ116" s="274"/>
      <c r="BA116" s="274" t="s">
        <v>33</v>
      </c>
      <c r="BB116" s="274" t="s">
        <v>183</v>
      </c>
      <c r="BC116" s="274" t="s">
        <v>33</v>
      </c>
      <c r="BD116" s="274"/>
      <c r="BE116" s="274" t="s">
        <v>33</v>
      </c>
      <c r="BF116" s="274"/>
      <c r="BG116" s="274"/>
      <c r="BH116" s="274"/>
      <c r="BI116" s="274"/>
      <c r="BJ116" s="274">
        <v>5</v>
      </c>
      <c r="BK116" s="274">
        <v>5</v>
      </c>
      <c r="BL116" s="274"/>
      <c r="BM116" s="274">
        <v>5</v>
      </c>
      <c r="BN116" s="274">
        <v>5</v>
      </c>
      <c r="BO116" s="274"/>
      <c r="BP116" s="274"/>
      <c r="BQ116" s="275">
        <v>43139.625787037039</v>
      </c>
      <c r="BR116" s="274" t="s">
        <v>356</v>
      </c>
    </row>
    <row r="117" spans="1:70" ht="15" x14ac:dyDescent="0.25">
      <c r="A117" s="197" t="str">
        <f>IF(ISNA(LOOKUP($G117,BLIOTECAS!$B$1:$B$27,BLIOTECAS!C$1:C$27)),"",LOOKUP($G117,BLIOTECAS!$B$1:$B$27,BLIOTECAS!C$1:C$27))</f>
        <v xml:space="preserve">Facultad de Farmacia </v>
      </c>
      <c r="B117" s="197" t="str">
        <f>IF(ISNA(LOOKUP($G117,BLIOTECAS!$B$1:$B$27,BLIOTECAS!D$1:D$27)),"",LOOKUP($G117,BLIOTECAS!$B$1:$B$27,BLIOTECAS!D$1:D$27))</f>
        <v>FAR</v>
      </c>
      <c r="C117" s="197" t="str">
        <f>IF(ISNA(LOOKUP($G117,BLIOTECAS!$B$1:$B$27,BLIOTECAS!E$1:E$27)),"",LOOKUP($G117,BLIOTECAS!$B$1:$B$27,BLIOTECAS!E$1:E$27))</f>
        <v>Ciencias de la Salud</v>
      </c>
      <c r="D117" s="274">
        <v>1543</v>
      </c>
      <c r="E117" s="274"/>
      <c r="F117" s="274"/>
      <c r="G117" s="274">
        <v>13</v>
      </c>
      <c r="H117" s="274"/>
      <c r="I117" s="274">
        <v>4</v>
      </c>
      <c r="J117" s="274">
        <v>5</v>
      </c>
      <c r="K117" s="274"/>
      <c r="L117" s="274">
        <v>13</v>
      </c>
      <c r="M117" s="274"/>
      <c r="N117" s="274"/>
      <c r="O117" s="274"/>
      <c r="P117" s="274"/>
      <c r="Q117" s="274"/>
      <c r="R117" s="274">
        <v>5</v>
      </c>
      <c r="S117" s="274"/>
      <c r="T117" s="274"/>
      <c r="U117" s="274"/>
      <c r="V117" s="274"/>
      <c r="W117" s="274"/>
      <c r="X117" s="274">
        <v>4</v>
      </c>
      <c r="Y117" s="274">
        <v>4</v>
      </c>
      <c r="Z117" s="274">
        <v>3</v>
      </c>
      <c r="AA117" s="274">
        <v>2</v>
      </c>
      <c r="AB117" s="274">
        <v>2</v>
      </c>
      <c r="AC117" s="274"/>
      <c r="AD117" s="274">
        <v>4</v>
      </c>
      <c r="AE117" s="274">
        <v>4</v>
      </c>
      <c r="AF117" s="274">
        <v>4</v>
      </c>
      <c r="AG117" s="274">
        <v>5</v>
      </c>
      <c r="AH117" s="274">
        <v>4</v>
      </c>
      <c r="AI117" s="274">
        <v>4</v>
      </c>
      <c r="AJ117" s="274">
        <v>4</v>
      </c>
      <c r="AK117" s="274"/>
      <c r="AL117" s="274"/>
      <c r="AM117" s="274">
        <v>5</v>
      </c>
      <c r="AN117" s="274">
        <v>3</v>
      </c>
      <c r="AO117" s="274">
        <v>4</v>
      </c>
      <c r="AP117" s="274">
        <v>5</v>
      </c>
      <c r="AQ117" s="274">
        <v>5</v>
      </c>
      <c r="AR117" s="274">
        <v>5</v>
      </c>
      <c r="AS117" s="274">
        <v>4</v>
      </c>
      <c r="AT117" s="274"/>
      <c r="AU117" s="274" t="s">
        <v>183</v>
      </c>
      <c r="AV117" s="274">
        <v>4</v>
      </c>
      <c r="AW117" s="274" t="s">
        <v>33</v>
      </c>
      <c r="AX117" s="274"/>
      <c r="AY117" s="274" t="s">
        <v>33</v>
      </c>
      <c r="AZ117" s="274"/>
      <c r="BA117" s="274" t="s">
        <v>183</v>
      </c>
      <c r="BB117" s="274" t="s">
        <v>33</v>
      </c>
      <c r="BC117" s="274" t="s">
        <v>33</v>
      </c>
      <c r="BD117" s="274"/>
      <c r="BE117" s="274" t="s">
        <v>183</v>
      </c>
      <c r="BF117" s="274"/>
      <c r="BG117" s="274"/>
      <c r="BH117" s="274"/>
      <c r="BI117" s="274"/>
      <c r="BJ117" s="274">
        <v>5</v>
      </c>
      <c r="BK117" s="274">
        <v>5</v>
      </c>
      <c r="BL117" s="274"/>
      <c r="BM117" s="274">
        <v>5</v>
      </c>
      <c r="BN117" s="274">
        <v>4</v>
      </c>
      <c r="BO117" s="274"/>
      <c r="BP117" s="274"/>
      <c r="BQ117" s="275">
        <v>43139.627141203702</v>
      </c>
      <c r="BR117" s="274" t="s">
        <v>356</v>
      </c>
    </row>
    <row r="118" spans="1:70" ht="15" x14ac:dyDescent="0.25">
      <c r="A118" s="197" t="str">
        <f>IF(ISNA(LOOKUP($G118,BLIOTECAS!$B$1:$B$27,BLIOTECAS!C$1:C$27)),"",LOOKUP($G118,BLIOTECAS!$B$1:$B$27,BLIOTECAS!C$1:C$27))</f>
        <v xml:space="preserve">Facultad de Ciencias Biológicas </v>
      </c>
      <c r="B118" s="197" t="str">
        <f>IF(ISNA(LOOKUP($G118,BLIOTECAS!$B$1:$B$27,BLIOTECAS!D$1:D$27)),"",LOOKUP($G118,BLIOTECAS!$B$1:$B$27,BLIOTECAS!D$1:D$27))</f>
        <v>BIO</v>
      </c>
      <c r="C118" s="197" t="str">
        <f>IF(ISNA(LOOKUP($G118,BLIOTECAS!$B$1:$B$27,BLIOTECAS!E$1:E$27)),"",LOOKUP($G118,BLIOTECAS!$B$1:$B$27,BLIOTECAS!E$1:E$27))</f>
        <v>Ciencias Experimentales</v>
      </c>
      <c r="D118" s="274">
        <v>1544</v>
      </c>
      <c r="E118" s="274"/>
      <c r="F118" s="274"/>
      <c r="G118" s="274">
        <v>2</v>
      </c>
      <c r="H118" s="274"/>
      <c r="I118" s="274">
        <v>3</v>
      </c>
      <c r="J118" s="274">
        <v>3</v>
      </c>
      <c r="K118" s="274"/>
      <c r="L118" s="274">
        <v>2</v>
      </c>
      <c r="M118" s="274"/>
      <c r="N118" s="274"/>
      <c r="O118" s="274"/>
      <c r="P118" s="274"/>
      <c r="Q118" s="274"/>
      <c r="R118" s="274">
        <v>5</v>
      </c>
      <c r="S118" s="274">
        <v>5</v>
      </c>
      <c r="T118" s="274">
        <v>5</v>
      </c>
      <c r="U118" s="274">
        <v>5</v>
      </c>
      <c r="V118" s="274"/>
      <c r="W118" s="274"/>
      <c r="X118" s="274">
        <v>3</v>
      </c>
      <c r="Y118" s="274">
        <v>4</v>
      </c>
      <c r="Z118" s="274">
        <v>3</v>
      </c>
      <c r="AA118" s="274">
        <v>3</v>
      </c>
      <c r="AB118" s="274">
        <v>4</v>
      </c>
      <c r="AC118" s="274"/>
      <c r="AD118" s="274">
        <v>4</v>
      </c>
      <c r="AE118" s="274">
        <v>3</v>
      </c>
      <c r="AF118" s="274">
        <v>3</v>
      </c>
      <c r="AG118" s="274">
        <v>4</v>
      </c>
      <c r="AH118" s="274">
        <v>4</v>
      </c>
      <c r="AI118" s="274"/>
      <c r="AJ118" s="274">
        <v>3</v>
      </c>
      <c r="AK118" s="274"/>
      <c r="AL118" s="274"/>
      <c r="AM118" s="274">
        <v>5</v>
      </c>
      <c r="AN118" s="274">
        <v>3</v>
      </c>
      <c r="AO118" s="274">
        <v>4</v>
      </c>
      <c r="AP118" s="274">
        <v>4</v>
      </c>
      <c r="AQ118" s="274"/>
      <c r="AR118" s="274">
        <v>4</v>
      </c>
      <c r="AS118" s="274">
        <v>4</v>
      </c>
      <c r="AT118" s="274"/>
      <c r="AU118" s="274" t="s">
        <v>33</v>
      </c>
      <c r="AV118" s="274"/>
      <c r="AW118" s="274" t="s">
        <v>33</v>
      </c>
      <c r="AX118" s="274"/>
      <c r="AY118" s="274" t="s">
        <v>33</v>
      </c>
      <c r="AZ118" s="274"/>
      <c r="BA118" s="274" t="s">
        <v>183</v>
      </c>
      <c r="BB118" s="274" t="s">
        <v>33</v>
      </c>
      <c r="BC118" s="274" t="s">
        <v>33</v>
      </c>
      <c r="BD118" s="274"/>
      <c r="BE118" s="274" t="s">
        <v>33</v>
      </c>
      <c r="BF118" s="274"/>
      <c r="BG118" s="274"/>
      <c r="BH118" s="274"/>
      <c r="BI118" s="274"/>
      <c r="BJ118" s="274">
        <v>5</v>
      </c>
      <c r="BK118" s="274">
        <v>5</v>
      </c>
      <c r="BL118" s="274"/>
      <c r="BM118" s="274">
        <v>4</v>
      </c>
      <c r="BN118" s="274">
        <v>5</v>
      </c>
      <c r="BO118" s="274"/>
      <c r="BP118" s="274"/>
      <c r="BQ118" s="275">
        <v>43139.628796296296</v>
      </c>
      <c r="BR118" s="274" t="s">
        <v>355</v>
      </c>
    </row>
    <row r="119" spans="1:70" ht="15" x14ac:dyDescent="0.25">
      <c r="A119" s="197" t="str">
        <f>IF(ISNA(LOOKUP($G119,BLIOTECAS!$B$1:$B$27,BLIOTECAS!C$1:C$27)),"",LOOKUP($G119,BLIOTECAS!$B$1:$B$27,BLIOTECAS!C$1:C$27))</f>
        <v xml:space="preserve">Facultad de Filología </v>
      </c>
      <c r="B119" s="197" t="str">
        <f>IF(ISNA(LOOKUP($G119,BLIOTECAS!$B$1:$B$27,BLIOTECAS!D$1:D$27)),"",LOOKUP($G119,BLIOTECAS!$B$1:$B$27,BLIOTECAS!D$1:D$27))</f>
        <v>FLL</v>
      </c>
      <c r="C119" s="197" t="str">
        <f>IF(ISNA(LOOKUP($G119,BLIOTECAS!$B$1:$B$27,BLIOTECAS!E$1:E$27)),"",LOOKUP($G119,BLIOTECAS!$B$1:$B$27,BLIOTECAS!E$1:E$27))</f>
        <v>Humanidades</v>
      </c>
      <c r="D119" s="274">
        <v>1545</v>
      </c>
      <c r="E119" s="274"/>
      <c r="F119" s="274"/>
      <c r="G119" s="274">
        <v>14</v>
      </c>
      <c r="H119" s="274"/>
      <c r="I119" s="274">
        <v>5</v>
      </c>
      <c r="J119" s="274">
        <v>5</v>
      </c>
      <c r="K119" s="274"/>
      <c r="L119" s="274">
        <v>14</v>
      </c>
      <c r="M119" s="274">
        <v>15</v>
      </c>
      <c r="N119" s="274">
        <v>16</v>
      </c>
      <c r="O119" s="274"/>
      <c r="P119" s="274"/>
      <c r="Q119" s="274"/>
      <c r="R119" s="274">
        <v>1</v>
      </c>
      <c r="S119" s="274">
        <v>3</v>
      </c>
      <c r="T119" s="274">
        <v>2</v>
      </c>
      <c r="U119" s="274"/>
      <c r="V119" s="274"/>
      <c r="W119" s="274"/>
      <c r="X119" s="274">
        <v>5</v>
      </c>
      <c r="Y119" s="274">
        <v>4</v>
      </c>
      <c r="Z119" s="274">
        <v>3</v>
      </c>
      <c r="AA119" s="274">
        <v>4</v>
      </c>
      <c r="AB119" s="274">
        <v>3</v>
      </c>
      <c r="AC119" s="274"/>
      <c r="AD119" s="274">
        <v>3</v>
      </c>
      <c r="AE119" s="274">
        <v>3</v>
      </c>
      <c r="AF119" s="274">
        <v>4</v>
      </c>
      <c r="AG119" s="274">
        <v>4</v>
      </c>
      <c r="AH119" s="274">
        <v>3</v>
      </c>
      <c r="AI119" s="274">
        <v>4</v>
      </c>
      <c r="AJ119" s="274">
        <v>3</v>
      </c>
      <c r="AK119" s="274"/>
      <c r="AL119" s="274"/>
      <c r="AM119" s="274">
        <v>4</v>
      </c>
      <c r="AN119" s="274">
        <v>4</v>
      </c>
      <c r="AO119" s="274">
        <v>4</v>
      </c>
      <c r="AP119" s="274">
        <v>3</v>
      </c>
      <c r="AQ119" s="274">
        <v>4</v>
      </c>
      <c r="AR119" s="274">
        <v>4</v>
      </c>
      <c r="AS119" s="274">
        <v>2</v>
      </c>
      <c r="AT119" s="274"/>
      <c r="AU119" s="274" t="s">
        <v>183</v>
      </c>
      <c r="AV119" s="274">
        <v>4</v>
      </c>
      <c r="AW119" s="274" t="s">
        <v>33</v>
      </c>
      <c r="AX119" s="274"/>
      <c r="AY119" s="274" t="s">
        <v>33</v>
      </c>
      <c r="AZ119" s="274"/>
      <c r="BA119" s="274" t="s">
        <v>33</v>
      </c>
      <c r="BB119" s="274" t="s">
        <v>183</v>
      </c>
      <c r="BC119" s="274" t="s">
        <v>33</v>
      </c>
      <c r="BD119" s="274"/>
      <c r="BE119" s="274" t="s">
        <v>33</v>
      </c>
      <c r="BF119" s="274"/>
      <c r="BG119" s="274"/>
      <c r="BH119" s="274"/>
      <c r="BI119" s="274"/>
      <c r="BJ119" s="274">
        <v>3</v>
      </c>
      <c r="BK119" s="274">
        <v>4</v>
      </c>
      <c r="BL119" s="274"/>
      <c r="BM119" s="274">
        <v>2</v>
      </c>
      <c r="BN119" s="274">
        <v>3</v>
      </c>
      <c r="BO119" s="274" t="s">
        <v>415</v>
      </c>
      <c r="BP119" s="274"/>
      <c r="BQ119" s="275">
        <v>43139.629583333335</v>
      </c>
      <c r="BR119" s="274" t="s">
        <v>356</v>
      </c>
    </row>
    <row r="120" spans="1:70" ht="15" x14ac:dyDescent="0.25">
      <c r="A120" s="197" t="str">
        <f>IF(ISNA(LOOKUP($G120,BLIOTECAS!$B$1:$B$27,BLIOTECAS!C$1:C$27)),"",LOOKUP($G120,BLIOTECAS!$B$1:$B$27,BLIOTECAS!C$1:C$27))</f>
        <v xml:space="preserve">Facultad de Filología </v>
      </c>
      <c r="B120" s="197" t="str">
        <f>IF(ISNA(LOOKUP($G120,BLIOTECAS!$B$1:$B$27,BLIOTECAS!D$1:D$27)),"",LOOKUP($G120,BLIOTECAS!$B$1:$B$27,BLIOTECAS!D$1:D$27))</f>
        <v>FLL</v>
      </c>
      <c r="C120" s="197" t="str">
        <f>IF(ISNA(LOOKUP($G120,BLIOTECAS!$B$1:$B$27,BLIOTECAS!E$1:E$27)),"",LOOKUP($G120,BLIOTECAS!$B$1:$B$27,BLIOTECAS!E$1:E$27))</f>
        <v>Humanidades</v>
      </c>
      <c r="D120" s="274">
        <v>1546</v>
      </c>
      <c r="E120" s="274"/>
      <c r="F120" s="274"/>
      <c r="G120" s="274">
        <v>14</v>
      </c>
      <c r="H120" s="274"/>
      <c r="I120" s="274">
        <v>5</v>
      </c>
      <c r="J120" s="274">
        <v>5</v>
      </c>
      <c r="K120" s="274"/>
      <c r="L120" s="274">
        <v>14</v>
      </c>
      <c r="M120" s="274">
        <v>16</v>
      </c>
      <c r="N120" s="274">
        <v>1</v>
      </c>
      <c r="O120" s="274" t="s">
        <v>240</v>
      </c>
      <c r="P120" s="274"/>
      <c r="Q120" s="274"/>
      <c r="R120" s="274">
        <v>3</v>
      </c>
      <c r="S120" s="274">
        <v>3</v>
      </c>
      <c r="T120" s="274">
        <v>5</v>
      </c>
      <c r="U120" s="274">
        <v>5</v>
      </c>
      <c r="V120" s="274"/>
      <c r="W120" s="274"/>
      <c r="X120" s="274">
        <v>2</v>
      </c>
      <c r="Y120" s="274">
        <v>3</v>
      </c>
      <c r="Z120" s="274">
        <v>4</v>
      </c>
      <c r="AA120" s="274">
        <v>2</v>
      </c>
      <c r="AB120" s="274">
        <v>1</v>
      </c>
      <c r="AC120" s="274"/>
      <c r="AD120" s="274">
        <v>4</v>
      </c>
      <c r="AE120" s="274">
        <v>4</v>
      </c>
      <c r="AF120" s="274">
        <v>4</v>
      </c>
      <c r="AG120" s="274">
        <v>3</v>
      </c>
      <c r="AH120" s="274">
        <v>4</v>
      </c>
      <c r="AI120" s="274">
        <v>3</v>
      </c>
      <c r="AJ120" s="274">
        <v>4</v>
      </c>
      <c r="AK120" s="274"/>
      <c r="AL120" s="274"/>
      <c r="AM120" s="274">
        <v>3</v>
      </c>
      <c r="AN120" s="274">
        <v>4</v>
      </c>
      <c r="AO120" s="274">
        <v>4</v>
      </c>
      <c r="AP120" s="274">
        <v>5</v>
      </c>
      <c r="AQ120" s="274">
        <v>3</v>
      </c>
      <c r="AR120" s="274">
        <v>3</v>
      </c>
      <c r="AS120" s="274">
        <v>4</v>
      </c>
      <c r="AT120" s="274"/>
      <c r="AU120" s="274"/>
      <c r="AV120" s="274">
        <v>3</v>
      </c>
      <c r="AW120" s="274" t="s">
        <v>33</v>
      </c>
      <c r="AX120" s="274"/>
      <c r="AY120" s="274" t="s">
        <v>33</v>
      </c>
      <c r="AZ120" s="274"/>
      <c r="BA120" s="274" t="s">
        <v>183</v>
      </c>
      <c r="BB120" s="274" t="s">
        <v>183</v>
      </c>
      <c r="BC120" s="274" t="s">
        <v>183</v>
      </c>
      <c r="BD120" s="274">
        <v>4</v>
      </c>
      <c r="BE120" s="274" t="s">
        <v>33</v>
      </c>
      <c r="BF120" s="274" t="s">
        <v>416</v>
      </c>
      <c r="BG120" s="274"/>
      <c r="BH120" s="274"/>
      <c r="BI120" s="274"/>
      <c r="BJ120" s="274">
        <v>4</v>
      </c>
      <c r="BK120" s="274">
        <v>4</v>
      </c>
      <c r="BL120" s="274"/>
      <c r="BM120" s="274">
        <v>4</v>
      </c>
      <c r="BN120" s="274">
        <v>4</v>
      </c>
      <c r="BO120" s="274"/>
      <c r="BP120" s="274"/>
      <c r="BQ120" s="275">
        <v>43139.62976851852</v>
      </c>
      <c r="BR120" s="274" t="s">
        <v>356</v>
      </c>
    </row>
    <row r="121" spans="1:70" ht="15" x14ac:dyDescent="0.25">
      <c r="A121" s="197" t="str">
        <f>IF(ISNA(LOOKUP($G121,BLIOTECAS!$B$1:$B$27,BLIOTECAS!C$1:C$27)),"",LOOKUP($G121,BLIOTECAS!$B$1:$B$27,BLIOTECAS!C$1:C$27))</f>
        <v xml:space="preserve">Facultad de Geografía e Historia </v>
      </c>
      <c r="B121" s="197" t="str">
        <f>IF(ISNA(LOOKUP($G121,BLIOTECAS!$B$1:$B$27,BLIOTECAS!D$1:D$27)),"",LOOKUP($G121,BLIOTECAS!$B$1:$B$27,BLIOTECAS!D$1:D$27))</f>
        <v>GHI</v>
      </c>
      <c r="C121" s="197" t="str">
        <f>IF(ISNA(LOOKUP($G121,BLIOTECAS!$B$1:$B$27,BLIOTECAS!E$1:E$27)),"",LOOKUP($G121,BLIOTECAS!$B$1:$B$27,BLIOTECAS!E$1:E$27))</f>
        <v>Humanidades</v>
      </c>
      <c r="D121" s="274">
        <v>1547</v>
      </c>
      <c r="E121" s="274"/>
      <c r="F121" s="274"/>
      <c r="G121" s="274">
        <v>16</v>
      </c>
      <c r="H121" s="274"/>
      <c r="I121" s="274">
        <v>3</v>
      </c>
      <c r="J121" s="274">
        <v>4</v>
      </c>
      <c r="K121" s="274"/>
      <c r="L121" s="274">
        <v>16</v>
      </c>
      <c r="M121" s="274">
        <v>1</v>
      </c>
      <c r="N121" s="274">
        <v>11</v>
      </c>
      <c r="O121" s="274"/>
      <c r="P121" s="274"/>
      <c r="Q121" s="274"/>
      <c r="R121" s="274">
        <v>5</v>
      </c>
      <c r="S121" s="274">
        <v>5</v>
      </c>
      <c r="T121" s="274">
        <v>5</v>
      </c>
      <c r="U121" s="274">
        <v>4</v>
      </c>
      <c r="V121" s="274"/>
      <c r="W121" s="274"/>
      <c r="X121" s="274">
        <v>3</v>
      </c>
      <c r="Y121" s="274">
        <v>4</v>
      </c>
      <c r="Z121" s="274">
        <v>3</v>
      </c>
      <c r="AA121" s="274">
        <v>3</v>
      </c>
      <c r="AB121" s="274">
        <v>5</v>
      </c>
      <c r="AC121" s="274"/>
      <c r="AD121" s="274">
        <v>4</v>
      </c>
      <c r="AE121" s="274">
        <v>5</v>
      </c>
      <c r="AF121" s="274">
        <v>5</v>
      </c>
      <c r="AG121" s="274">
        <v>5</v>
      </c>
      <c r="AH121" s="274">
        <v>5</v>
      </c>
      <c r="AI121" s="274">
        <v>5</v>
      </c>
      <c r="AJ121" s="274">
        <v>5</v>
      </c>
      <c r="AK121" s="274"/>
      <c r="AL121" s="274"/>
      <c r="AM121" s="274">
        <v>5</v>
      </c>
      <c r="AN121" s="274">
        <v>5</v>
      </c>
      <c r="AO121" s="274">
        <v>5</v>
      </c>
      <c r="AP121" s="274">
        <v>4</v>
      </c>
      <c r="AQ121" s="274">
        <v>5</v>
      </c>
      <c r="AR121" s="274">
        <v>5</v>
      </c>
      <c r="AS121" s="274">
        <v>5</v>
      </c>
      <c r="AT121" s="274"/>
      <c r="AU121" s="274" t="s">
        <v>33</v>
      </c>
      <c r="AV121" s="274"/>
      <c r="AW121" s="274"/>
      <c r="AX121" s="274"/>
      <c r="AY121" s="274"/>
      <c r="AZ121" s="274"/>
      <c r="BA121" s="274"/>
      <c r="BB121" s="274"/>
      <c r="BC121" s="274"/>
      <c r="BD121" s="274"/>
      <c r="BE121" s="274"/>
      <c r="BF121" s="274"/>
      <c r="BG121" s="274"/>
      <c r="BH121" s="274"/>
      <c r="BI121" s="274"/>
      <c r="BJ121" s="274">
        <v>5</v>
      </c>
      <c r="BK121" s="274">
        <v>5</v>
      </c>
      <c r="BL121" s="274"/>
      <c r="BM121" s="274">
        <v>5</v>
      </c>
      <c r="BN121" s="274">
        <v>3</v>
      </c>
      <c r="BO121" s="274" t="s">
        <v>417</v>
      </c>
      <c r="BP121" s="274"/>
      <c r="BQ121" s="275">
        <v>43139.630173611113</v>
      </c>
      <c r="BR121" s="274" t="s">
        <v>356</v>
      </c>
    </row>
    <row r="122" spans="1:70" ht="15" x14ac:dyDescent="0.25">
      <c r="A122" s="197" t="str">
        <f>IF(ISNA(LOOKUP($G122,BLIOTECAS!$B$1:$B$27,BLIOTECAS!C$1:C$27)),"",LOOKUP($G122,BLIOTECAS!$B$1:$B$27,BLIOTECAS!C$1:C$27))</f>
        <v xml:space="preserve">Facultad de Ciencias Biológicas </v>
      </c>
      <c r="B122" s="197" t="str">
        <f>IF(ISNA(LOOKUP($G122,BLIOTECAS!$B$1:$B$27,BLIOTECAS!D$1:D$27)),"",LOOKUP($G122,BLIOTECAS!$B$1:$B$27,BLIOTECAS!D$1:D$27))</f>
        <v>BIO</v>
      </c>
      <c r="C122" s="197" t="str">
        <f>IF(ISNA(LOOKUP($G122,BLIOTECAS!$B$1:$B$27,BLIOTECAS!E$1:E$27)),"",LOOKUP($G122,BLIOTECAS!$B$1:$B$27,BLIOTECAS!E$1:E$27))</f>
        <v>Ciencias Experimentales</v>
      </c>
      <c r="D122" s="274">
        <v>1548</v>
      </c>
      <c r="E122" s="274"/>
      <c r="F122" s="274"/>
      <c r="G122" s="274">
        <v>2</v>
      </c>
      <c r="H122" s="274"/>
      <c r="I122" s="274">
        <v>2</v>
      </c>
      <c r="J122" s="274">
        <v>3</v>
      </c>
      <c r="K122" s="274"/>
      <c r="L122" s="274">
        <v>2</v>
      </c>
      <c r="M122" s="274"/>
      <c r="N122" s="274"/>
      <c r="O122" s="274"/>
      <c r="P122" s="274"/>
      <c r="Q122" s="274"/>
      <c r="R122" s="274"/>
      <c r="S122" s="274"/>
      <c r="T122" s="274"/>
      <c r="U122" s="274"/>
      <c r="V122" s="274"/>
      <c r="W122" s="274"/>
      <c r="X122" s="274">
        <v>4</v>
      </c>
      <c r="Y122" s="274">
        <v>4</v>
      </c>
      <c r="Z122" s="274">
        <v>3</v>
      </c>
      <c r="AA122" s="274">
        <v>1</v>
      </c>
      <c r="AB122" s="274">
        <v>2</v>
      </c>
      <c r="AC122" s="274"/>
      <c r="AD122" s="274">
        <v>4</v>
      </c>
      <c r="AE122" s="274">
        <v>4</v>
      </c>
      <c r="AF122" s="274">
        <v>5</v>
      </c>
      <c r="AG122" s="274">
        <v>5</v>
      </c>
      <c r="AH122" s="274">
        <v>4</v>
      </c>
      <c r="AI122" s="274">
        <v>5</v>
      </c>
      <c r="AJ122" s="274">
        <v>4</v>
      </c>
      <c r="AK122" s="274"/>
      <c r="AL122" s="274"/>
      <c r="AM122" s="274">
        <v>4</v>
      </c>
      <c r="AN122" s="274">
        <v>4</v>
      </c>
      <c r="AO122" s="274">
        <v>4</v>
      </c>
      <c r="AP122" s="274">
        <v>4</v>
      </c>
      <c r="AQ122" s="274">
        <v>4</v>
      </c>
      <c r="AR122" s="274">
        <v>4</v>
      </c>
      <c r="AS122" s="274">
        <v>5</v>
      </c>
      <c r="AT122" s="274"/>
      <c r="AU122" s="274" t="s">
        <v>33</v>
      </c>
      <c r="AV122" s="274"/>
      <c r="AW122" s="274" t="s">
        <v>183</v>
      </c>
      <c r="AX122" s="274">
        <v>4</v>
      </c>
      <c r="AY122" s="274" t="s">
        <v>183</v>
      </c>
      <c r="AZ122" s="274">
        <v>4</v>
      </c>
      <c r="BA122" s="274" t="s">
        <v>183</v>
      </c>
      <c r="BB122" s="274" t="s">
        <v>183</v>
      </c>
      <c r="BC122" s="274" t="s">
        <v>33</v>
      </c>
      <c r="BD122" s="274"/>
      <c r="BE122" s="274" t="s">
        <v>183</v>
      </c>
      <c r="BF122" s="274"/>
      <c r="BG122" s="274"/>
      <c r="BH122" s="274"/>
      <c r="BI122" s="274"/>
      <c r="BJ122" s="274">
        <v>5</v>
      </c>
      <c r="BK122" s="274">
        <v>5</v>
      </c>
      <c r="BL122" s="274"/>
      <c r="BM122" s="274">
        <v>5</v>
      </c>
      <c r="BN122" s="274">
        <v>5</v>
      </c>
      <c r="BO122" s="274"/>
      <c r="BP122" s="274"/>
      <c r="BQ122" s="275">
        <v>43139.631423611114</v>
      </c>
      <c r="BR122" s="274" t="s">
        <v>356</v>
      </c>
    </row>
    <row r="123" spans="1:70" ht="15" x14ac:dyDescent="0.25">
      <c r="A123" s="197" t="str">
        <f>IF(ISNA(LOOKUP($G123,BLIOTECAS!$B$1:$B$27,BLIOTECAS!C$1:C$27)),"",LOOKUP($G123,BLIOTECAS!$B$1:$B$27,BLIOTECAS!C$1:C$27))</f>
        <v xml:space="preserve">Facultad de Ciencias Químicas </v>
      </c>
      <c r="B123" s="197" t="str">
        <f>IF(ISNA(LOOKUP($G123,BLIOTECAS!$B$1:$B$27,BLIOTECAS!D$1:D$27)),"",LOOKUP($G123,BLIOTECAS!$B$1:$B$27,BLIOTECAS!D$1:D$27))</f>
        <v>QUI</v>
      </c>
      <c r="C123" s="197" t="str">
        <f>IF(ISNA(LOOKUP($G123,BLIOTECAS!$B$1:$B$27,BLIOTECAS!E$1:E$27)),"",LOOKUP($G123,BLIOTECAS!$B$1:$B$27,BLIOTECAS!E$1:E$27))</f>
        <v>Ciencias Experimentales</v>
      </c>
      <c r="D123" s="274">
        <v>1549</v>
      </c>
      <c r="E123" s="274"/>
      <c r="F123" s="274"/>
      <c r="G123" s="274">
        <v>10</v>
      </c>
      <c r="H123" s="274"/>
      <c r="I123" s="274">
        <v>2</v>
      </c>
      <c r="J123" s="274">
        <v>3</v>
      </c>
      <c r="K123" s="274"/>
      <c r="L123" s="274">
        <v>10</v>
      </c>
      <c r="M123" s="274"/>
      <c r="N123" s="274"/>
      <c r="O123" s="274"/>
      <c r="P123" s="274"/>
      <c r="Q123" s="274"/>
      <c r="R123" s="274">
        <v>4</v>
      </c>
      <c r="S123" s="274">
        <v>4</v>
      </c>
      <c r="T123" s="274">
        <v>4</v>
      </c>
      <c r="U123" s="274">
        <v>4</v>
      </c>
      <c r="V123" s="274"/>
      <c r="W123" s="274"/>
      <c r="X123" s="274">
        <v>3</v>
      </c>
      <c r="Y123" s="274">
        <v>3</v>
      </c>
      <c r="Z123" s="274">
        <v>3</v>
      </c>
      <c r="AA123" s="274">
        <v>3</v>
      </c>
      <c r="AB123" s="274">
        <v>3</v>
      </c>
      <c r="AC123" s="274"/>
      <c r="AD123" s="274">
        <v>3</v>
      </c>
      <c r="AE123" s="274">
        <v>3</v>
      </c>
      <c r="AF123" s="274">
        <v>3</v>
      </c>
      <c r="AG123" s="274">
        <v>4</v>
      </c>
      <c r="AH123" s="274">
        <v>3</v>
      </c>
      <c r="AI123" s="274">
        <v>3</v>
      </c>
      <c r="AJ123" s="274">
        <v>3</v>
      </c>
      <c r="AK123" s="274"/>
      <c r="AL123" s="274"/>
      <c r="AM123" s="274">
        <v>4</v>
      </c>
      <c r="AN123" s="274">
        <v>4</v>
      </c>
      <c r="AO123" s="274">
        <v>4</v>
      </c>
      <c r="AP123" s="274">
        <v>4</v>
      </c>
      <c r="AQ123" s="274">
        <v>4</v>
      </c>
      <c r="AR123" s="274">
        <v>3</v>
      </c>
      <c r="AS123" s="274">
        <v>4</v>
      </c>
      <c r="AT123" s="274"/>
      <c r="AU123" s="274" t="s">
        <v>183</v>
      </c>
      <c r="AV123" s="274">
        <v>3</v>
      </c>
      <c r="AW123" s="274" t="s">
        <v>183</v>
      </c>
      <c r="AX123" s="274">
        <v>3</v>
      </c>
      <c r="AY123" s="274" t="s">
        <v>33</v>
      </c>
      <c r="AZ123" s="274"/>
      <c r="BA123" s="274" t="s">
        <v>183</v>
      </c>
      <c r="BB123" s="274" t="s">
        <v>183</v>
      </c>
      <c r="BC123" s="274" t="s">
        <v>33</v>
      </c>
      <c r="BD123" s="274"/>
      <c r="BE123" s="274" t="s">
        <v>33</v>
      </c>
      <c r="BF123" s="274"/>
      <c r="BG123" s="274"/>
      <c r="BH123" s="274"/>
      <c r="BI123" s="274"/>
      <c r="BJ123" s="274">
        <v>4</v>
      </c>
      <c r="BK123" s="274">
        <v>5</v>
      </c>
      <c r="BL123" s="274"/>
      <c r="BM123" s="274">
        <v>4</v>
      </c>
      <c r="BN123" s="274">
        <v>4</v>
      </c>
      <c r="BO123" s="274"/>
      <c r="BP123" s="274"/>
      <c r="BQ123" s="275">
        <v>43139.632905092592</v>
      </c>
      <c r="BR123" s="274" t="s">
        <v>355</v>
      </c>
    </row>
    <row r="124" spans="1:70" ht="15" x14ac:dyDescent="0.25">
      <c r="A124" s="197" t="str">
        <f>IF(ISNA(LOOKUP($G124,BLIOTECAS!$B$1:$B$27,BLIOTECAS!C$1:C$27)),"",LOOKUP($G124,BLIOTECAS!$B$1:$B$27,BLIOTECAS!C$1:C$27))</f>
        <v xml:space="preserve">Facultad de Ciencias de la Documentación </v>
      </c>
      <c r="B124" s="197" t="str">
        <f>IF(ISNA(LOOKUP($G124,BLIOTECAS!$B$1:$B$27,BLIOTECAS!D$1:D$27)),"",LOOKUP($G124,BLIOTECAS!$B$1:$B$27,BLIOTECAS!D$1:D$27))</f>
        <v>BYD</v>
      </c>
      <c r="C124" s="197" t="str">
        <f>IF(ISNA(LOOKUP($G124,BLIOTECAS!$B$1:$B$27,BLIOTECAS!E$1:E$27)),"",LOOKUP($G124,BLIOTECAS!$B$1:$B$27,BLIOTECAS!E$1:E$27))</f>
        <v>Ciencias Sociales</v>
      </c>
      <c r="D124" s="274">
        <v>1550</v>
      </c>
      <c r="E124" s="274"/>
      <c r="F124" s="274"/>
      <c r="G124" s="274">
        <v>3</v>
      </c>
      <c r="H124" s="274"/>
      <c r="I124" s="274">
        <v>3</v>
      </c>
      <c r="J124" s="274">
        <v>3</v>
      </c>
      <c r="K124" s="274"/>
      <c r="L124" s="274">
        <v>3</v>
      </c>
      <c r="M124" s="274">
        <v>28</v>
      </c>
      <c r="N124" s="274">
        <v>16</v>
      </c>
      <c r="O124" s="274"/>
      <c r="P124" s="274"/>
      <c r="Q124" s="274"/>
      <c r="R124" s="274">
        <v>5</v>
      </c>
      <c r="S124" s="274">
        <v>5</v>
      </c>
      <c r="T124" s="274">
        <v>5</v>
      </c>
      <c r="U124" s="274">
        <v>5</v>
      </c>
      <c r="V124" s="274"/>
      <c r="W124" s="274"/>
      <c r="X124" s="274">
        <v>3</v>
      </c>
      <c r="Y124" s="274">
        <v>3</v>
      </c>
      <c r="Z124" s="274">
        <v>4</v>
      </c>
      <c r="AA124" s="274">
        <v>3</v>
      </c>
      <c r="AB124" s="274"/>
      <c r="AC124" s="274"/>
      <c r="AD124" s="274">
        <v>4</v>
      </c>
      <c r="AE124" s="274">
        <v>5</v>
      </c>
      <c r="AF124" s="274">
        <v>4</v>
      </c>
      <c r="AG124" s="274">
        <v>5</v>
      </c>
      <c r="AH124" s="274">
        <v>3</v>
      </c>
      <c r="AI124" s="274">
        <v>4</v>
      </c>
      <c r="AJ124" s="274">
        <v>4</v>
      </c>
      <c r="AK124" s="274"/>
      <c r="AL124" s="274"/>
      <c r="AM124" s="274">
        <v>5</v>
      </c>
      <c r="AN124" s="274">
        <v>5</v>
      </c>
      <c r="AO124" s="274">
        <v>5</v>
      </c>
      <c r="AP124" s="274">
        <v>5</v>
      </c>
      <c r="AQ124" s="274">
        <v>5</v>
      </c>
      <c r="AR124" s="274">
        <v>4</v>
      </c>
      <c r="AS124" s="274">
        <v>5</v>
      </c>
      <c r="AT124" s="274"/>
      <c r="AU124" s="274" t="s">
        <v>183</v>
      </c>
      <c r="AV124" s="274">
        <v>4</v>
      </c>
      <c r="AW124" s="274" t="s">
        <v>183</v>
      </c>
      <c r="AX124" s="274">
        <v>3</v>
      </c>
      <c r="AY124" s="274" t="s">
        <v>183</v>
      </c>
      <c r="AZ124" s="274">
        <v>4</v>
      </c>
      <c r="BA124" s="274" t="s">
        <v>33</v>
      </c>
      <c r="BB124" s="274" t="s">
        <v>33</v>
      </c>
      <c r="BC124" s="274" t="s">
        <v>33</v>
      </c>
      <c r="BD124" s="274"/>
      <c r="BE124" s="274" t="s">
        <v>183</v>
      </c>
      <c r="BF124" s="274"/>
      <c r="BG124" s="274"/>
      <c r="BH124" s="274"/>
      <c r="BI124" s="274"/>
      <c r="BJ124" s="274">
        <v>5</v>
      </c>
      <c r="BK124" s="274">
        <v>5</v>
      </c>
      <c r="BL124" s="274"/>
      <c r="BM124" s="274">
        <v>5</v>
      </c>
      <c r="BN124" s="274">
        <v>3</v>
      </c>
      <c r="BO124" s="274"/>
      <c r="BP124" s="274"/>
      <c r="BQ124" s="275">
        <v>43139.633715277778</v>
      </c>
      <c r="BR124" s="274" t="s">
        <v>356</v>
      </c>
    </row>
    <row r="125" spans="1:70" ht="15" x14ac:dyDescent="0.25">
      <c r="A125" s="197" t="str">
        <f>IF(ISNA(LOOKUP($G125,BLIOTECAS!$B$1:$B$27,BLIOTECAS!C$1:C$27)),"",LOOKUP($G125,BLIOTECAS!$B$1:$B$27,BLIOTECAS!C$1:C$27))</f>
        <v xml:space="preserve">Facultad de Medicina </v>
      </c>
      <c r="B125" s="197" t="str">
        <f>IF(ISNA(LOOKUP($G125,BLIOTECAS!$B$1:$B$27,BLIOTECAS!D$1:D$27)),"",LOOKUP($G125,BLIOTECAS!$B$1:$B$27,BLIOTECAS!D$1:D$27))</f>
        <v>MED</v>
      </c>
      <c r="C125" s="197" t="str">
        <f>IF(ISNA(LOOKUP($G125,BLIOTECAS!$B$1:$B$27,BLIOTECAS!E$1:E$27)),"",LOOKUP($G125,BLIOTECAS!$B$1:$B$27,BLIOTECAS!E$1:E$27))</f>
        <v>Ciencias de la Salud</v>
      </c>
      <c r="D125" s="274">
        <v>1551</v>
      </c>
      <c r="E125" s="274"/>
      <c r="F125" s="274"/>
      <c r="G125" s="274">
        <v>18</v>
      </c>
      <c r="H125" s="274"/>
      <c r="I125" s="274">
        <v>2</v>
      </c>
      <c r="J125" s="274">
        <v>3</v>
      </c>
      <c r="K125" s="274"/>
      <c r="L125" s="274">
        <v>18</v>
      </c>
      <c r="M125" s="274">
        <v>13</v>
      </c>
      <c r="N125" s="274"/>
      <c r="O125" s="274"/>
      <c r="P125" s="274"/>
      <c r="Q125" s="274"/>
      <c r="R125" s="274">
        <v>5</v>
      </c>
      <c r="S125" s="274"/>
      <c r="T125" s="274">
        <v>5</v>
      </c>
      <c r="U125" s="274">
        <v>4</v>
      </c>
      <c r="V125" s="274"/>
      <c r="W125" s="274"/>
      <c r="X125" s="274">
        <v>3</v>
      </c>
      <c r="Y125" s="274">
        <v>4</v>
      </c>
      <c r="Z125" s="274">
        <v>4</v>
      </c>
      <c r="AA125" s="274">
        <v>5</v>
      </c>
      <c r="AB125" s="274">
        <v>3</v>
      </c>
      <c r="AC125" s="274"/>
      <c r="AD125" s="274">
        <v>4</v>
      </c>
      <c r="AE125" s="274">
        <v>5</v>
      </c>
      <c r="AF125" s="274">
        <v>4</v>
      </c>
      <c r="AG125" s="274">
        <v>5</v>
      </c>
      <c r="AH125" s="274">
        <v>4</v>
      </c>
      <c r="AI125" s="274">
        <v>5</v>
      </c>
      <c r="AJ125" s="274">
        <v>4</v>
      </c>
      <c r="AK125" s="274"/>
      <c r="AL125" s="274"/>
      <c r="AM125" s="274">
        <v>5</v>
      </c>
      <c r="AN125" s="274">
        <v>3</v>
      </c>
      <c r="AO125" s="274">
        <v>3</v>
      </c>
      <c r="AP125" s="274">
        <v>5</v>
      </c>
      <c r="AQ125" s="274">
        <v>5</v>
      </c>
      <c r="AR125" s="274">
        <v>5</v>
      </c>
      <c r="AS125" s="274">
        <v>5</v>
      </c>
      <c r="AT125" s="274"/>
      <c r="AU125" s="274" t="s">
        <v>33</v>
      </c>
      <c r="AV125" s="274"/>
      <c r="AW125" s="274" t="s">
        <v>33</v>
      </c>
      <c r="AX125" s="274"/>
      <c r="AY125" s="274" t="s">
        <v>33</v>
      </c>
      <c r="AZ125" s="274"/>
      <c r="BA125" s="274" t="s">
        <v>183</v>
      </c>
      <c r="BB125" s="274" t="s">
        <v>183</v>
      </c>
      <c r="BC125" s="274" t="s">
        <v>183</v>
      </c>
      <c r="BD125" s="274">
        <v>4</v>
      </c>
      <c r="BE125" s="274" t="s">
        <v>33</v>
      </c>
      <c r="BF125" s="274"/>
      <c r="BG125" s="274"/>
      <c r="BH125" s="274"/>
      <c r="BI125" s="274"/>
      <c r="BJ125" s="274">
        <v>5</v>
      </c>
      <c r="BK125" s="274">
        <v>5</v>
      </c>
      <c r="BL125" s="274"/>
      <c r="BM125" s="274">
        <v>4</v>
      </c>
      <c r="BN125" s="274">
        <v>4</v>
      </c>
      <c r="BO125" s="274"/>
      <c r="BP125" s="274"/>
      <c r="BQ125" s="275">
        <v>43139.633761574078</v>
      </c>
      <c r="BR125" s="274" t="s">
        <v>355</v>
      </c>
    </row>
    <row r="126" spans="1:70" ht="15" x14ac:dyDescent="0.25">
      <c r="A126" s="197" t="str">
        <f>IF(ISNA(LOOKUP($G126,BLIOTECAS!$B$1:$B$27,BLIOTECAS!C$1:C$27)),"",LOOKUP($G126,BLIOTECAS!$B$1:$B$27,BLIOTECAS!C$1:C$27))</f>
        <v xml:space="preserve">Facultad de Farmacia </v>
      </c>
      <c r="B126" s="197" t="str">
        <f>IF(ISNA(LOOKUP($G126,BLIOTECAS!$B$1:$B$27,BLIOTECAS!D$1:D$27)),"",LOOKUP($G126,BLIOTECAS!$B$1:$B$27,BLIOTECAS!D$1:D$27))</f>
        <v>FAR</v>
      </c>
      <c r="C126" s="197" t="str">
        <f>IF(ISNA(LOOKUP($G126,BLIOTECAS!$B$1:$B$27,BLIOTECAS!E$1:E$27)),"",LOOKUP($G126,BLIOTECAS!$B$1:$B$27,BLIOTECAS!E$1:E$27))</f>
        <v>Ciencias de la Salud</v>
      </c>
      <c r="D126" s="274">
        <v>1552</v>
      </c>
      <c r="E126" s="274"/>
      <c r="F126" s="274"/>
      <c r="G126" s="274">
        <v>13</v>
      </c>
      <c r="H126" s="274"/>
      <c r="I126" s="274">
        <v>3</v>
      </c>
      <c r="J126" s="274">
        <v>4</v>
      </c>
      <c r="K126" s="274"/>
      <c r="L126" s="274">
        <v>29</v>
      </c>
      <c r="M126" s="274">
        <v>13</v>
      </c>
      <c r="N126" s="274">
        <v>18</v>
      </c>
      <c r="O126" s="274"/>
      <c r="P126" s="274"/>
      <c r="Q126" s="274"/>
      <c r="R126" s="274">
        <v>5</v>
      </c>
      <c r="S126" s="274">
        <v>5</v>
      </c>
      <c r="T126" s="274"/>
      <c r="U126" s="274">
        <v>5</v>
      </c>
      <c r="V126" s="274"/>
      <c r="W126" s="274"/>
      <c r="X126" s="274">
        <v>3</v>
      </c>
      <c r="Y126" s="274">
        <v>5</v>
      </c>
      <c r="Z126" s="274">
        <v>2</v>
      </c>
      <c r="AA126" s="274">
        <v>1</v>
      </c>
      <c r="AB126" s="274">
        <v>4</v>
      </c>
      <c r="AC126" s="274"/>
      <c r="AD126" s="274">
        <v>5</v>
      </c>
      <c r="AE126" s="274">
        <v>5</v>
      </c>
      <c r="AF126" s="274">
        <v>5</v>
      </c>
      <c r="AG126" s="274">
        <v>5</v>
      </c>
      <c r="AH126" s="274">
        <v>5</v>
      </c>
      <c r="AI126" s="274">
        <v>5</v>
      </c>
      <c r="AJ126" s="274">
        <v>5</v>
      </c>
      <c r="AK126" s="274"/>
      <c r="AL126" s="274"/>
      <c r="AM126" s="274">
        <v>5</v>
      </c>
      <c r="AN126" s="274">
        <v>4</v>
      </c>
      <c r="AO126" s="274">
        <v>5</v>
      </c>
      <c r="AP126" s="274">
        <v>5</v>
      </c>
      <c r="AQ126" s="274">
        <v>5</v>
      </c>
      <c r="AR126" s="274">
        <v>5</v>
      </c>
      <c r="AS126" s="274">
        <v>4</v>
      </c>
      <c r="AT126" s="274"/>
      <c r="AU126" s="274" t="s">
        <v>33</v>
      </c>
      <c r="AV126" s="274"/>
      <c r="AW126" s="274"/>
      <c r="AX126" s="274"/>
      <c r="AY126" s="274"/>
      <c r="AZ126" s="274"/>
      <c r="BA126" s="274"/>
      <c r="BB126" s="274"/>
      <c r="BC126" s="274"/>
      <c r="BD126" s="274"/>
      <c r="BE126" s="274"/>
      <c r="BF126" s="274"/>
      <c r="BG126" s="274"/>
      <c r="BH126" s="274"/>
      <c r="BI126" s="274"/>
      <c r="BJ126" s="274">
        <v>5</v>
      </c>
      <c r="BK126" s="274">
        <v>5</v>
      </c>
      <c r="BL126" s="274"/>
      <c r="BM126" s="274">
        <v>5</v>
      </c>
      <c r="BN126" s="274">
        <v>4</v>
      </c>
      <c r="BO126" s="274"/>
      <c r="BP126" s="274"/>
      <c r="BQ126" s="275">
        <v>43139.636041666665</v>
      </c>
      <c r="BR126" s="274" t="s">
        <v>356</v>
      </c>
    </row>
    <row r="127" spans="1:70" ht="15" x14ac:dyDescent="0.25">
      <c r="A127" s="197" t="str">
        <f>IF(ISNA(LOOKUP($G127,BLIOTECAS!$B$1:$B$27,BLIOTECAS!C$1:C$27)),"",LOOKUP($G127,BLIOTECAS!$B$1:$B$27,BLIOTECAS!C$1:C$27))</f>
        <v xml:space="preserve">Facultad de Filología </v>
      </c>
      <c r="B127" s="197" t="str">
        <f>IF(ISNA(LOOKUP($G127,BLIOTECAS!$B$1:$B$27,BLIOTECAS!D$1:D$27)),"",LOOKUP($G127,BLIOTECAS!$B$1:$B$27,BLIOTECAS!D$1:D$27))</f>
        <v>FLL</v>
      </c>
      <c r="C127" s="197" t="str">
        <f>IF(ISNA(LOOKUP($G127,BLIOTECAS!$B$1:$B$27,BLIOTECAS!E$1:E$27)),"",LOOKUP($G127,BLIOTECAS!$B$1:$B$27,BLIOTECAS!E$1:E$27))</f>
        <v>Humanidades</v>
      </c>
      <c r="D127" s="274">
        <v>1553</v>
      </c>
      <c r="E127" s="274"/>
      <c r="F127" s="274"/>
      <c r="G127" s="274">
        <v>14</v>
      </c>
      <c r="H127" s="274"/>
      <c r="I127" s="274">
        <v>3</v>
      </c>
      <c r="J127" s="274">
        <v>4</v>
      </c>
      <c r="K127" s="274"/>
      <c r="L127" s="274">
        <v>14</v>
      </c>
      <c r="M127" s="274">
        <v>29</v>
      </c>
      <c r="N127" s="274"/>
      <c r="O127" s="274"/>
      <c r="P127" s="274"/>
      <c r="Q127" s="274"/>
      <c r="R127" s="274">
        <v>4</v>
      </c>
      <c r="S127" s="274">
        <v>4</v>
      </c>
      <c r="T127" s="274">
        <v>5</v>
      </c>
      <c r="U127" s="274">
        <v>5</v>
      </c>
      <c r="V127" s="274"/>
      <c r="W127" s="274"/>
      <c r="X127" s="274">
        <v>3</v>
      </c>
      <c r="Y127" s="274">
        <v>3</v>
      </c>
      <c r="Z127" s="274">
        <v>4</v>
      </c>
      <c r="AA127" s="274">
        <v>2</v>
      </c>
      <c r="AB127" s="274">
        <v>5</v>
      </c>
      <c r="AC127" s="274"/>
      <c r="AD127" s="274">
        <v>4</v>
      </c>
      <c r="AE127" s="274">
        <v>4</v>
      </c>
      <c r="AF127" s="274">
        <v>5</v>
      </c>
      <c r="AG127" s="274">
        <v>4</v>
      </c>
      <c r="AH127" s="274">
        <v>4</v>
      </c>
      <c r="AI127" s="274">
        <v>4</v>
      </c>
      <c r="AJ127" s="274">
        <v>5</v>
      </c>
      <c r="AK127" s="274"/>
      <c r="AL127" s="274"/>
      <c r="AM127" s="274">
        <v>5</v>
      </c>
      <c r="AN127" s="274">
        <v>5</v>
      </c>
      <c r="AO127" s="274">
        <v>4</v>
      </c>
      <c r="AP127" s="274">
        <v>4</v>
      </c>
      <c r="AQ127" s="274">
        <v>5</v>
      </c>
      <c r="AR127" s="274">
        <v>5</v>
      </c>
      <c r="AS127" s="274">
        <v>4</v>
      </c>
      <c r="AT127" s="274"/>
      <c r="AU127" s="274" t="s">
        <v>183</v>
      </c>
      <c r="AV127" s="274">
        <v>4</v>
      </c>
      <c r="AW127" s="274" t="s">
        <v>183</v>
      </c>
      <c r="AX127" s="274">
        <v>4</v>
      </c>
      <c r="AY127" s="274" t="s">
        <v>33</v>
      </c>
      <c r="AZ127" s="274"/>
      <c r="BA127" s="274" t="s">
        <v>183</v>
      </c>
      <c r="BB127" s="274" t="s">
        <v>183</v>
      </c>
      <c r="BC127" s="274" t="s">
        <v>183</v>
      </c>
      <c r="BD127" s="274">
        <v>4</v>
      </c>
      <c r="BE127" s="274" t="s">
        <v>33</v>
      </c>
      <c r="BF127" s="274"/>
      <c r="BG127" s="274"/>
      <c r="BH127" s="274"/>
      <c r="BI127" s="274"/>
      <c r="BJ127" s="274">
        <v>5</v>
      </c>
      <c r="BK127" s="274">
        <v>4</v>
      </c>
      <c r="BL127" s="274"/>
      <c r="BM127" s="274">
        <v>4</v>
      </c>
      <c r="BN127" s="274">
        <v>4</v>
      </c>
      <c r="BO127" s="274"/>
      <c r="BP127" s="274"/>
      <c r="BQ127" s="275">
        <v>43139.636712962965</v>
      </c>
      <c r="BR127" s="274" t="s">
        <v>356</v>
      </c>
    </row>
    <row r="128" spans="1:70" ht="15" x14ac:dyDescent="0.25">
      <c r="A128" s="197" t="str">
        <f>IF(ISNA(LOOKUP($G128,BLIOTECAS!$B$1:$B$27,BLIOTECAS!C$1:C$27)),"",LOOKUP($G128,BLIOTECAS!$B$1:$B$27,BLIOTECAS!C$1:C$27))</f>
        <v xml:space="preserve">Facultad de Informática </v>
      </c>
      <c r="B128" s="197" t="str">
        <f>IF(ISNA(LOOKUP($G128,BLIOTECAS!$B$1:$B$27,BLIOTECAS!D$1:D$27)),"",LOOKUP($G128,BLIOTECAS!$B$1:$B$27,BLIOTECAS!D$1:D$27))</f>
        <v>FDI</v>
      </c>
      <c r="C128" s="197" t="str">
        <f>IF(ISNA(LOOKUP($G128,BLIOTECAS!$B$1:$B$27,BLIOTECAS!E$1:E$27)),"",LOOKUP($G128,BLIOTECAS!$B$1:$B$27,BLIOTECAS!E$1:E$27))</f>
        <v>Ciencias Experimentales</v>
      </c>
      <c r="D128" s="274">
        <v>1554</v>
      </c>
      <c r="E128" s="274"/>
      <c r="F128" s="274"/>
      <c r="G128" s="274">
        <v>17</v>
      </c>
      <c r="H128" s="274"/>
      <c r="I128" s="274">
        <v>3</v>
      </c>
      <c r="J128" s="274">
        <v>3</v>
      </c>
      <c r="K128" s="274"/>
      <c r="L128" s="274">
        <v>17</v>
      </c>
      <c r="M128" s="274">
        <v>11</v>
      </c>
      <c r="N128" s="274">
        <v>4</v>
      </c>
      <c r="O128" s="274"/>
      <c r="P128" s="274"/>
      <c r="Q128" s="274"/>
      <c r="R128" s="274">
        <v>5</v>
      </c>
      <c r="S128" s="274">
        <v>5</v>
      </c>
      <c r="T128" s="274">
        <v>5</v>
      </c>
      <c r="U128" s="274">
        <v>5</v>
      </c>
      <c r="V128" s="274"/>
      <c r="W128" s="274"/>
      <c r="X128" s="274">
        <v>4</v>
      </c>
      <c r="Y128" s="274">
        <v>4</v>
      </c>
      <c r="Z128" s="274">
        <v>4</v>
      </c>
      <c r="AA128" s="274">
        <v>4</v>
      </c>
      <c r="AB128" s="274">
        <v>4</v>
      </c>
      <c r="AC128" s="274"/>
      <c r="AD128" s="274">
        <v>5</v>
      </c>
      <c r="AE128" s="274">
        <v>5</v>
      </c>
      <c r="AF128" s="274">
        <v>5</v>
      </c>
      <c r="AG128" s="274">
        <v>5</v>
      </c>
      <c r="AH128" s="274"/>
      <c r="AI128" s="274">
        <v>5</v>
      </c>
      <c r="AJ128" s="274">
        <v>5</v>
      </c>
      <c r="AK128" s="274"/>
      <c r="AL128" s="274"/>
      <c r="AM128" s="274">
        <v>5</v>
      </c>
      <c r="AN128" s="274">
        <v>5</v>
      </c>
      <c r="AO128" s="274">
        <v>5</v>
      </c>
      <c r="AP128" s="274">
        <v>5</v>
      </c>
      <c r="AQ128" s="274">
        <v>5</v>
      </c>
      <c r="AR128" s="274">
        <v>5</v>
      </c>
      <c r="AS128" s="274">
        <v>5</v>
      </c>
      <c r="AT128" s="274"/>
      <c r="AU128" s="274" t="s">
        <v>183</v>
      </c>
      <c r="AV128" s="274">
        <v>5</v>
      </c>
      <c r="AW128" s="274"/>
      <c r="AX128" s="274">
        <v>5</v>
      </c>
      <c r="AY128" s="274" t="s">
        <v>33</v>
      </c>
      <c r="AZ128" s="274"/>
      <c r="BA128" s="274" t="s">
        <v>183</v>
      </c>
      <c r="BB128" s="274" t="s">
        <v>183</v>
      </c>
      <c r="BC128" s="274" t="s">
        <v>33</v>
      </c>
      <c r="BD128" s="274"/>
      <c r="BE128" s="274" t="s">
        <v>33</v>
      </c>
      <c r="BF128" s="274"/>
      <c r="BG128" s="274"/>
      <c r="BH128" s="274"/>
      <c r="BI128" s="274"/>
      <c r="BJ128" s="274">
        <v>5</v>
      </c>
      <c r="BK128" s="274">
        <v>5</v>
      </c>
      <c r="BL128" s="274"/>
      <c r="BM128" s="274">
        <v>5</v>
      </c>
      <c r="BN128" s="274">
        <v>5</v>
      </c>
      <c r="BO128" s="274"/>
      <c r="BP128" s="274"/>
      <c r="BQ128" s="275">
        <v>43139.636828703704</v>
      </c>
      <c r="BR128" s="274" t="s">
        <v>356</v>
      </c>
    </row>
    <row r="129" spans="1:70" ht="15" x14ac:dyDescent="0.25">
      <c r="A129" s="197" t="str">
        <f>IF(ISNA(LOOKUP($G129,BLIOTECAS!$B$1:$B$27,BLIOTECAS!C$1:C$27)),"",LOOKUP($G129,BLIOTECAS!$B$1:$B$27,BLIOTECAS!C$1:C$27))</f>
        <v xml:space="preserve">Facultad de Educación </v>
      </c>
      <c r="B129" s="197" t="str">
        <f>IF(ISNA(LOOKUP($G129,BLIOTECAS!$B$1:$B$27,BLIOTECAS!D$1:D$27)),"",LOOKUP($G129,BLIOTECAS!$B$1:$B$27,BLIOTECAS!D$1:D$27))</f>
        <v>EDU</v>
      </c>
      <c r="C129" s="197" t="str">
        <f>IF(ISNA(LOOKUP($G129,BLIOTECAS!$B$1:$B$27,BLIOTECAS!E$1:E$27)),"",LOOKUP($G129,BLIOTECAS!$B$1:$B$27,BLIOTECAS!E$1:E$27))</f>
        <v>Humanidades</v>
      </c>
      <c r="D129" s="274">
        <v>1555</v>
      </c>
      <c r="E129" s="274"/>
      <c r="F129" s="274"/>
      <c r="G129" s="274">
        <v>12</v>
      </c>
      <c r="H129" s="274"/>
      <c r="I129" s="274">
        <v>3</v>
      </c>
      <c r="J129" s="274">
        <v>3</v>
      </c>
      <c r="K129" s="274"/>
      <c r="L129" s="274">
        <v>12</v>
      </c>
      <c r="M129" s="274"/>
      <c r="N129" s="274"/>
      <c r="O129" s="274"/>
      <c r="P129" s="274"/>
      <c r="Q129" s="274"/>
      <c r="R129" s="274">
        <v>5</v>
      </c>
      <c r="S129" s="274">
        <v>5</v>
      </c>
      <c r="T129" s="274">
        <v>5</v>
      </c>
      <c r="U129" s="274">
        <v>5</v>
      </c>
      <c r="V129" s="274"/>
      <c r="W129" s="274"/>
      <c r="X129" s="274">
        <v>5</v>
      </c>
      <c r="Y129" s="274">
        <v>5</v>
      </c>
      <c r="Z129" s="274">
        <v>3</v>
      </c>
      <c r="AA129" s="274">
        <v>5</v>
      </c>
      <c r="AB129" s="274">
        <v>5</v>
      </c>
      <c r="AC129" s="274"/>
      <c r="AD129" s="274">
        <v>4</v>
      </c>
      <c r="AE129" s="274">
        <v>5</v>
      </c>
      <c r="AF129" s="274">
        <v>5</v>
      </c>
      <c r="AG129" s="274">
        <v>5</v>
      </c>
      <c r="AH129" s="274">
        <v>5</v>
      </c>
      <c r="AI129" s="274">
        <v>5</v>
      </c>
      <c r="AJ129" s="274">
        <v>5</v>
      </c>
      <c r="AK129" s="274"/>
      <c r="AL129" s="274"/>
      <c r="AM129" s="274">
        <v>5</v>
      </c>
      <c r="AN129" s="274">
        <v>5</v>
      </c>
      <c r="AO129" s="274">
        <v>5</v>
      </c>
      <c r="AP129" s="274">
        <v>5</v>
      </c>
      <c r="AQ129" s="274">
        <v>5</v>
      </c>
      <c r="AR129" s="274">
        <v>5</v>
      </c>
      <c r="AS129" s="274">
        <v>5</v>
      </c>
      <c r="AT129" s="274"/>
      <c r="AU129" s="274" t="s">
        <v>183</v>
      </c>
      <c r="AV129" s="274">
        <v>5</v>
      </c>
      <c r="AW129" s="274" t="s">
        <v>183</v>
      </c>
      <c r="AX129" s="274">
        <v>5</v>
      </c>
      <c r="AY129" s="274" t="s">
        <v>183</v>
      </c>
      <c r="AZ129" s="274">
        <v>5</v>
      </c>
      <c r="BA129" s="274" t="s">
        <v>183</v>
      </c>
      <c r="BB129" s="274" t="s">
        <v>183</v>
      </c>
      <c r="BC129" s="274" t="s">
        <v>183</v>
      </c>
      <c r="BD129" s="274">
        <v>5</v>
      </c>
      <c r="BE129" s="274" t="s">
        <v>183</v>
      </c>
      <c r="BF129" s="274"/>
      <c r="BG129" s="274"/>
      <c r="BH129" s="274"/>
      <c r="BI129" s="274"/>
      <c r="BJ129" s="274">
        <v>5</v>
      </c>
      <c r="BK129" s="274">
        <v>5</v>
      </c>
      <c r="BL129" s="274"/>
      <c r="BM129" s="274">
        <v>5</v>
      </c>
      <c r="BN129" s="274">
        <v>4</v>
      </c>
      <c r="BO129" s="274"/>
      <c r="BP129" s="274"/>
      <c r="BQ129" s="275">
        <v>43139.637824074074</v>
      </c>
      <c r="BR129" s="274" t="s">
        <v>356</v>
      </c>
    </row>
    <row r="130" spans="1:70" ht="15" x14ac:dyDescent="0.25">
      <c r="A130" s="197" t="str">
        <f>IF(ISNA(LOOKUP($G130,BLIOTECAS!$B$1:$B$27,BLIOTECAS!C$1:C$27)),"",LOOKUP($G130,BLIOTECAS!$B$1:$B$27,BLIOTECAS!C$1:C$27))</f>
        <v xml:space="preserve">Facultad de Geografía e Historia </v>
      </c>
      <c r="B130" s="197" t="str">
        <f>IF(ISNA(LOOKUP($G130,BLIOTECAS!$B$1:$B$27,BLIOTECAS!D$1:D$27)),"",LOOKUP($G130,BLIOTECAS!$B$1:$B$27,BLIOTECAS!D$1:D$27))</f>
        <v>GHI</v>
      </c>
      <c r="C130" s="197" t="str">
        <f>IF(ISNA(LOOKUP($G130,BLIOTECAS!$B$1:$B$27,BLIOTECAS!E$1:E$27)),"",LOOKUP($G130,BLIOTECAS!$B$1:$B$27,BLIOTECAS!E$1:E$27))</f>
        <v>Humanidades</v>
      </c>
      <c r="D130" s="274">
        <v>1556</v>
      </c>
      <c r="E130" s="274"/>
      <c r="F130" s="274"/>
      <c r="G130" s="274">
        <v>16</v>
      </c>
      <c r="H130" s="274"/>
      <c r="I130" s="274">
        <v>4</v>
      </c>
      <c r="J130" s="274">
        <v>4</v>
      </c>
      <c r="K130" s="274"/>
      <c r="L130" s="274">
        <v>16</v>
      </c>
      <c r="M130" s="274"/>
      <c r="N130" s="274"/>
      <c r="O130" s="274" t="s">
        <v>418</v>
      </c>
      <c r="P130" s="274"/>
      <c r="Q130" s="274"/>
      <c r="R130" s="274">
        <v>5</v>
      </c>
      <c r="S130" s="274">
        <v>4</v>
      </c>
      <c r="T130" s="274">
        <v>3</v>
      </c>
      <c r="U130" s="274">
        <v>3</v>
      </c>
      <c r="V130" s="274"/>
      <c r="W130" s="274"/>
      <c r="X130" s="274">
        <v>5</v>
      </c>
      <c r="Y130" s="274">
        <v>4</v>
      </c>
      <c r="Z130" s="274">
        <v>3</v>
      </c>
      <c r="AA130" s="274">
        <v>3</v>
      </c>
      <c r="AB130" s="274">
        <v>4</v>
      </c>
      <c r="AC130" s="274"/>
      <c r="AD130" s="274">
        <v>3</v>
      </c>
      <c r="AE130" s="274">
        <v>2</v>
      </c>
      <c r="AF130" s="274">
        <v>4</v>
      </c>
      <c r="AG130" s="274">
        <v>4</v>
      </c>
      <c r="AH130" s="274">
        <v>3</v>
      </c>
      <c r="AI130" s="274">
        <v>1</v>
      </c>
      <c r="AJ130" s="274">
        <v>3</v>
      </c>
      <c r="AK130" s="274"/>
      <c r="AL130" s="274"/>
      <c r="AM130" s="274">
        <v>5</v>
      </c>
      <c r="AN130" s="274">
        <v>4</v>
      </c>
      <c r="AO130" s="274">
        <v>5</v>
      </c>
      <c r="AP130" s="274">
        <v>4</v>
      </c>
      <c r="AQ130" s="274">
        <v>3</v>
      </c>
      <c r="AR130" s="274">
        <v>4</v>
      </c>
      <c r="AS130" s="274"/>
      <c r="AT130" s="274"/>
      <c r="AU130" s="274" t="s">
        <v>183</v>
      </c>
      <c r="AV130" s="274">
        <v>4</v>
      </c>
      <c r="AW130" s="274" t="s">
        <v>33</v>
      </c>
      <c r="AX130" s="274"/>
      <c r="AY130" s="274" t="s">
        <v>33</v>
      </c>
      <c r="AZ130" s="274"/>
      <c r="BA130" s="274" t="s">
        <v>33</v>
      </c>
      <c r="BB130" s="274" t="s">
        <v>33</v>
      </c>
      <c r="BC130" s="274" t="s">
        <v>33</v>
      </c>
      <c r="BD130" s="274"/>
      <c r="BE130" s="274" t="s">
        <v>183</v>
      </c>
      <c r="BF130" s="274"/>
      <c r="BG130" s="274"/>
      <c r="BH130" s="274"/>
      <c r="BI130" s="274"/>
      <c r="BJ130" s="274">
        <v>4</v>
      </c>
      <c r="BK130" s="274">
        <v>3</v>
      </c>
      <c r="BL130" s="274"/>
      <c r="BM130" s="274">
        <v>4</v>
      </c>
      <c r="BN130" s="274">
        <v>4</v>
      </c>
      <c r="BO130" s="274" t="s">
        <v>419</v>
      </c>
      <c r="BP130" s="274"/>
      <c r="BQ130" s="275">
        <v>43139.638275462959</v>
      </c>
      <c r="BR130" s="274" t="s">
        <v>356</v>
      </c>
    </row>
    <row r="131" spans="1:70" ht="15" x14ac:dyDescent="0.25">
      <c r="A131" s="197" t="str">
        <f>IF(ISNA(LOOKUP($G131,BLIOTECAS!$B$1:$B$27,BLIOTECAS!C$1:C$27)),"",LOOKUP($G131,BLIOTECAS!$B$1:$B$27,BLIOTECAS!C$1:C$27))</f>
        <v xml:space="preserve">Facultad de Ciencias Geológicas </v>
      </c>
      <c r="B131" s="197" t="str">
        <f>IF(ISNA(LOOKUP($G131,BLIOTECAS!$B$1:$B$27,BLIOTECAS!D$1:D$27)),"",LOOKUP($G131,BLIOTECAS!$B$1:$B$27,BLIOTECAS!D$1:D$27))</f>
        <v>GEO</v>
      </c>
      <c r="C131" s="197" t="str">
        <f>IF(ISNA(LOOKUP($G131,BLIOTECAS!$B$1:$B$27,BLIOTECAS!E$1:E$27)),"",LOOKUP($G131,BLIOTECAS!$B$1:$B$27,BLIOTECAS!E$1:E$27))</f>
        <v>Ciencias Experimentales</v>
      </c>
      <c r="D131" s="274">
        <v>1557</v>
      </c>
      <c r="E131" s="274"/>
      <c r="F131" s="274"/>
      <c r="G131" s="274">
        <v>7</v>
      </c>
      <c r="H131" s="274"/>
      <c r="I131" s="274">
        <v>3</v>
      </c>
      <c r="J131" s="274">
        <v>5</v>
      </c>
      <c r="K131" s="274"/>
      <c r="L131" s="274">
        <v>7</v>
      </c>
      <c r="M131" s="274">
        <v>2</v>
      </c>
      <c r="N131" s="274">
        <v>16</v>
      </c>
      <c r="O131" s="274"/>
      <c r="P131" s="274"/>
      <c r="Q131" s="274"/>
      <c r="R131" s="274">
        <v>5</v>
      </c>
      <c r="S131" s="274">
        <v>5</v>
      </c>
      <c r="T131" s="274">
        <v>4</v>
      </c>
      <c r="U131" s="274">
        <v>3</v>
      </c>
      <c r="V131" s="274"/>
      <c r="W131" s="274"/>
      <c r="X131" s="274">
        <v>4</v>
      </c>
      <c r="Y131" s="274">
        <v>5</v>
      </c>
      <c r="Z131" s="274">
        <v>3</v>
      </c>
      <c r="AA131" s="274">
        <v>4</v>
      </c>
      <c r="AB131" s="274">
        <v>4</v>
      </c>
      <c r="AC131" s="274"/>
      <c r="AD131" s="274">
        <v>4</v>
      </c>
      <c r="AE131" s="274">
        <v>4</v>
      </c>
      <c r="AF131" s="274">
        <v>4</v>
      </c>
      <c r="AG131" s="274">
        <v>5</v>
      </c>
      <c r="AH131" s="274">
        <v>3</v>
      </c>
      <c r="AI131" s="274">
        <v>4</v>
      </c>
      <c r="AJ131" s="274">
        <v>4</v>
      </c>
      <c r="AK131" s="274"/>
      <c r="AL131" s="274"/>
      <c r="AM131" s="274">
        <v>5</v>
      </c>
      <c r="AN131" s="274">
        <v>5</v>
      </c>
      <c r="AO131" s="274">
        <v>4</v>
      </c>
      <c r="AP131" s="274">
        <v>5</v>
      </c>
      <c r="AQ131" s="274">
        <v>5</v>
      </c>
      <c r="AR131" s="274">
        <v>5</v>
      </c>
      <c r="AS131" s="274">
        <v>5</v>
      </c>
      <c r="AT131" s="274"/>
      <c r="AU131" s="274" t="s">
        <v>183</v>
      </c>
      <c r="AV131" s="274">
        <v>4</v>
      </c>
      <c r="AW131" s="274" t="s">
        <v>33</v>
      </c>
      <c r="AX131" s="274"/>
      <c r="AY131" s="274" t="s">
        <v>33</v>
      </c>
      <c r="AZ131" s="274"/>
      <c r="BA131" s="274" t="s">
        <v>33</v>
      </c>
      <c r="BB131" s="274" t="s">
        <v>183</v>
      </c>
      <c r="BC131" s="274" t="s">
        <v>183</v>
      </c>
      <c r="BD131" s="274">
        <v>4</v>
      </c>
      <c r="BE131" s="274" t="s">
        <v>183</v>
      </c>
      <c r="BF131" s="274"/>
      <c r="BG131" s="274"/>
      <c r="BH131" s="274"/>
      <c r="BI131" s="274"/>
      <c r="BJ131" s="274">
        <v>5</v>
      </c>
      <c r="BK131" s="274">
        <v>5</v>
      </c>
      <c r="BL131" s="274"/>
      <c r="BM131" s="274">
        <v>5</v>
      </c>
      <c r="BN131" s="274">
        <v>4</v>
      </c>
      <c r="BO131" s="274"/>
      <c r="BP131" s="274"/>
      <c r="BQ131" s="275">
        <v>43139.638680555552</v>
      </c>
      <c r="BR131" s="274" t="s">
        <v>356</v>
      </c>
    </row>
    <row r="132" spans="1:70" ht="15" x14ac:dyDescent="0.25">
      <c r="A132" s="197" t="str">
        <f>IF(ISNA(LOOKUP($G132,BLIOTECAS!$B$1:$B$27,BLIOTECAS!C$1:C$27)),"",LOOKUP($G132,BLIOTECAS!$B$1:$B$27,BLIOTECAS!C$1:C$27))</f>
        <v xml:space="preserve">Facultad de Educación </v>
      </c>
      <c r="B132" s="197" t="str">
        <f>IF(ISNA(LOOKUP($G132,BLIOTECAS!$B$1:$B$27,BLIOTECAS!D$1:D$27)),"",LOOKUP($G132,BLIOTECAS!$B$1:$B$27,BLIOTECAS!D$1:D$27))</f>
        <v>EDU</v>
      </c>
      <c r="C132" s="197" t="str">
        <f>IF(ISNA(LOOKUP($G132,BLIOTECAS!$B$1:$B$27,BLIOTECAS!E$1:E$27)),"",LOOKUP($G132,BLIOTECAS!$B$1:$B$27,BLIOTECAS!E$1:E$27))</f>
        <v>Humanidades</v>
      </c>
      <c r="D132" s="274">
        <v>1558</v>
      </c>
      <c r="E132" s="274"/>
      <c r="F132" s="274"/>
      <c r="G132" s="274">
        <v>12</v>
      </c>
      <c r="H132" s="274"/>
      <c r="I132" s="274">
        <v>3</v>
      </c>
      <c r="J132" s="274">
        <v>4</v>
      </c>
      <c r="K132" s="274"/>
      <c r="L132" s="274"/>
      <c r="M132" s="274"/>
      <c r="N132" s="274"/>
      <c r="O132" s="274"/>
      <c r="P132" s="274"/>
      <c r="Q132" s="274"/>
      <c r="R132" s="274">
        <v>4</v>
      </c>
      <c r="S132" s="274">
        <v>4</v>
      </c>
      <c r="T132" s="274">
        <v>4</v>
      </c>
      <c r="U132" s="274">
        <v>4</v>
      </c>
      <c r="V132" s="274"/>
      <c r="W132" s="274"/>
      <c r="X132" s="274">
        <v>4</v>
      </c>
      <c r="Y132" s="274">
        <v>4</v>
      </c>
      <c r="Z132" s="274">
        <v>5</v>
      </c>
      <c r="AA132" s="274">
        <v>5</v>
      </c>
      <c r="AB132" s="274">
        <v>5</v>
      </c>
      <c r="AC132" s="274"/>
      <c r="AD132" s="274">
        <v>4</v>
      </c>
      <c r="AE132" s="274">
        <v>4</v>
      </c>
      <c r="AF132" s="274">
        <v>4</v>
      </c>
      <c r="AG132" s="274">
        <v>4</v>
      </c>
      <c r="AH132" s="274">
        <v>4</v>
      </c>
      <c r="AI132" s="274">
        <v>4</v>
      </c>
      <c r="AJ132" s="274">
        <v>4</v>
      </c>
      <c r="AK132" s="274"/>
      <c r="AL132" s="274"/>
      <c r="AM132" s="274">
        <v>3</v>
      </c>
      <c r="AN132" s="274">
        <v>3</v>
      </c>
      <c r="AO132" s="274">
        <v>3</v>
      </c>
      <c r="AP132" s="274">
        <v>4</v>
      </c>
      <c r="AQ132" s="274">
        <v>3</v>
      </c>
      <c r="AR132" s="274">
        <v>3</v>
      </c>
      <c r="AS132" s="274">
        <v>3</v>
      </c>
      <c r="AT132" s="274"/>
      <c r="AU132" s="274" t="s">
        <v>183</v>
      </c>
      <c r="AV132" s="274">
        <v>3</v>
      </c>
      <c r="AW132" s="274" t="s">
        <v>33</v>
      </c>
      <c r="AX132" s="274"/>
      <c r="AY132" s="274" t="s">
        <v>33</v>
      </c>
      <c r="AZ132" s="274"/>
      <c r="BA132" s="274" t="s">
        <v>33</v>
      </c>
      <c r="BB132" s="274" t="s">
        <v>33</v>
      </c>
      <c r="BC132" s="274" t="s">
        <v>33</v>
      </c>
      <c r="BD132" s="274"/>
      <c r="BE132" s="274" t="s">
        <v>33</v>
      </c>
      <c r="BF132" s="274"/>
      <c r="BG132" s="274"/>
      <c r="BH132" s="274"/>
      <c r="BI132" s="274"/>
      <c r="BJ132" s="274">
        <v>3</v>
      </c>
      <c r="BK132" s="274">
        <v>2</v>
      </c>
      <c r="BL132" s="274"/>
      <c r="BM132" s="274">
        <v>4</v>
      </c>
      <c r="BN132" s="274">
        <v>4</v>
      </c>
      <c r="BO132" s="274"/>
      <c r="BP132" s="274"/>
      <c r="BQ132" s="275">
        <v>43139.639305555553</v>
      </c>
      <c r="BR132" s="274" t="s">
        <v>355</v>
      </c>
    </row>
    <row r="133" spans="1:70" ht="15" x14ac:dyDescent="0.25">
      <c r="A133" s="197" t="str">
        <f>IF(ISNA(LOOKUP($G133,BLIOTECAS!$B$1:$B$27,BLIOTECAS!C$1:C$27)),"",LOOKUP($G133,BLIOTECAS!$B$1:$B$27,BLIOTECAS!C$1:C$27))</f>
        <v xml:space="preserve">Facultad de Ciencias de la Información </v>
      </c>
      <c r="B133" s="197" t="str">
        <f>IF(ISNA(LOOKUP($G133,BLIOTECAS!$B$1:$B$27,BLIOTECAS!D$1:D$27)),"",LOOKUP($G133,BLIOTECAS!$B$1:$B$27,BLIOTECAS!D$1:D$27))</f>
        <v>INF</v>
      </c>
      <c r="C133" s="197" t="str">
        <f>IF(ISNA(LOOKUP($G133,BLIOTECAS!$B$1:$B$27,BLIOTECAS!E$1:E$27)),"",LOOKUP($G133,BLIOTECAS!$B$1:$B$27,BLIOTECAS!E$1:E$27))</f>
        <v>Ciencias Sociales</v>
      </c>
      <c r="D133" s="274">
        <v>1559</v>
      </c>
      <c r="E133" s="274"/>
      <c r="F133" s="274"/>
      <c r="G133" s="274">
        <v>4</v>
      </c>
      <c r="H133" s="274"/>
      <c r="I133" s="274">
        <v>2</v>
      </c>
      <c r="J133" s="274">
        <v>2</v>
      </c>
      <c r="K133" s="274"/>
      <c r="L133" s="274"/>
      <c r="M133" s="274"/>
      <c r="N133" s="274"/>
      <c r="O133" s="274"/>
      <c r="P133" s="274"/>
      <c r="Q133" s="274"/>
      <c r="R133" s="274">
        <v>5</v>
      </c>
      <c r="S133" s="274">
        <v>5</v>
      </c>
      <c r="T133" s="274">
        <v>4</v>
      </c>
      <c r="U133" s="274">
        <v>5</v>
      </c>
      <c r="V133" s="274"/>
      <c r="W133" s="274"/>
      <c r="X133" s="274">
        <v>2</v>
      </c>
      <c r="Y133" s="274">
        <v>2</v>
      </c>
      <c r="Z133" s="274">
        <v>4</v>
      </c>
      <c r="AA133" s="274">
        <v>4</v>
      </c>
      <c r="AB133" s="274">
        <v>5</v>
      </c>
      <c r="AC133" s="274"/>
      <c r="AD133" s="274">
        <v>3</v>
      </c>
      <c r="AE133" s="274">
        <v>1</v>
      </c>
      <c r="AF133" s="274">
        <v>2</v>
      </c>
      <c r="AG133" s="274">
        <v>3</v>
      </c>
      <c r="AH133" s="274">
        <v>1</v>
      </c>
      <c r="AI133" s="274">
        <v>3</v>
      </c>
      <c r="AJ133" s="274">
        <v>2</v>
      </c>
      <c r="AK133" s="274"/>
      <c r="AL133" s="274"/>
      <c r="AM133" s="274">
        <v>5</v>
      </c>
      <c r="AN133" s="274">
        <v>5</v>
      </c>
      <c r="AO133" s="274">
        <v>5</v>
      </c>
      <c r="AP133" s="274">
        <v>5</v>
      </c>
      <c r="AQ133" s="274">
        <v>5</v>
      </c>
      <c r="AR133" s="274">
        <v>5</v>
      </c>
      <c r="AS133" s="274">
        <v>5</v>
      </c>
      <c r="AT133" s="274"/>
      <c r="AU133" s="274" t="s">
        <v>33</v>
      </c>
      <c r="AV133" s="274"/>
      <c r="AW133" s="274" t="s">
        <v>33</v>
      </c>
      <c r="AX133" s="274"/>
      <c r="AY133" s="274" t="s">
        <v>33</v>
      </c>
      <c r="AZ133" s="274"/>
      <c r="BA133" s="274" t="s">
        <v>33</v>
      </c>
      <c r="BB133" s="274" t="s">
        <v>33</v>
      </c>
      <c r="BC133" s="274" t="s">
        <v>33</v>
      </c>
      <c r="BD133" s="274"/>
      <c r="BE133" s="274" t="s">
        <v>33</v>
      </c>
      <c r="BF133" s="274"/>
      <c r="BG133" s="274"/>
      <c r="BH133" s="274"/>
      <c r="BI133" s="274"/>
      <c r="BJ133" s="274">
        <v>5</v>
      </c>
      <c r="BK133" s="274">
        <v>5</v>
      </c>
      <c r="BL133" s="274"/>
      <c r="BM133" s="274">
        <v>3</v>
      </c>
      <c r="BN133" s="274">
        <v>4</v>
      </c>
      <c r="BO133" s="274"/>
      <c r="BP133" s="274"/>
      <c r="BQ133" s="275">
        <v>43139.640081018515</v>
      </c>
      <c r="BR133" s="274" t="s">
        <v>355</v>
      </c>
    </row>
    <row r="134" spans="1:70" ht="15" x14ac:dyDescent="0.25">
      <c r="A134" s="197" t="str">
        <f>IF(ISNA(LOOKUP($G134,BLIOTECAS!$B$1:$B$27,BLIOTECAS!C$1:C$27)),"",LOOKUP($G134,BLIOTECAS!$B$1:$B$27,BLIOTECAS!C$1:C$27))</f>
        <v xml:space="preserve">Facultad de Derecho </v>
      </c>
      <c r="B134" s="197" t="str">
        <f>IF(ISNA(LOOKUP($G134,BLIOTECAS!$B$1:$B$27,BLIOTECAS!D$1:D$27)),"",LOOKUP($G134,BLIOTECAS!$B$1:$B$27,BLIOTECAS!D$1:D$27))</f>
        <v>DER</v>
      </c>
      <c r="C134" s="197" t="str">
        <f>IF(ISNA(LOOKUP($G134,BLIOTECAS!$B$1:$B$27,BLIOTECAS!E$1:E$27)),"",LOOKUP($G134,BLIOTECAS!$B$1:$B$27,BLIOTECAS!E$1:E$27))</f>
        <v>Ciencias Sociales</v>
      </c>
      <c r="D134" s="274">
        <v>1560</v>
      </c>
      <c r="E134" s="274"/>
      <c r="F134" s="274"/>
      <c r="G134" s="274">
        <v>11</v>
      </c>
      <c r="H134" s="274"/>
      <c r="I134" s="274">
        <v>3</v>
      </c>
      <c r="J134" s="274">
        <v>4</v>
      </c>
      <c r="K134" s="274"/>
      <c r="L134" s="274">
        <v>11</v>
      </c>
      <c r="M134" s="274">
        <v>29</v>
      </c>
      <c r="N134" s="274"/>
      <c r="O134" s="274"/>
      <c r="P134" s="274"/>
      <c r="Q134" s="274"/>
      <c r="R134" s="274">
        <v>5</v>
      </c>
      <c r="S134" s="274">
        <v>5</v>
      </c>
      <c r="T134" s="274">
        <v>5</v>
      </c>
      <c r="U134" s="274">
        <v>5</v>
      </c>
      <c r="V134" s="274"/>
      <c r="W134" s="274"/>
      <c r="X134" s="274">
        <v>4</v>
      </c>
      <c r="Y134" s="274">
        <v>5</v>
      </c>
      <c r="Z134" s="274">
        <v>3</v>
      </c>
      <c r="AA134" s="274">
        <v>2</v>
      </c>
      <c r="AB134" s="274">
        <v>3</v>
      </c>
      <c r="AC134" s="274"/>
      <c r="AD134" s="274">
        <v>4</v>
      </c>
      <c r="AE134" s="274">
        <v>4</v>
      </c>
      <c r="AF134" s="274">
        <v>5</v>
      </c>
      <c r="AG134" s="274">
        <v>5</v>
      </c>
      <c r="AH134" s="274">
        <v>5</v>
      </c>
      <c r="AI134" s="274">
        <v>2</v>
      </c>
      <c r="AJ134" s="274">
        <v>5</v>
      </c>
      <c r="AK134" s="274"/>
      <c r="AL134" s="274"/>
      <c r="AM134" s="274">
        <v>5</v>
      </c>
      <c r="AN134" s="274">
        <v>5</v>
      </c>
      <c r="AO134" s="274">
        <v>5</v>
      </c>
      <c r="AP134" s="274">
        <v>5</v>
      </c>
      <c r="AQ134" s="274">
        <v>5</v>
      </c>
      <c r="AR134" s="274">
        <v>5</v>
      </c>
      <c r="AS134" s="274">
        <v>5</v>
      </c>
      <c r="AT134" s="274"/>
      <c r="AU134" s="274" t="s">
        <v>183</v>
      </c>
      <c r="AV134" s="274">
        <v>5</v>
      </c>
      <c r="AW134" s="274" t="s">
        <v>33</v>
      </c>
      <c r="AX134" s="274"/>
      <c r="AY134" s="274" t="s">
        <v>33</v>
      </c>
      <c r="AZ134" s="274"/>
      <c r="BA134" s="274" t="s">
        <v>33</v>
      </c>
      <c r="BB134" s="274" t="s">
        <v>33</v>
      </c>
      <c r="BC134" s="274" t="s">
        <v>33</v>
      </c>
      <c r="BD134" s="274"/>
      <c r="BE134" s="274" t="s">
        <v>33</v>
      </c>
      <c r="BF134" s="274"/>
      <c r="BG134" s="274"/>
      <c r="BH134" s="274"/>
      <c r="BI134" s="274"/>
      <c r="BJ134" s="274">
        <v>5</v>
      </c>
      <c r="BK134" s="274">
        <v>5</v>
      </c>
      <c r="BL134" s="274"/>
      <c r="BM134" s="274">
        <v>5</v>
      </c>
      <c r="BN134" s="274">
        <v>5</v>
      </c>
      <c r="BO134" s="274"/>
      <c r="BP134" s="274"/>
      <c r="BQ134" s="275">
        <v>43139.640590277777</v>
      </c>
      <c r="BR134" s="274" t="s">
        <v>355</v>
      </c>
    </row>
    <row r="135" spans="1:70" ht="15" x14ac:dyDescent="0.25">
      <c r="A135" s="197" t="str">
        <f>IF(ISNA(LOOKUP($G135,BLIOTECAS!$B$1:$B$27,BLIOTECAS!C$1:C$27)),"",LOOKUP($G135,BLIOTECAS!$B$1:$B$27,BLIOTECAS!C$1:C$27))</f>
        <v xml:space="preserve">Facultad de Bellas Artes </v>
      </c>
      <c r="B135" s="197" t="str">
        <f>IF(ISNA(LOOKUP($G135,BLIOTECAS!$B$1:$B$27,BLIOTECAS!D$1:D$27)),"",LOOKUP($G135,BLIOTECAS!$B$1:$B$27,BLIOTECAS!D$1:D$27))</f>
        <v>BBA</v>
      </c>
      <c r="C135" s="197" t="str">
        <f>IF(ISNA(LOOKUP($G135,BLIOTECAS!$B$1:$B$27,BLIOTECAS!E$1:E$27)),"",LOOKUP($G135,BLIOTECAS!$B$1:$B$27,BLIOTECAS!E$1:E$27))</f>
        <v>Humanidades</v>
      </c>
      <c r="D135" s="274">
        <v>1561</v>
      </c>
      <c r="E135" s="274"/>
      <c r="F135" s="274"/>
      <c r="G135" s="274">
        <v>1</v>
      </c>
      <c r="H135" s="274"/>
      <c r="I135" s="274">
        <v>3</v>
      </c>
      <c r="J135" s="274"/>
      <c r="K135" s="274"/>
      <c r="L135" s="274">
        <v>4</v>
      </c>
      <c r="M135" s="274">
        <v>1</v>
      </c>
      <c r="N135" s="274"/>
      <c r="O135" s="274"/>
      <c r="P135" s="274"/>
      <c r="Q135" s="274"/>
      <c r="R135" s="274">
        <v>5</v>
      </c>
      <c r="S135" s="274">
        <v>4</v>
      </c>
      <c r="T135" s="274">
        <v>5</v>
      </c>
      <c r="U135" s="274">
        <v>3</v>
      </c>
      <c r="V135" s="274"/>
      <c r="W135" s="274"/>
      <c r="X135" s="274">
        <v>5</v>
      </c>
      <c r="Y135" s="274">
        <v>1</v>
      </c>
      <c r="Z135" s="274">
        <v>5</v>
      </c>
      <c r="AA135" s="274">
        <v>4</v>
      </c>
      <c r="AB135" s="274">
        <v>5</v>
      </c>
      <c r="AC135" s="274"/>
      <c r="AD135" s="274">
        <v>5</v>
      </c>
      <c r="AE135" s="274">
        <v>5</v>
      </c>
      <c r="AF135" s="274"/>
      <c r="AG135" s="274"/>
      <c r="AH135" s="274">
        <v>4</v>
      </c>
      <c r="AI135" s="274">
        <v>5</v>
      </c>
      <c r="AJ135" s="274">
        <v>4</v>
      </c>
      <c r="AK135" s="274"/>
      <c r="AL135" s="274"/>
      <c r="AM135" s="274">
        <v>4</v>
      </c>
      <c r="AN135" s="274">
        <v>4</v>
      </c>
      <c r="AO135" s="274">
        <v>4</v>
      </c>
      <c r="AP135" s="274">
        <v>4</v>
      </c>
      <c r="AQ135" s="274">
        <v>4</v>
      </c>
      <c r="AR135" s="274">
        <v>5</v>
      </c>
      <c r="AS135" s="274">
        <v>4</v>
      </c>
      <c r="AT135" s="274"/>
      <c r="AU135" s="274" t="s">
        <v>183</v>
      </c>
      <c r="AV135" s="274">
        <v>5</v>
      </c>
      <c r="AW135" s="274" t="s">
        <v>33</v>
      </c>
      <c r="AX135" s="274"/>
      <c r="AY135" s="274" t="s">
        <v>33</v>
      </c>
      <c r="AZ135" s="274"/>
      <c r="BA135" s="274" t="s">
        <v>33</v>
      </c>
      <c r="BB135" s="274" t="s">
        <v>33</v>
      </c>
      <c r="BC135" s="274" t="s">
        <v>33</v>
      </c>
      <c r="BD135" s="274"/>
      <c r="BE135" s="274" t="s">
        <v>33</v>
      </c>
      <c r="BF135" s="274"/>
      <c r="BG135" s="274"/>
      <c r="BH135" s="274"/>
      <c r="BI135" s="274"/>
      <c r="BJ135" s="274">
        <v>5</v>
      </c>
      <c r="BK135" s="274">
        <v>5</v>
      </c>
      <c r="BL135" s="274"/>
      <c r="BM135" s="274">
        <v>5</v>
      </c>
      <c r="BN135" s="274">
        <v>4</v>
      </c>
      <c r="BO135" s="274"/>
      <c r="BP135" s="274"/>
      <c r="BQ135" s="275">
        <v>43139.641400462962</v>
      </c>
      <c r="BR135" s="274" t="s">
        <v>355</v>
      </c>
    </row>
    <row r="136" spans="1:70" ht="15" x14ac:dyDescent="0.25">
      <c r="A136" s="197" t="str">
        <f>IF(ISNA(LOOKUP($G136,BLIOTECAS!$B$1:$B$27,BLIOTECAS!C$1:C$27)),"",LOOKUP($G136,BLIOTECAS!$B$1:$B$27,BLIOTECAS!C$1:C$27))</f>
        <v xml:space="preserve">Facultad de Veterinaria </v>
      </c>
      <c r="B136" s="197" t="str">
        <f>IF(ISNA(LOOKUP($G136,BLIOTECAS!$B$1:$B$27,BLIOTECAS!D$1:D$27)),"",LOOKUP($G136,BLIOTECAS!$B$1:$B$27,BLIOTECAS!D$1:D$27))</f>
        <v>VET</v>
      </c>
      <c r="C136" s="197" t="str">
        <f>IF(ISNA(LOOKUP($G136,BLIOTECAS!$B$1:$B$27,BLIOTECAS!E$1:E$27)),"",LOOKUP($G136,BLIOTECAS!$B$1:$B$27,BLIOTECAS!E$1:E$27))</f>
        <v>Ciencias de la Salud</v>
      </c>
      <c r="D136" s="274">
        <v>1562</v>
      </c>
      <c r="E136" s="274"/>
      <c r="F136" s="274"/>
      <c r="G136" s="274">
        <v>21</v>
      </c>
      <c r="H136" s="274"/>
      <c r="I136" s="274">
        <v>2</v>
      </c>
      <c r="J136" s="274">
        <v>3</v>
      </c>
      <c r="K136" s="274"/>
      <c r="L136" s="274">
        <v>21</v>
      </c>
      <c r="M136" s="274">
        <v>16</v>
      </c>
      <c r="N136" s="274"/>
      <c r="O136" s="274"/>
      <c r="P136" s="274"/>
      <c r="Q136" s="274"/>
      <c r="R136" s="274">
        <v>5</v>
      </c>
      <c r="S136" s="274">
        <v>4</v>
      </c>
      <c r="T136" s="274">
        <v>4</v>
      </c>
      <c r="U136" s="274">
        <v>4</v>
      </c>
      <c r="V136" s="274"/>
      <c r="W136" s="274"/>
      <c r="X136" s="274">
        <v>4</v>
      </c>
      <c r="Y136" s="274">
        <v>5</v>
      </c>
      <c r="Z136" s="274">
        <v>4</v>
      </c>
      <c r="AA136" s="274">
        <v>4</v>
      </c>
      <c r="AB136" s="274">
        <v>3</v>
      </c>
      <c r="AC136" s="274"/>
      <c r="AD136" s="274">
        <v>3</v>
      </c>
      <c r="AE136" s="274">
        <v>3</v>
      </c>
      <c r="AF136" s="274">
        <v>3</v>
      </c>
      <c r="AG136" s="274">
        <v>2</v>
      </c>
      <c r="AH136" s="274">
        <v>4</v>
      </c>
      <c r="AI136" s="274">
        <v>4</v>
      </c>
      <c r="AJ136" s="274">
        <v>4</v>
      </c>
      <c r="AK136" s="274"/>
      <c r="AL136" s="274"/>
      <c r="AM136" s="274">
        <v>4</v>
      </c>
      <c r="AN136" s="274">
        <v>5</v>
      </c>
      <c r="AO136" s="274">
        <v>5</v>
      </c>
      <c r="AP136" s="274">
        <v>5</v>
      </c>
      <c r="AQ136" s="274">
        <v>5</v>
      </c>
      <c r="AR136" s="274">
        <v>4</v>
      </c>
      <c r="AS136" s="274">
        <v>5</v>
      </c>
      <c r="AT136" s="274"/>
      <c r="AU136" s="274" t="s">
        <v>33</v>
      </c>
      <c r="AV136" s="274"/>
      <c r="AW136" s="274" t="s">
        <v>183</v>
      </c>
      <c r="AX136" s="274">
        <v>4</v>
      </c>
      <c r="AY136" s="274" t="s">
        <v>33</v>
      </c>
      <c r="AZ136" s="274"/>
      <c r="BA136" s="274" t="s">
        <v>33</v>
      </c>
      <c r="BB136" s="274" t="s">
        <v>183</v>
      </c>
      <c r="BC136" s="274" t="s">
        <v>183</v>
      </c>
      <c r="BD136" s="274">
        <v>5</v>
      </c>
      <c r="BE136" s="274" t="s">
        <v>33</v>
      </c>
      <c r="BF136" s="274"/>
      <c r="BG136" s="274"/>
      <c r="BH136" s="274"/>
      <c r="BI136" s="274"/>
      <c r="BJ136" s="274">
        <v>5</v>
      </c>
      <c r="BK136" s="274">
        <v>5</v>
      </c>
      <c r="BL136" s="274"/>
      <c r="BM136" s="274">
        <v>4</v>
      </c>
      <c r="BN136" s="274">
        <v>4</v>
      </c>
      <c r="BO136" s="274"/>
      <c r="BP136" s="274"/>
      <c r="BQ136" s="275">
        <v>43139.642581018517</v>
      </c>
      <c r="BR136" s="274" t="s">
        <v>356</v>
      </c>
    </row>
    <row r="137" spans="1:70" ht="15" x14ac:dyDescent="0.25">
      <c r="A137" s="197" t="str">
        <f>IF(ISNA(LOOKUP($G137,BLIOTECAS!$B$1:$B$27,BLIOTECAS!C$1:C$27)),"",LOOKUP($G137,BLIOTECAS!$B$1:$B$27,BLIOTECAS!C$1:C$27))</f>
        <v xml:space="preserve">Facultad de Educación </v>
      </c>
      <c r="B137" s="197" t="str">
        <f>IF(ISNA(LOOKUP($G137,BLIOTECAS!$B$1:$B$27,BLIOTECAS!D$1:D$27)),"",LOOKUP($G137,BLIOTECAS!$B$1:$B$27,BLIOTECAS!D$1:D$27))</f>
        <v>EDU</v>
      </c>
      <c r="C137" s="197" t="str">
        <f>IF(ISNA(LOOKUP($G137,BLIOTECAS!$B$1:$B$27,BLIOTECAS!E$1:E$27)),"",LOOKUP($G137,BLIOTECAS!$B$1:$B$27,BLIOTECAS!E$1:E$27))</f>
        <v>Humanidades</v>
      </c>
      <c r="D137" s="274">
        <v>1563</v>
      </c>
      <c r="E137" s="274"/>
      <c r="F137" s="274"/>
      <c r="G137" s="274">
        <v>12</v>
      </c>
      <c r="H137" s="274"/>
      <c r="I137" s="274">
        <v>3</v>
      </c>
      <c r="J137" s="274">
        <v>4</v>
      </c>
      <c r="K137" s="274"/>
      <c r="L137" s="274">
        <v>12</v>
      </c>
      <c r="M137" s="274">
        <v>9</v>
      </c>
      <c r="N137" s="274">
        <v>15</v>
      </c>
      <c r="O137" s="274"/>
      <c r="P137" s="274"/>
      <c r="Q137" s="274"/>
      <c r="R137" s="274">
        <v>5</v>
      </c>
      <c r="S137" s="274">
        <v>4</v>
      </c>
      <c r="T137" s="274">
        <v>4</v>
      </c>
      <c r="U137" s="274">
        <v>4</v>
      </c>
      <c r="V137" s="274"/>
      <c r="W137" s="274"/>
      <c r="X137" s="274">
        <v>5</v>
      </c>
      <c r="Y137" s="274">
        <v>4</v>
      </c>
      <c r="Z137" s="274">
        <v>4</v>
      </c>
      <c r="AA137" s="274"/>
      <c r="AB137" s="274">
        <v>4</v>
      </c>
      <c r="AC137" s="274"/>
      <c r="AD137" s="274">
        <v>4</v>
      </c>
      <c r="AE137" s="274">
        <v>5</v>
      </c>
      <c r="AF137" s="274">
        <v>4</v>
      </c>
      <c r="AG137" s="274">
        <v>5</v>
      </c>
      <c r="AH137" s="274"/>
      <c r="AI137" s="274">
        <v>3</v>
      </c>
      <c r="AJ137" s="274">
        <v>5</v>
      </c>
      <c r="AK137" s="274"/>
      <c r="AL137" s="274"/>
      <c r="AM137" s="274">
        <v>5</v>
      </c>
      <c r="AN137" s="274">
        <v>5</v>
      </c>
      <c r="AO137" s="274">
        <v>5</v>
      </c>
      <c r="AP137" s="274">
        <v>5</v>
      </c>
      <c r="AQ137" s="274">
        <v>5</v>
      </c>
      <c r="AR137" s="274">
        <v>5</v>
      </c>
      <c r="AS137" s="274">
        <v>5</v>
      </c>
      <c r="AT137" s="274"/>
      <c r="AU137" s="274" t="s">
        <v>183</v>
      </c>
      <c r="AV137" s="274">
        <v>4</v>
      </c>
      <c r="AW137" s="274" t="s">
        <v>33</v>
      </c>
      <c r="AX137" s="274"/>
      <c r="AY137" s="274" t="s">
        <v>33</v>
      </c>
      <c r="AZ137" s="274"/>
      <c r="BA137" s="274" t="s">
        <v>33</v>
      </c>
      <c r="BB137" s="274" t="s">
        <v>183</v>
      </c>
      <c r="BC137" s="274" t="s">
        <v>183</v>
      </c>
      <c r="BD137" s="274">
        <v>5</v>
      </c>
      <c r="BE137" s="274" t="s">
        <v>183</v>
      </c>
      <c r="BF137" s="274"/>
      <c r="BG137" s="274"/>
      <c r="BH137" s="274"/>
      <c r="BI137" s="274"/>
      <c r="BJ137" s="274">
        <v>5</v>
      </c>
      <c r="BK137" s="274">
        <v>5</v>
      </c>
      <c r="BL137" s="274"/>
      <c r="BM137" s="274">
        <v>5</v>
      </c>
      <c r="BN137" s="274">
        <v>4</v>
      </c>
      <c r="BO137" s="274"/>
      <c r="BP137" s="274"/>
      <c r="BQ137" s="275">
        <v>43139.642754629633</v>
      </c>
      <c r="BR137" s="274" t="s">
        <v>356</v>
      </c>
    </row>
    <row r="138" spans="1:70" ht="15" x14ac:dyDescent="0.25">
      <c r="A138" s="197" t="str">
        <f>IF(ISNA(LOOKUP($G138,BLIOTECAS!$B$1:$B$27,BLIOTECAS!C$1:C$27)),"",LOOKUP($G138,BLIOTECAS!$B$1:$B$27,BLIOTECAS!C$1:C$27))</f>
        <v xml:space="preserve">Facultad de Ciencias de la Documentación </v>
      </c>
      <c r="B138" s="197" t="str">
        <f>IF(ISNA(LOOKUP($G138,BLIOTECAS!$B$1:$B$27,BLIOTECAS!D$1:D$27)),"",LOOKUP($G138,BLIOTECAS!$B$1:$B$27,BLIOTECAS!D$1:D$27))</f>
        <v>BYD</v>
      </c>
      <c r="C138" s="197" t="str">
        <f>IF(ISNA(LOOKUP($G138,BLIOTECAS!$B$1:$B$27,BLIOTECAS!E$1:E$27)),"",LOOKUP($G138,BLIOTECAS!$B$1:$B$27,BLIOTECAS!E$1:E$27))</f>
        <v>Ciencias Sociales</v>
      </c>
      <c r="D138" s="274">
        <v>1564</v>
      </c>
      <c r="E138" s="274"/>
      <c r="F138" s="274"/>
      <c r="G138" s="274">
        <v>3</v>
      </c>
      <c r="H138" s="274"/>
      <c r="I138" s="274">
        <v>3</v>
      </c>
      <c r="J138" s="274">
        <v>4</v>
      </c>
      <c r="K138" s="274"/>
      <c r="L138" s="274">
        <v>3</v>
      </c>
      <c r="M138" s="274">
        <v>16</v>
      </c>
      <c r="N138" s="274"/>
      <c r="O138" s="274"/>
      <c r="P138" s="274"/>
      <c r="Q138" s="274"/>
      <c r="R138" s="274">
        <v>5</v>
      </c>
      <c r="S138" s="274">
        <v>4</v>
      </c>
      <c r="T138" s="274">
        <v>5</v>
      </c>
      <c r="U138" s="274">
        <v>4</v>
      </c>
      <c r="V138" s="274"/>
      <c r="W138" s="274"/>
      <c r="X138" s="274">
        <v>5</v>
      </c>
      <c r="Y138" s="274">
        <v>2</v>
      </c>
      <c r="Z138" s="274">
        <v>4</v>
      </c>
      <c r="AA138" s="274">
        <v>1</v>
      </c>
      <c r="AB138" s="274">
        <v>5</v>
      </c>
      <c r="AC138" s="274"/>
      <c r="AD138" s="274">
        <v>5</v>
      </c>
      <c r="AE138" s="274">
        <v>5</v>
      </c>
      <c r="AF138" s="274">
        <v>4</v>
      </c>
      <c r="AG138" s="274">
        <v>5</v>
      </c>
      <c r="AH138" s="274">
        <v>5</v>
      </c>
      <c r="AI138" s="274">
        <v>5</v>
      </c>
      <c r="AJ138" s="274">
        <v>5</v>
      </c>
      <c r="AK138" s="274"/>
      <c r="AL138" s="274"/>
      <c r="AM138" s="274">
        <v>5</v>
      </c>
      <c r="AN138" s="274">
        <v>5</v>
      </c>
      <c r="AO138" s="274">
        <v>5</v>
      </c>
      <c r="AP138" s="274">
        <v>5</v>
      </c>
      <c r="AQ138" s="274">
        <v>5</v>
      </c>
      <c r="AR138" s="274">
        <v>5</v>
      </c>
      <c r="AS138" s="274">
        <v>4</v>
      </c>
      <c r="AT138" s="274"/>
      <c r="AU138" s="274" t="s">
        <v>183</v>
      </c>
      <c r="AV138" s="274">
        <v>4</v>
      </c>
      <c r="AW138" s="274" t="s">
        <v>183</v>
      </c>
      <c r="AX138" s="274">
        <v>4</v>
      </c>
      <c r="AY138" s="274" t="s">
        <v>183</v>
      </c>
      <c r="AZ138" s="274">
        <v>4</v>
      </c>
      <c r="BA138" s="274" t="s">
        <v>33</v>
      </c>
      <c r="BB138" s="274" t="s">
        <v>183</v>
      </c>
      <c r="BC138" s="274" t="s">
        <v>33</v>
      </c>
      <c r="BD138" s="274"/>
      <c r="BE138" s="274" t="s">
        <v>33</v>
      </c>
      <c r="BF138" s="274"/>
      <c r="BG138" s="274"/>
      <c r="BH138" s="274"/>
      <c r="BI138" s="274"/>
      <c r="BJ138" s="274">
        <v>4</v>
      </c>
      <c r="BK138" s="274">
        <v>4</v>
      </c>
      <c r="BL138" s="274"/>
      <c r="BM138" s="274">
        <v>4</v>
      </c>
      <c r="BN138" s="274">
        <v>5</v>
      </c>
      <c r="BO138" s="274"/>
      <c r="BP138" s="274"/>
      <c r="BQ138" s="275">
        <v>43139.643657407411</v>
      </c>
      <c r="BR138" s="274" t="s">
        <v>356</v>
      </c>
    </row>
    <row r="139" spans="1:70" ht="15" x14ac:dyDescent="0.25">
      <c r="A139" s="197" t="str">
        <f>IF(ISNA(LOOKUP($G139,BLIOTECAS!$B$1:$B$27,BLIOTECAS!C$1:C$27)),"",LOOKUP($G139,BLIOTECAS!$B$1:$B$27,BLIOTECAS!C$1:C$27))</f>
        <v xml:space="preserve">Facultad de Veterinaria </v>
      </c>
      <c r="B139" s="197" t="str">
        <f>IF(ISNA(LOOKUP($G139,BLIOTECAS!$B$1:$B$27,BLIOTECAS!D$1:D$27)),"",LOOKUP($G139,BLIOTECAS!$B$1:$B$27,BLIOTECAS!D$1:D$27))</f>
        <v>VET</v>
      </c>
      <c r="C139" s="197" t="str">
        <f>IF(ISNA(LOOKUP($G139,BLIOTECAS!$B$1:$B$27,BLIOTECAS!E$1:E$27)),"",LOOKUP($G139,BLIOTECAS!$B$1:$B$27,BLIOTECAS!E$1:E$27))</f>
        <v>Ciencias de la Salud</v>
      </c>
      <c r="D139" s="274">
        <v>1565</v>
      </c>
      <c r="E139" s="274"/>
      <c r="F139" s="274"/>
      <c r="G139" s="274">
        <v>21</v>
      </c>
      <c r="H139" s="274"/>
      <c r="I139" s="274">
        <v>4</v>
      </c>
      <c r="J139" s="274">
        <v>4</v>
      </c>
      <c r="K139" s="274"/>
      <c r="L139" s="274">
        <v>21</v>
      </c>
      <c r="M139" s="274"/>
      <c r="N139" s="274"/>
      <c r="O139" s="274"/>
      <c r="P139" s="274"/>
      <c r="Q139" s="274"/>
      <c r="R139" s="274">
        <v>5</v>
      </c>
      <c r="S139" s="274">
        <v>4</v>
      </c>
      <c r="T139" s="274">
        <v>3</v>
      </c>
      <c r="U139" s="274">
        <v>3</v>
      </c>
      <c r="V139" s="274"/>
      <c r="W139" s="274"/>
      <c r="X139" s="274">
        <v>2</v>
      </c>
      <c r="Y139" s="274">
        <v>4</v>
      </c>
      <c r="Z139" s="274">
        <v>1</v>
      </c>
      <c r="AA139" s="274">
        <v>2</v>
      </c>
      <c r="AB139" s="274">
        <v>3</v>
      </c>
      <c r="AC139" s="274"/>
      <c r="AD139" s="274">
        <v>4</v>
      </c>
      <c r="AE139" s="274">
        <v>4</v>
      </c>
      <c r="AF139" s="274">
        <v>5</v>
      </c>
      <c r="AG139" s="274">
        <v>4</v>
      </c>
      <c r="AH139" s="274">
        <v>4</v>
      </c>
      <c r="AI139" s="274">
        <v>4</v>
      </c>
      <c r="AJ139" s="274">
        <v>4</v>
      </c>
      <c r="AK139" s="274"/>
      <c r="AL139" s="274"/>
      <c r="AM139" s="274">
        <v>5</v>
      </c>
      <c r="AN139" s="274">
        <v>4</v>
      </c>
      <c r="AO139" s="274">
        <v>4</v>
      </c>
      <c r="AP139" s="274"/>
      <c r="AQ139" s="274">
        <v>4</v>
      </c>
      <c r="AR139" s="274"/>
      <c r="AS139" s="274">
        <v>3</v>
      </c>
      <c r="AT139" s="274"/>
      <c r="AU139" s="274"/>
      <c r="AV139" s="274">
        <v>3</v>
      </c>
      <c r="AW139" s="274" t="s">
        <v>183</v>
      </c>
      <c r="AX139" s="274">
        <v>4</v>
      </c>
      <c r="AY139" s="274" t="s">
        <v>33</v>
      </c>
      <c r="AZ139" s="274"/>
      <c r="BA139" s="274" t="s">
        <v>183</v>
      </c>
      <c r="BB139" s="274" t="s">
        <v>183</v>
      </c>
      <c r="BC139" s="274" t="s">
        <v>183</v>
      </c>
      <c r="BD139" s="274">
        <v>5</v>
      </c>
      <c r="BE139" s="274" t="s">
        <v>33</v>
      </c>
      <c r="BF139" s="274"/>
      <c r="BG139" s="274"/>
      <c r="BH139" s="274"/>
      <c r="BI139" s="274"/>
      <c r="BJ139" s="274">
        <v>5</v>
      </c>
      <c r="BK139" s="274">
        <v>5</v>
      </c>
      <c r="BL139" s="274"/>
      <c r="BM139" s="274">
        <v>5</v>
      </c>
      <c r="BN139" s="274">
        <v>4</v>
      </c>
      <c r="BO139" s="274"/>
      <c r="BP139" s="274"/>
      <c r="BQ139" s="275">
        <v>43139.643726851849</v>
      </c>
      <c r="BR139" s="274" t="s">
        <v>355</v>
      </c>
    </row>
    <row r="140" spans="1:70" ht="15" x14ac:dyDescent="0.25">
      <c r="A140" s="197" t="str">
        <f>IF(ISNA(LOOKUP($G140,BLIOTECAS!$B$1:$B$27,BLIOTECAS!C$1:C$27)),"",LOOKUP($G140,BLIOTECAS!$B$1:$B$27,BLIOTECAS!C$1:C$27))</f>
        <v xml:space="preserve">Facultad de Ciencias Físicas </v>
      </c>
      <c r="B140" s="197" t="str">
        <f>IF(ISNA(LOOKUP($G140,BLIOTECAS!$B$1:$B$27,BLIOTECAS!D$1:D$27)),"",LOOKUP($G140,BLIOTECAS!$B$1:$B$27,BLIOTECAS!D$1:D$27))</f>
        <v>FIS</v>
      </c>
      <c r="C140" s="197" t="str">
        <f>IF(ISNA(LOOKUP($G140,BLIOTECAS!$B$1:$B$27,BLIOTECAS!E$1:E$27)),"",LOOKUP($G140,BLIOTECAS!$B$1:$B$27,BLIOTECAS!E$1:E$27))</f>
        <v>Ciencias Experimentales</v>
      </c>
      <c r="D140" s="274">
        <v>1566</v>
      </c>
      <c r="E140" s="274"/>
      <c r="F140" s="274"/>
      <c r="G140" s="274">
        <v>6</v>
      </c>
      <c r="H140" s="274"/>
      <c r="I140" s="274">
        <v>2</v>
      </c>
      <c r="J140" s="274">
        <v>3</v>
      </c>
      <c r="K140" s="274"/>
      <c r="L140" s="274">
        <v>6</v>
      </c>
      <c r="M140" s="274">
        <v>17</v>
      </c>
      <c r="N140" s="274"/>
      <c r="O140" s="274"/>
      <c r="P140" s="274"/>
      <c r="Q140" s="274"/>
      <c r="R140" s="274">
        <v>5</v>
      </c>
      <c r="S140" s="274">
        <v>5</v>
      </c>
      <c r="T140" s="274">
        <v>5</v>
      </c>
      <c r="U140" s="274">
        <v>5</v>
      </c>
      <c r="V140" s="274"/>
      <c r="W140" s="274"/>
      <c r="X140" s="274">
        <v>3</v>
      </c>
      <c r="Y140" s="274">
        <v>5</v>
      </c>
      <c r="Z140" s="274">
        <v>3</v>
      </c>
      <c r="AA140" s="274">
        <v>4</v>
      </c>
      <c r="AB140" s="274">
        <v>5</v>
      </c>
      <c r="AC140" s="274"/>
      <c r="AD140" s="274">
        <v>2</v>
      </c>
      <c r="AE140" s="274">
        <v>5</v>
      </c>
      <c r="AF140" s="274">
        <v>5</v>
      </c>
      <c r="AG140" s="274">
        <v>5</v>
      </c>
      <c r="AH140" s="274">
        <v>4</v>
      </c>
      <c r="AI140" s="274">
        <v>5</v>
      </c>
      <c r="AJ140" s="274">
        <v>4</v>
      </c>
      <c r="AK140" s="274"/>
      <c r="AL140" s="274"/>
      <c r="AM140" s="274">
        <v>5</v>
      </c>
      <c r="AN140" s="274">
        <v>5</v>
      </c>
      <c r="AO140" s="274">
        <v>5</v>
      </c>
      <c r="AP140" s="274">
        <v>5</v>
      </c>
      <c r="AQ140" s="274">
        <v>5</v>
      </c>
      <c r="AR140" s="274">
        <v>4</v>
      </c>
      <c r="AS140" s="274">
        <v>4</v>
      </c>
      <c r="AT140" s="274"/>
      <c r="AU140" s="274" t="s">
        <v>183</v>
      </c>
      <c r="AV140" s="274">
        <v>5</v>
      </c>
      <c r="AW140" s="274" t="s">
        <v>33</v>
      </c>
      <c r="AX140" s="274"/>
      <c r="AY140" s="274" t="s">
        <v>33</v>
      </c>
      <c r="AZ140" s="274"/>
      <c r="BA140" s="274" t="s">
        <v>33</v>
      </c>
      <c r="BB140" s="274" t="s">
        <v>183</v>
      </c>
      <c r="BC140" s="274" t="s">
        <v>33</v>
      </c>
      <c r="BD140" s="274"/>
      <c r="BE140" s="274" t="s">
        <v>33</v>
      </c>
      <c r="BF140" s="274"/>
      <c r="BG140" s="274"/>
      <c r="BH140" s="274"/>
      <c r="BI140" s="274"/>
      <c r="BJ140" s="274">
        <v>5</v>
      </c>
      <c r="BK140" s="274">
        <v>5</v>
      </c>
      <c r="BL140" s="274"/>
      <c r="BM140" s="274">
        <v>5</v>
      </c>
      <c r="BN140" s="274">
        <v>4</v>
      </c>
      <c r="BO140" s="274"/>
      <c r="BP140" s="274"/>
      <c r="BQ140" s="275">
        <v>43139.643842592595</v>
      </c>
      <c r="BR140" s="274" t="s">
        <v>355</v>
      </c>
    </row>
    <row r="141" spans="1:70" ht="15" x14ac:dyDescent="0.25">
      <c r="A141" s="197" t="str">
        <f>IF(ISNA(LOOKUP($G141,BLIOTECAS!$B$1:$B$27,BLIOTECAS!C$1:C$27)),"",LOOKUP($G141,BLIOTECAS!$B$1:$B$27,BLIOTECAS!C$1:C$27))</f>
        <v xml:space="preserve">Facultad de Geografía e Historia </v>
      </c>
      <c r="B141" s="197" t="str">
        <f>IF(ISNA(LOOKUP($G141,BLIOTECAS!$B$1:$B$27,BLIOTECAS!D$1:D$27)),"",LOOKUP($G141,BLIOTECAS!$B$1:$B$27,BLIOTECAS!D$1:D$27))</f>
        <v>GHI</v>
      </c>
      <c r="C141" s="197" t="str">
        <f>IF(ISNA(LOOKUP($G141,BLIOTECAS!$B$1:$B$27,BLIOTECAS!E$1:E$27)),"",LOOKUP($G141,BLIOTECAS!$B$1:$B$27,BLIOTECAS!E$1:E$27))</f>
        <v>Humanidades</v>
      </c>
      <c r="D141" s="274">
        <v>1567</v>
      </c>
      <c r="E141" s="274"/>
      <c r="F141" s="274"/>
      <c r="G141" s="274">
        <v>16</v>
      </c>
      <c r="H141" s="274"/>
      <c r="I141" s="274">
        <v>3</v>
      </c>
      <c r="J141" s="274">
        <v>4</v>
      </c>
      <c r="K141" s="274"/>
      <c r="L141" s="274">
        <v>16</v>
      </c>
      <c r="M141" s="274">
        <v>5</v>
      </c>
      <c r="N141" s="274">
        <v>2</v>
      </c>
      <c r="O141" s="274"/>
      <c r="P141" s="274"/>
      <c r="Q141" s="274"/>
      <c r="R141" s="274">
        <v>5</v>
      </c>
      <c r="S141" s="274">
        <v>5</v>
      </c>
      <c r="T141" s="274">
        <v>5</v>
      </c>
      <c r="U141" s="274">
        <v>5</v>
      </c>
      <c r="V141" s="274"/>
      <c r="W141" s="274"/>
      <c r="X141" s="274">
        <v>3</v>
      </c>
      <c r="Y141" s="274">
        <v>3</v>
      </c>
      <c r="Z141" s="274">
        <v>5</v>
      </c>
      <c r="AA141" s="274">
        <v>3</v>
      </c>
      <c r="AB141" s="274">
        <v>4</v>
      </c>
      <c r="AC141" s="274"/>
      <c r="AD141" s="274">
        <v>3</v>
      </c>
      <c r="AE141" s="274">
        <v>3</v>
      </c>
      <c r="AF141" s="274">
        <v>3</v>
      </c>
      <c r="AG141" s="274">
        <v>3</v>
      </c>
      <c r="AH141" s="274">
        <v>3</v>
      </c>
      <c r="AI141" s="274">
        <v>3</v>
      </c>
      <c r="AJ141" s="274">
        <v>3</v>
      </c>
      <c r="AK141" s="274"/>
      <c r="AL141" s="274"/>
      <c r="AM141" s="274">
        <v>5</v>
      </c>
      <c r="AN141" s="274">
        <v>5</v>
      </c>
      <c r="AO141" s="274">
        <v>5</v>
      </c>
      <c r="AP141" s="274">
        <v>5</v>
      </c>
      <c r="AQ141" s="274">
        <v>5</v>
      </c>
      <c r="AR141" s="274">
        <v>5</v>
      </c>
      <c r="AS141" s="274">
        <v>5</v>
      </c>
      <c r="AT141" s="274"/>
      <c r="AU141" s="274" t="s">
        <v>183</v>
      </c>
      <c r="AV141" s="274">
        <v>4</v>
      </c>
      <c r="AW141" s="274" t="s">
        <v>183</v>
      </c>
      <c r="AX141" s="274">
        <v>5</v>
      </c>
      <c r="AY141" s="274" t="s">
        <v>183</v>
      </c>
      <c r="AZ141" s="274">
        <v>4</v>
      </c>
      <c r="BA141" s="274" t="s">
        <v>183</v>
      </c>
      <c r="BB141" s="274" t="s">
        <v>183</v>
      </c>
      <c r="BC141" s="274" t="s">
        <v>33</v>
      </c>
      <c r="BD141" s="274"/>
      <c r="BE141" s="274"/>
      <c r="BF141" s="274" t="s">
        <v>420</v>
      </c>
      <c r="BG141" s="274"/>
      <c r="BH141" s="274"/>
      <c r="BI141" s="274"/>
      <c r="BJ141" s="274">
        <v>5</v>
      </c>
      <c r="BK141" s="274">
        <v>5</v>
      </c>
      <c r="BL141" s="274"/>
      <c r="BM141" s="274">
        <v>5</v>
      </c>
      <c r="BN141" s="274">
        <v>4</v>
      </c>
      <c r="BO141" s="274"/>
      <c r="BP141" s="274"/>
      <c r="BQ141" s="275">
        <v>43139.644814814812</v>
      </c>
      <c r="BR141" s="274" t="s">
        <v>356</v>
      </c>
    </row>
    <row r="142" spans="1:70" ht="15" x14ac:dyDescent="0.25">
      <c r="A142" s="197" t="str">
        <f>IF(ISNA(LOOKUP($G142,BLIOTECAS!$B$1:$B$27,BLIOTECAS!C$1:C$27)),"",LOOKUP($G142,BLIOTECAS!$B$1:$B$27,BLIOTECAS!C$1:C$27))</f>
        <v xml:space="preserve">Facultad de Filología </v>
      </c>
      <c r="B142" s="197" t="str">
        <f>IF(ISNA(LOOKUP($G142,BLIOTECAS!$B$1:$B$27,BLIOTECAS!D$1:D$27)),"",LOOKUP($G142,BLIOTECAS!$B$1:$B$27,BLIOTECAS!D$1:D$27))</f>
        <v>FLL</v>
      </c>
      <c r="C142" s="197" t="str">
        <f>IF(ISNA(LOOKUP($G142,BLIOTECAS!$B$1:$B$27,BLIOTECAS!E$1:E$27)),"",LOOKUP($G142,BLIOTECAS!$B$1:$B$27,BLIOTECAS!E$1:E$27))</f>
        <v>Humanidades</v>
      </c>
      <c r="D142" s="274">
        <v>1568</v>
      </c>
      <c r="E142" s="274"/>
      <c r="F142" s="274"/>
      <c r="G142" s="274">
        <v>14</v>
      </c>
      <c r="H142" s="274"/>
      <c r="I142" s="274">
        <v>4</v>
      </c>
      <c r="J142" s="274">
        <v>5</v>
      </c>
      <c r="K142" s="274"/>
      <c r="L142" s="274">
        <v>14</v>
      </c>
      <c r="M142" s="274">
        <v>29</v>
      </c>
      <c r="N142" s="274">
        <v>16</v>
      </c>
      <c r="O142" s="274" t="s">
        <v>421</v>
      </c>
      <c r="P142" s="274"/>
      <c r="Q142" s="274"/>
      <c r="R142" s="274">
        <v>1</v>
      </c>
      <c r="S142" s="274">
        <v>1</v>
      </c>
      <c r="T142" s="274">
        <v>3</v>
      </c>
      <c r="U142" s="274">
        <v>4</v>
      </c>
      <c r="V142" s="274"/>
      <c r="W142" s="274"/>
      <c r="X142" s="274">
        <v>5</v>
      </c>
      <c r="Y142" s="274">
        <v>3</v>
      </c>
      <c r="Z142" s="274">
        <v>5</v>
      </c>
      <c r="AA142" s="274">
        <v>4</v>
      </c>
      <c r="AB142" s="274">
        <v>4</v>
      </c>
      <c r="AC142" s="274"/>
      <c r="AD142" s="274">
        <v>3</v>
      </c>
      <c r="AE142" s="274">
        <v>3</v>
      </c>
      <c r="AF142" s="274">
        <v>3</v>
      </c>
      <c r="AG142" s="274">
        <v>3</v>
      </c>
      <c r="AH142" s="274">
        <v>3</v>
      </c>
      <c r="AI142" s="274">
        <v>2</v>
      </c>
      <c r="AJ142" s="274">
        <v>2</v>
      </c>
      <c r="AK142" s="274"/>
      <c r="AL142" s="274"/>
      <c r="AM142" s="274">
        <v>3</v>
      </c>
      <c r="AN142" s="274">
        <v>2</v>
      </c>
      <c r="AO142" s="274">
        <v>2</v>
      </c>
      <c r="AP142" s="274">
        <v>2</v>
      </c>
      <c r="AQ142" s="274">
        <v>1</v>
      </c>
      <c r="AR142" s="274">
        <v>2</v>
      </c>
      <c r="AS142" s="274">
        <v>1</v>
      </c>
      <c r="AT142" s="274"/>
      <c r="AU142" s="274" t="s">
        <v>183</v>
      </c>
      <c r="AV142" s="274">
        <v>3</v>
      </c>
      <c r="AW142" s="274" t="s">
        <v>33</v>
      </c>
      <c r="AX142" s="274"/>
      <c r="AY142" s="274" t="s">
        <v>33</v>
      </c>
      <c r="AZ142" s="274"/>
      <c r="BA142" s="274" t="s">
        <v>33</v>
      </c>
      <c r="BB142" s="274" t="s">
        <v>33</v>
      </c>
      <c r="BC142" s="274" t="s">
        <v>33</v>
      </c>
      <c r="BD142" s="274"/>
      <c r="BE142" s="274" t="s">
        <v>183</v>
      </c>
      <c r="BF142" s="274"/>
      <c r="BG142" s="274"/>
      <c r="BH142" s="274"/>
      <c r="BI142" s="274"/>
      <c r="BJ142" s="274">
        <v>2</v>
      </c>
      <c r="BK142" s="274">
        <v>3</v>
      </c>
      <c r="BL142" s="274"/>
      <c r="BM142" s="274">
        <v>3</v>
      </c>
      <c r="BN142" s="274">
        <v>3</v>
      </c>
      <c r="BO142" s="274"/>
      <c r="BP142" s="274"/>
      <c r="BQ142" s="275">
        <v>43139.644976851851</v>
      </c>
      <c r="BR142" s="274" t="s">
        <v>356</v>
      </c>
    </row>
    <row r="143" spans="1:70" ht="15" x14ac:dyDescent="0.25">
      <c r="A143" s="197" t="str">
        <f>IF(ISNA(LOOKUP($G143,BLIOTECAS!$B$1:$B$27,BLIOTECAS!C$1:C$27)),"",LOOKUP($G143,BLIOTECAS!$B$1:$B$27,BLIOTECAS!C$1:C$27))</f>
        <v xml:space="preserve">Facultad de Ciencias Geológicas </v>
      </c>
      <c r="B143" s="197" t="str">
        <f>IF(ISNA(LOOKUP($G143,BLIOTECAS!$B$1:$B$27,BLIOTECAS!D$1:D$27)),"",LOOKUP($G143,BLIOTECAS!$B$1:$B$27,BLIOTECAS!D$1:D$27))</f>
        <v>GEO</v>
      </c>
      <c r="C143" s="197" t="str">
        <f>IF(ISNA(LOOKUP($G143,BLIOTECAS!$B$1:$B$27,BLIOTECAS!E$1:E$27)),"",LOOKUP($G143,BLIOTECAS!$B$1:$B$27,BLIOTECAS!E$1:E$27))</f>
        <v>Ciencias Experimentales</v>
      </c>
      <c r="D143" s="274">
        <v>1569</v>
      </c>
      <c r="E143" s="274"/>
      <c r="F143" s="274"/>
      <c r="G143" s="274">
        <v>7</v>
      </c>
      <c r="H143" s="274"/>
      <c r="I143" s="274">
        <v>2</v>
      </c>
      <c r="J143" s="274">
        <v>2</v>
      </c>
      <c r="K143" s="274"/>
      <c r="L143" s="274">
        <v>7</v>
      </c>
      <c r="M143" s="274"/>
      <c r="N143" s="274"/>
      <c r="O143" s="274"/>
      <c r="P143" s="274"/>
      <c r="Q143" s="274"/>
      <c r="R143" s="274">
        <v>4</v>
      </c>
      <c r="S143" s="274">
        <v>4</v>
      </c>
      <c r="T143" s="274">
        <v>5</v>
      </c>
      <c r="U143" s="274">
        <v>4</v>
      </c>
      <c r="V143" s="274"/>
      <c r="W143" s="274"/>
      <c r="X143" s="274">
        <v>5</v>
      </c>
      <c r="Y143" s="274">
        <v>5</v>
      </c>
      <c r="Z143" s="274">
        <v>2</v>
      </c>
      <c r="AA143" s="274">
        <v>2</v>
      </c>
      <c r="AB143" s="274">
        <v>3</v>
      </c>
      <c r="AC143" s="274"/>
      <c r="AD143" s="274">
        <v>4</v>
      </c>
      <c r="AE143" s="274">
        <v>5</v>
      </c>
      <c r="AF143" s="274">
        <v>4</v>
      </c>
      <c r="AG143" s="274">
        <v>5</v>
      </c>
      <c r="AH143" s="274">
        <v>4</v>
      </c>
      <c r="AI143" s="274">
        <v>4</v>
      </c>
      <c r="AJ143" s="274">
        <v>4</v>
      </c>
      <c r="AK143" s="274"/>
      <c r="AL143" s="274"/>
      <c r="AM143" s="274">
        <v>4</v>
      </c>
      <c r="AN143" s="274">
        <v>5</v>
      </c>
      <c r="AO143" s="274">
        <v>5</v>
      </c>
      <c r="AP143" s="274">
        <v>5</v>
      </c>
      <c r="AQ143" s="274">
        <v>5</v>
      </c>
      <c r="AR143" s="274">
        <v>5</v>
      </c>
      <c r="AS143" s="274">
        <v>4</v>
      </c>
      <c r="AT143" s="274"/>
      <c r="AU143" s="274" t="s">
        <v>183</v>
      </c>
      <c r="AV143" s="274">
        <v>4</v>
      </c>
      <c r="AW143" s="274" t="s">
        <v>33</v>
      </c>
      <c r="AX143" s="274"/>
      <c r="AY143" s="274" t="s">
        <v>33</v>
      </c>
      <c r="AZ143" s="274"/>
      <c r="BA143" s="274" t="s">
        <v>183</v>
      </c>
      <c r="BB143" s="274" t="s">
        <v>183</v>
      </c>
      <c r="BC143" s="274" t="s">
        <v>33</v>
      </c>
      <c r="BD143" s="274"/>
      <c r="BE143" s="274" t="s">
        <v>33</v>
      </c>
      <c r="BF143" s="274"/>
      <c r="BG143" s="274"/>
      <c r="BH143" s="274"/>
      <c r="BI143" s="274"/>
      <c r="BJ143" s="274">
        <v>5</v>
      </c>
      <c r="BK143" s="274">
        <v>5</v>
      </c>
      <c r="BL143" s="274"/>
      <c r="BM143" s="274">
        <v>5</v>
      </c>
      <c r="BN143" s="274">
        <v>4</v>
      </c>
      <c r="BO143" s="274"/>
      <c r="BP143" s="274"/>
      <c r="BQ143" s="275">
        <v>43139.64502314815</v>
      </c>
      <c r="BR143" s="274" t="s">
        <v>356</v>
      </c>
    </row>
    <row r="144" spans="1:70" ht="15" x14ac:dyDescent="0.25">
      <c r="A144" s="197" t="str">
        <f>IF(ISNA(LOOKUP($G144,BLIOTECAS!$B$1:$B$27,BLIOTECAS!C$1:C$27)),"",LOOKUP($G144,BLIOTECAS!$B$1:$B$27,BLIOTECAS!C$1:C$27))</f>
        <v xml:space="preserve">Facultad de Ciencias Biológicas </v>
      </c>
      <c r="B144" s="197" t="str">
        <f>IF(ISNA(LOOKUP($G144,BLIOTECAS!$B$1:$B$27,BLIOTECAS!D$1:D$27)),"",LOOKUP($G144,BLIOTECAS!$B$1:$B$27,BLIOTECAS!D$1:D$27))</f>
        <v>BIO</v>
      </c>
      <c r="C144" s="197" t="str">
        <f>IF(ISNA(LOOKUP($G144,BLIOTECAS!$B$1:$B$27,BLIOTECAS!E$1:E$27)),"",LOOKUP($G144,BLIOTECAS!$B$1:$B$27,BLIOTECAS!E$1:E$27))</f>
        <v>Ciencias Experimentales</v>
      </c>
      <c r="D144" s="274">
        <v>1570</v>
      </c>
      <c r="E144" s="274"/>
      <c r="F144" s="274"/>
      <c r="G144" s="274">
        <v>2</v>
      </c>
      <c r="H144" s="274"/>
      <c r="I144" s="274">
        <v>2</v>
      </c>
      <c r="J144" s="274">
        <v>2</v>
      </c>
      <c r="K144" s="274"/>
      <c r="L144" s="274"/>
      <c r="M144" s="274"/>
      <c r="N144" s="274"/>
      <c r="O144" s="274"/>
      <c r="P144" s="274"/>
      <c r="Q144" s="274"/>
      <c r="R144" s="274">
        <v>4</v>
      </c>
      <c r="S144" s="274">
        <v>4</v>
      </c>
      <c r="T144" s="274">
        <v>4</v>
      </c>
      <c r="U144" s="274">
        <v>4</v>
      </c>
      <c r="V144" s="274"/>
      <c r="W144" s="274"/>
      <c r="X144" s="274">
        <v>3</v>
      </c>
      <c r="Y144" s="274">
        <v>3</v>
      </c>
      <c r="Z144" s="274">
        <v>5</v>
      </c>
      <c r="AA144" s="274"/>
      <c r="AB144" s="274">
        <v>3</v>
      </c>
      <c r="AC144" s="274"/>
      <c r="AD144" s="274">
        <v>3</v>
      </c>
      <c r="AE144" s="274">
        <v>4</v>
      </c>
      <c r="AF144" s="274">
        <v>5</v>
      </c>
      <c r="AG144" s="274">
        <v>5</v>
      </c>
      <c r="AH144" s="274">
        <v>5</v>
      </c>
      <c r="AI144" s="274">
        <v>4</v>
      </c>
      <c r="AJ144" s="274">
        <v>5</v>
      </c>
      <c r="AK144" s="274"/>
      <c r="AL144" s="274"/>
      <c r="AM144" s="274">
        <v>4</v>
      </c>
      <c r="AN144" s="274">
        <v>4</v>
      </c>
      <c r="AO144" s="274">
        <v>4</v>
      </c>
      <c r="AP144" s="274">
        <v>4</v>
      </c>
      <c r="AQ144" s="274">
        <v>4</v>
      </c>
      <c r="AR144" s="274"/>
      <c r="AS144" s="274">
        <v>4</v>
      </c>
      <c r="AT144" s="274"/>
      <c r="AU144" s="274" t="s">
        <v>33</v>
      </c>
      <c r="AV144" s="274"/>
      <c r="AW144" s="274"/>
      <c r="AX144" s="274"/>
      <c r="AY144" s="274"/>
      <c r="AZ144" s="274"/>
      <c r="BA144" s="274"/>
      <c r="BB144" s="274"/>
      <c r="BC144" s="274"/>
      <c r="BD144" s="274"/>
      <c r="BE144" s="274"/>
      <c r="BF144" s="274"/>
      <c r="BG144" s="274"/>
      <c r="BH144" s="274"/>
      <c r="BI144" s="274"/>
      <c r="BJ144" s="274">
        <v>4</v>
      </c>
      <c r="BK144" s="274">
        <v>5</v>
      </c>
      <c r="BL144" s="274"/>
      <c r="BM144" s="274">
        <v>4</v>
      </c>
      <c r="BN144" s="274">
        <v>4</v>
      </c>
      <c r="BO144" s="274"/>
      <c r="BP144" s="274"/>
      <c r="BQ144" s="275">
        <v>43139.645601851851</v>
      </c>
      <c r="BR144" s="274" t="s">
        <v>356</v>
      </c>
    </row>
    <row r="145" spans="1:71" ht="15" x14ac:dyDescent="0.25">
      <c r="A145" s="197" t="str">
        <f>IF(ISNA(LOOKUP($G145,BLIOTECAS!$B$1:$B$27,BLIOTECAS!C$1:C$27)),"",LOOKUP($G145,BLIOTECAS!$B$1:$B$27,BLIOTECAS!C$1:C$27))</f>
        <v>F. Trabajo Social</v>
      </c>
      <c r="B145" s="197" t="str">
        <f>IF(ISNA(LOOKUP($G145,BLIOTECAS!$B$1:$B$27,BLIOTECAS!D$1:D$27)),"",LOOKUP($G145,BLIOTECAS!$B$1:$B$27,BLIOTECAS!D$1:D$27))</f>
        <v>TRS</v>
      </c>
      <c r="C145" s="197" t="str">
        <f>IF(ISNA(LOOKUP($G145,BLIOTECAS!$B$1:$B$27,BLIOTECAS!E$1:E$27)),"",LOOKUP($G145,BLIOTECAS!$B$1:$B$27,BLIOTECAS!E$1:E$27))</f>
        <v>Ciencias Sociales</v>
      </c>
      <c r="D145" s="274">
        <v>1571</v>
      </c>
      <c r="E145" s="274"/>
      <c r="F145" s="274"/>
      <c r="G145" s="274">
        <v>26</v>
      </c>
      <c r="H145" s="274"/>
      <c r="I145" s="274">
        <v>5</v>
      </c>
      <c r="J145" s="274">
        <v>5</v>
      </c>
      <c r="K145" s="274"/>
      <c r="L145" s="274">
        <v>26</v>
      </c>
      <c r="M145" s="274">
        <v>9</v>
      </c>
      <c r="N145" s="274">
        <v>18</v>
      </c>
      <c r="O145" s="274"/>
      <c r="P145" s="274"/>
      <c r="Q145" s="274"/>
      <c r="R145" s="274">
        <v>5</v>
      </c>
      <c r="S145" s="274">
        <v>4</v>
      </c>
      <c r="T145" s="274">
        <v>4</v>
      </c>
      <c r="U145" s="274">
        <v>4</v>
      </c>
      <c r="V145" s="274"/>
      <c r="W145" s="274"/>
      <c r="X145" s="274">
        <v>4</v>
      </c>
      <c r="Y145" s="274">
        <v>5</v>
      </c>
      <c r="Z145" s="274">
        <v>3</v>
      </c>
      <c r="AA145" s="274">
        <v>4</v>
      </c>
      <c r="AB145" s="274">
        <v>2</v>
      </c>
      <c r="AC145" s="274"/>
      <c r="AD145" s="274">
        <v>4</v>
      </c>
      <c r="AE145" s="274">
        <v>5</v>
      </c>
      <c r="AF145" s="274">
        <v>4</v>
      </c>
      <c r="AG145" s="274">
        <v>5</v>
      </c>
      <c r="AH145" s="274">
        <v>4</v>
      </c>
      <c r="AI145" s="274">
        <v>5</v>
      </c>
      <c r="AJ145" s="274">
        <v>5</v>
      </c>
      <c r="AK145" s="274"/>
      <c r="AL145" s="274"/>
      <c r="AM145" s="274">
        <v>5</v>
      </c>
      <c r="AN145" s="274">
        <v>5</v>
      </c>
      <c r="AO145" s="274">
        <v>5</v>
      </c>
      <c r="AP145" s="274">
        <v>5</v>
      </c>
      <c r="AQ145" s="274">
        <v>5</v>
      </c>
      <c r="AR145" s="274">
        <v>4</v>
      </c>
      <c r="AS145" s="274">
        <v>5</v>
      </c>
      <c r="AT145" s="274"/>
      <c r="AU145" s="274" t="s">
        <v>183</v>
      </c>
      <c r="AV145" s="274">
        <v>4</v>
      </c>
      <c r="AW145" s="274" t="s">
        <v>183</v>
      </c>
      <c r="AX145" s="274">
        <v>4</v>
      </c>
      <c r="AY145" s="274" t="s">
        <v>183</v>
      </c>
      <c r="AZ145" s="274">
        <v>4</v>
      </c>
      <c r="BA145" s="274" t="s">
        <v>183</v>
      </c>
      <c r="BB145" s="274" t="s">
        <v>183</v>
      </c>
      <c r="BC145" s="274" t="s">
        <v>183</v>
      </c>
      <c r="BD145" s="274">
        <v>4</v>
      </c>
      <c r="BE145" s="274" t="s">
        <v>183</v>
      </c>
      <c r="BF145" s="274"/>
      <c r="BG145" s="274"/>
      <c r="BH145" s="274"/>
      <c r="BI145" s="274"/>
      <c r="BJ145" s="274">
        <v>5</v>
      </c>
      <c r="BK145" s="274">
        <v>5</v>
      </c>
      <c r="BL145" s="274"/>
      <c r="BM145" s="274">
        <v>5</v>
      </c>
      <c r="BN145" s="274">
        <v>3</v>
      </c>
      <c r="BO145" s="274"/>
      <c r="BP145" s="274"/>
      <c r="BQ145" s="275">
        <v>43139.645636574074</v>
      </c>
      <c r="BR145" s="274" t="s">
        <v>356</v>
      </c>
    </row>
    <row r="146" spans="1:71" ht="15" x14ac:dyDescent="0.25">
      <c r="A146" s="197" t="str">
        <f>IF(ISNA(LOOKUP($G146,BLIOTECAS!$B$1:$B$27,BLIOTECAS!C$1:C$27)),"",LOOKUP($G146,BLIOTECAS!$B$1:$B$27,BLIOTECAS!C$1:C$27))</f>
        <v/>
      </c>
      <c r="B146" s="197" t="str">
        <f>IF(ISNA(LOOKUP($G146,BLIOTECAS!$B$1:$B$27,BLIOTECAS!D$1:D$27)),"",LOOKUP($G146,BLIOTECAS!$B$1:$B$27,BLIOTECAS!D$1:D$27))</f>
        <v/>
      </c>
      <c r="C146" s="197" t="str">
        <f>IF(ISNA(LOOKUP($G146,BLIOTECAS!$B$1:$B$27,BLIOTECAS!E$1:E$27)),"",LOOKUP($G146,BLIOTECAS!$B$1:$B$27,BLIOTECAS!E$1:E$27))</f>
        <v/>
      </c>
      <c r="D146" s="274">
        <v>1572</v>
      </c>
      <c r="E146" s="274"/>
      <c r="F146" s="274"/>
      <c r="G146" s="274"/>
      <c r="H146" s="274"/>
      <c r="I146" s="274">
        <v>2</v>
      </c>
      <c r="J146" s="274">
        <v>2</v>
      </c>
      <c r="K146" s="274"/>
      <c r="L146" s="274">
        <v>15</v>
      </c>
      <c r="M146" s="274">
        <v>9</v>
      </c>
      <c r="N146" s="274"/>
      <c r="O146" s="274"/>
      <c r="P146" s="274"/>
      <c r="Q146" s="274"/>
      <c r="R146" s="274">
        <v>5</v>
      </c>
      <c r="S146" s="274">
        <v>5</v>
      </c>
      <c r="T146" s="274">
        <v>5</v>
      </c>
      <c r="U146" s="274"/>
      <c r="V146" s="274"/>
      <c r="W146" s="274"/>
      <c r="X146" s="274">
        <v>3</v>
      </c>
      <c r="Y146" s="274">
        <v>2</v>
      </c>
      <c r="Z146" s="274">
        <v>5</v>
      </c>
      <c r="AA146" s="274">
        <v>3</v>
      </c>
      <c r="AB146" s="274">
        <v>4</v>
      </c>
      <c r="AC146" s="274"/>
      <c r="AD146" s="274">
        <v>5</v>
      </c>
      <c r="AE146" s="274">
        <v>5</v>
      </c>
      <c r="AF146" s="274">
        <v>5</v>
      </c>
      <c r="AG146" s="274">
        <v>5</v>
      </c>
      <c r="AH146" s="274">
        <v>5</v>
      </c>
      <c r="AI146" s="274">
        <v>5</v>
      </c>
      <c r="AJ146" s="274">
        <v>5</v>
      </c>
      <c r="AK146" s="274"/>
      <c r="AL146" s="274"/>
      <c r="AM146" s="274">
        <v>5</v>
      </c>
      <c r="AN146" s="274">
        <v>5</v>
      </c>
      <c r="AO146" s="274">
        <v>5</v>
      </c>
      <c r="AP146" s="274">
        <v>5</v>
      </c>
      <c r="AQ146" s="274">
        <v>5</v>
      </c>
      <c r="AR146" s="274">
        <v>5</v>
      </c>
      <c r="AS146" s="274"/>
      <c r="AT146" s="274"/>
      <c r="AU146" s="274"/>
      <c r="AV146" s="274">
        <v>5</v>
      </c>
      <c r="AW146" s="274" t="s">
        <v>33</v>
      </c>
      <c r="AX146" s="274"/>
      <c r="AY146" s="274" t="s">
        <v>33</v>
      </c>
      <c r="AZ146" s="274"/>
      <c r="BA146" s="274" t="s">
        <v>33</v>
      </c>
      <c r="BB146" s="274" t="s">
        <v>183</v>
      </c>
      <c r="BC146" s="274" t="s">
        <v>33</v>
      </c>
      <c r="BD146" s="274"/>
      <c r="BE146" s="274"/>
      <c r="BF146" s="274"/>
      <c r="BG146" s="274"/>
      <c r="BH146" s="274"/>
      <c r="BI146" s="274"/>
      <c r="BJ146" s="274">
        <v>5</v>
      </c>
      <c r="BK146" s="274">
        <v>5</v>
      </c>
      <c r="BL146" s="274"/>
      <c r="BM146" s="274"/>
      <c r="BN146" s="274">
        <v>4</v>
      </c>
      <c r="BO146" s="274"/>
      <c r="BP146" s="274"/>
      <c r="BQ146" s="275">
        <v>43139.64634259259</v>
      </c>
      <c r="BR146" s="274" t="s">
        <v>356</v>
      </c>
    </row>
    <row r="147" spans="1:71" ht="15" x14ac:dyDescent="0.25">
      <c r="A147" s="197" t="str">
        <f>IF(ISNA(LOOKUP($G147,BLIOTECAS!$B$1:$B$27,BLIOTECAS!C$1:C$27)),"",LOOKUP($G147,BLIOTECAS!$B$1:$B$27,BLIOTECAS!C$1:C$27))</f>
        <v xml:space="preserve">Facultad de Ciencias Biológicas </v>
      </c>
      <c r="B147" s="197" t="str">
        <f>IF(ISNA(LOOKUP($G147,BLIOTECAS!$B$1:$B$27,BLIOTECAS!D$1:D$27)),"",LOOKUP($G147,BLIOTECAS!$B$1:$B$27,BLIOTECAS!D$1:D$27))</f>
        <v>BIO</v>
      </c>
      <c r="C147" s="197" t="str">
        <f>IF(ISNA(LOOKUP($G147,BLIOTECAS!$B$1:$B$27,BLIOTECAS!E$1:E$27)),"",LOOKUP($G147,BLIOTECAS!$B$1:$B$27,BLIOTECAS!E$1:E$27))</f>
        <v>Ciencias Experimentales</v>
      </c>
      <c r="D147" s="274">
        <v>1573</v>
      </c>
      <c r="E147" s="274"/>
      <c r="F147" s="274"/>
      <c r="G147" s="274">
        <v>2</v>
      </c>
      <c r="H147" s="274"/>
      <c r="I147" s="274">
        <v>2</v>
      </c>
      <c r="J147" s="274">
        <v>3</v>
      </c>
      <c r="K147" s="274"/>
      <c r="L147" s="274">
        <v>2</v>
      </c>
      <c r="M147" s="274"/>
      <c r="N147" s="274"/>
      <c r="O147" s="274"/>
      <c r="P147" s="274"/>
      <c r="Q147" s="274"/>
      <c r="R147" s="274">
        <v>5</v>
      </c>
      <c r="S147" s="274">
        <v>5</v>
      </c>
      <c r="T147" s="274">
        <v>4</v>
      </c>
      <c r="U147" s="274">
        <v>4</v>
      </c>
      <c r="V147" s="274"/>
      <c r="W147" s="274"/>
      <c r="X147" s="274">
        <v>2</v>
      </c>
      <c r="Y147" s="274">
        <v>4</v>
      </c>
      <c r="Z147" s="274">
        <v>2</v>
      </c>
      <c r="AA147" s="274"/>
      <c r="AB147" s="274">
        <v>4</v>
      </c>
      <c r="AC147" s="274"/>
      <c r="AD147" s="274">
        <v>4</v>
      </c>
      <c r="AE147" s="274">
        <v>4</v>
      </c>
      <c r="AF147" s="274">
        <v>4</v>
      </c>
      <c r="AG147" s="274">
        <v>4</v>
      </c>
      <c r="AH147" s="274">
        <v>4</v>
      </c>
      <c r="AI147" s="274">
        <v>4</v>
      </c>
      <c r="AJ147" s="274">
        <v>3</v>
      </c>
      <c r="AK147" s="274"/>
      <c r="AL147" s="274"/>
      <c r="AM147" s="274">
        <v>5</v>
      </c>
      <c r="AN147" s="274">
        <v>5</v>
      </c>
      <c r="AO147" s="274">
        <v>4</v>
      </c>
      <c r="AP147" s="274">
        <v>5</v>
      </c>
      <c r="AQ147" s="274">
        <v>5</v>
      </c>
      <c r="AR147" s="274"/>
      <c r="AS147" s="274">
        <v>4</v>
      </c>
      <c r="AT147" s="274"/>
      <c r="AU147" s="274" t="s">
        <v>33</v>
      </c>
      <c r="AV147" s="274"/>
      <c r="AW147" s="274" t="s">
        <v>33</v>
      </c>
      <c r="AX147" s="274"/>
      <c r="AY147" s="274" t="s">
        <v>33</v>
      </c>
      <c r="AZ147" s="274"/>
      <c r="BA147" s="274" t="s">
        <v>183</v>
      </c>
      <c r="BB147" s="274" t="s">
        <v>183</v>
      </c>
      <c r="BC147" s="274" t="s">
        <v>33</v>
      </c>
      <c r="BD147" s="274"/>
      <c r="BE147" s="274" t="s">
        <v>33</v>
      </c>
      <c r="BF147" s="274"/>
      <c r="BG147" s="274"/>
      <c r="BH147" s="274"/>
      <c r="BI147" s="274"/>
      <c r="BJ147" s="274">
        <v>4</v>
      </c>
      <c r="BK147" s="274">
        <v>4</v>
      </c>
      <c r="BL147" s="274"/>
      <c r="BM147" s="274">
        <v>4</v>
      </c>
      <c r="BN147" s="274">
        <v>4</v>
      </c>
      <c r="BO147" s="274"/>
      <c r="BP147" s="274"/>
      <c r="BQ147" s="275">
        <v>43139.646481481483</v>
      </c>
      <c r="BR147" s="274" t="s">
        <v>356</v>
      </c>
    </row>
    <row r="148" spans="1:71" ht="15" x14ac:dyDescent="0.25">
      <c r="A148" s="197" t="str">
        <f>IF(ISNA(LOOKUP($G148,BLIOTECAS!$B$1:$B$27,BLIOTECAS!C$1:C$27)),"",LOOKUP($G148,BLIOTECAS!$B$1:$B$27,BLIOTECAS!C$1:C$27))</f>
        <v xml:space="preserve">Facultad de Ciencias Químicas </v>
      </c>
      <c r="B148" s="197" t="str">
        <f>IF(ISNA(LOOKUP($G148,BLIOTECAS!$B$1:$B$27,BLIOTECAS!D$1:D$27)),"",LOOKUP($G148,BLIOTECAS!$B$1:$B$27,BLIOTECAS!D$1:D$27))</f>
        <v>QUI</v>
      </c>
      <c r="C148" s="197" t="str">
        <f>IF(ISNA(LOOKUP($G148,BLIOTECAS!$B$1:$B$27,BLIOTECAS!E$1:E$27)),"",LOOKUP($G148,BLIOTECAS!$B$1:$B$27,BLIOTECAS!E$1:E$27))</f>
        <v>Ciencias Experimentales</v>
      </c>
      <c r="D148" s="274">
        <v>1574</v>
      </c>
      <c r="E148" s="274"/>
      <c r="F148" s="274"/>
      <c r="G148" s="274">
        <v>10</v>
      </c>
      <c r="H148" s="274"/>
      <c r="I148" s="274">
        <v>2</v>
      </c>
      <c r="J148" s="274">
        <v>4</v>
      </c>
      <c r="K148" s="274"/>
      <c r="L148" s="274">
        <v>10</v>
      </c>
      <c r="M148" s="274"/>
      <c r="N148" s="274"/>
      <c r="O148" s="274"/>
      <c r="P148" s="274"/>
      <c r="Q148" s="274"/>
      <c r="R148" s="274">
        <v>4</v>
      </c>
      <c r="S148" s="274">
        <v>4</v>
      </c>
      <c r="T148" s="274">
        <v>4</v>
      </c>
      <c r="U148" s="274">
        <v>4</v>
      </c>
      <c r="V148" s="274"/>
      <c r="W148" s="274"/>
      <c r="X148" s="274">
        <v>4</v>
      </c>
      <c r="Y148" s="274">
        <v>5</v>
      </c>
      <c r="Z148" s="274">
        <v>4</v>
      </c>
      <c r="AA148" s="274">
        <v>2</v>
      </c>
      <c r="AB148" s="274">
        <v>3</v>
      </c>
      <c r="AC148" s="274"/>
      <c r="AD148" s="274">
        <v>4</v>
      </c>
      <c r="AE148" s="274">
        <v>3</v>
      </c>
      <c r="AF148" s="274">
        <v>3</v>
      </c>
      <c r="AG148" s="274">
        <v>5</v>
      </c>
      <c r="AH148" s="274">
        <v>4</v>
      </c>
      <c r="AI148" s="274">
        <v>4</v>
      </c>
      <c r="AJ148" s="274">
        <v>3</v>
      </c>
      <c r="AK148" s="274"/>
      <c r="AL148" s="274"/>
      <c r="AM148" s="274">
        <v>4</v>
      </c>
      <c r="AN148" s="274">
        <v>4</v>
      </c>
      <c r="AO148" s="274">
        <v>4</v>
      </c>
      <c r="AP148" s="274">
        <v>4</v>
      </c>
      <c r="AQ148" s="274">
        <v>4</v>
      </c>
      <c r="AR148" s="274">
        <v>4</v>
      </c>
      <c r="AS148" s="274">
        <v>5</v>
      </c>
      <c r="AT148" s="274"/>
      <c r="AU148" s="274" t="s">
        <v>183</v>
      </c>
      <c r="AV148" s="274">
        <v>3</v>
      </c>
      <c r="AW148" s="274" t="s">
        <v>183</v>
      </c>
      <c r="AX148" s="274">
        <v>4</v>
      </c>
      <c r="AY148" s="274" t="s">
        <v>33</v>
      </c>
      <c r="AZ148" s="274"/>
      <c r="BA148" s="274" t="s">
        <v>183</v>
      </c>
      <c r="BB148" s="274" t="s">
        <v>183</v>
      </c>
      <c r="BC148" s="274" t="s">
        <v>33</v>
      </c>
      <c r="BD148" s="274"/>
      <c r="BE148" s="274" t="s">
        <v>33</v>
      </c>
      <c r="BF148" s="274"/>
      <c r="BG148" s="274"/>
      <c r="BH148" s="274"/>
      <c r="BI148" s="274"/>
      <c r="BJ148" s="274">
        <v>4</v>
      </c>
      <c r="BK148" s="274">
        <v>5</v>
      </c>
      <c r="BL148" s="274"/>
      <c r="BM148" s="274">
        <v>5</v>
      </c>
      <c r="BN148" s="274">
        <v>3</v>
      </c>
      <c r="BO148" s="274"/>
      <c r="BP148" s="274"/>
      <c r="BQ148" s="275">
        <v>43139.647280092591</v>
      </c>
      <c r="BR148" s="274" t="s">
        <v>356</v>
      </c>
    </row>
    <row r="149" spans="1:71" ht="15" x14ac:dyDescent="0.25">
      <c r="A149" s="197" t="str">
        <f>IF(ISNA(LOOKUP($G149,BLIOTECAS!$B$1:$B$27,BLIOTECAS!C$1:C$27)),"",LOOKUP($G149,BLIOTECAS!$B$1:$B$27,BLIOTECAS!C$1:C$27))</f>
        <v/>
      </c>
      <c r="B149" s="197" t="str">
        <f>IF(ISNA(LOOKUP($G149,BLIOTECAS!$B$1:$B$27,BLIOTECAS!D$1:D$27)),"",LOOKUP($G149,BLIOTECAS!$B$1:$B$27,BLIOTECAS!D$1:D$27))</f>
        <v/>
      </c>
      <c r="C149" s="197" t="str">
        <f>IF(ISNA(LOOKUP($G149,BLIOTECAS!$B$1:$B$27,BLIOTECAS!E$1:E$27)),"",LOOKUP($G149,BLIOTECAS!$B$1:$B$27,BLIOTECAS!E$1:E$27))</f>
        <v/>
      </c>
      <c r="D149" s="274">
        <v>1575</v>
      </c>
      <c r="E149" s="274"/>
      <c r="F149" s="274"/>
      <c r="G149" s="274"/>
      <c r="H149" s="274"/>
      <c r="I149" s="274"/>
      <c r="J149" s="274"/>
      <c r="K149" s="274"/>
      <c r="L149" s="274">
        <v>11</v>
      </c>
      <c r="M149" s="274">
        <v>29</v>
      </c>
      <c r="N149" s="274">
        <v>9</v>
      </c>
      <c r="O149" s="274" t="s">
        <v>422</v>
      </c>
      <c r="P149" s="274"/>
      <c r="Q149" s="274"/>
      <c r="R149" s="274">
        <v>5</v>
      </c>
      <c r="S149" s="274">
        <v>5</v>
      </c>
      <c r="T149" s="274">
        <v>5</v>
      </c>
      <c r="U149" s="274">
        <v>5</v>
      </c>
      <c r="V149" s="274"/>
      <c r="W149" s="274"/>
      <c r="X149" s="274">
        <v>4</v>
      </c>
      <c r="Y149" s="274">
        <v>5</v>
      </c>
      <c r="Z149" s="274">
        <v>5</v>
      </c>
      <c r="AA149" s="274">
        <v>3</v>
      </c>
      <c r="AB149" s="274">
        <v>4</v>
      </c>
      <c r="AC149" s="274"/>
      <c r="AD149" s="274">
        <v>5</v>
      </c>
      <c r="AE149" s="274">
        <v>5</v>
      </c>
      <c r="AF149" s="274">
        <v>5</v>
      </c>
      <c r="AG149" s="274">
        <v>5</v>
      </c>
      <c r="AH149" s="274">
        <v>5</v>
      </c>
      <c r="AI149" s="274">
        <v>5</v>
      </c>
      <c r="AJ149" s="274">
        <v>5</v>
      </c>
      <c r="AK149" s="274"/>
      <c r="AL149" s="274"/>
      <c r="AM149" s="274">
        <v>5</v>
      </c>
      <c r="AN149" s="274">
        <v>5</v>
      </c>
      <c r="AO149" s="274">
        <v>5</v>
      </c>
      <c r="AP149" s="274">
        <v>5</v>
      </c>
      <c r="AQ149" s="274">
        <v>5</v>
      </c>
      <c r="AR149" s="274">
        <v>5</v>
      </c>
      <c r="AS149" s="274">
        <v>5</v>
      </c>
      <c r="AT149" s="274"/>
      <c r="AU149" s="274" t="s">
        <v>183</v>
      </c>
      <c r="AV149" s="274">
        <v>5</v>
      </c>
      <c r="AW149" s="274" t="s">
        <v>183</v>
      </c>
      <c r="AX149" s="274">
        <v>5</v>
      </c>
      <c r="AY149" s="274" t="s">
        <v>183</v>
      </c>
      <c r="AZ149" s="274">
        <v>5</v>
      </c>
      <c r="BA149" s="274" t="s">
        <v>33</v>
      </c>
      <c r="BB149" s="274" t="s">
        <v>183</v>
      </c>
      <c r="BC149" s="274" t="s">
        <v>183</v>
      </c>
      <c r="BD149" s="274">
        <v>5</v>
      </c>
      <c r="BE149" s="274"/>
      <c r="BF149" s="274"/>
      <c r="BG149" s="274"/>
      <c r="BH149" s="274"/>
      <c r="BI149" s="274"/>
      <c r="BJ149" s="274">
        <v>5</v>
      </c>
      <c r="BK149" s="274">
        <v>5</v>
      </c>
      <c r="BL149" s="274"/>
      <c r="BM149" s="274">
        <v>5</v>
      </c>
      <c r="BN149" s="274">
        <v>5</v>
      </c>
      <c r="BO149" s="274"/>
      <c r="BP149" s="274"/>
      <c r="BQ149" s="290">
        <v>43139.647407407407</v>
      </c>
      <c r="BR149" s="274" t="s">
        <v>355</v>
      </c>
    </row>
    <row r="150" spans="1:71" ht="15" x14ac:dyDescent="0.25">
      <c r="A150" s="197" t="str">
        <f>IF(ISNA(LOOKUP($G150,BLIOTECAS!$B$1:$B$27,BLIOTECAS!C$1:C$27)),"",LOOKUP($G150,BLIOTECAS!$B$1:$B$27,BLIOTECAS!C$1:C$27))</f>
        <v xml:space="preserve">Facultad de Educación </v>
      </c>
      <c r="B150" s="197" t="str">
        <f>IF(ISNA(LOOKUP($G150,BLIOTECAS!$B$1:$B$27,BLIOTECAS!D$1:D$27)),"",LOOKUP($G150,BLIOTECAS!$B$1:$B$27,BLIOTECAS!D$1:D$27))</f>
        <v>EDU</v>
      </c>
      <c r="C150" s="197" t="str">
        <f>IF(ISNA(LOOKUP($G150,BLIOTECAS!$B$1:$B$27,BLIOTECAS!E$1:E$27)),"",LOOKUP($G150,BLIOTECAS!$B$1:$B$27,BLIOTECAS!E$1:E$27))</f>
        <v>Humanidades</v>
      </c>
      <c r="D150" s="274">
        <v>1576</v>
      </c>
      <c r="E150" s="274"/>
      <c r="F150" s="274"/>
      <c r="G150" s="274">
        <v>12</v>
      </c>
      <c r="H150" s="274"/>
      <c r="I150" s="274">
        <v>2</v>
      </c>
      <c r="J150" s="274">
        <v>5</v>
      </c>
      <c r="K150" s="274"/>
      <c r="L150" s="274">
        <v>12</v>
      </c>
      <c r="M150" s="274"/>
      <c r="N150" s="274"/>
      <c r="O150" s="274"/>
      <c r="P150" s="274"/>
      <c r="Q150" s="274"/>
      <c r="R150" s="274">
        <v>4</v>
      </c>
      <c r="S150" s="274">
        <v>4</v>
      </c>
      <c r="T150" s="274">
        <v>4</v>
      </c>
      <c r="U150" s="274">
        <v>3</v>
      </c>
      <c r="V150" s="274"/>
      <c r="W150" s="274"/>
      <c r="X150" s="274">
        <v>3</v>
      </c>
      <c r="Y150" s="274">
        <v>5</v>
      </c>
      <c r="Z150" s="274">
        <v>4</v>
      </c>
      <c r="AA150" s="274">
        <v>4</v>
      </c>
      <c r="AB150" s="274">
        <v>4</v>
      </c>
      <c r="AC150" s="274"/>
      <c r="AD150" s="274">
        <v>3</v>
      </c>
      <c r="AE150" s="274">
        <v>4</v>
      </c>
      <c r="AF150" s="274">
        <v>5</v>
      </c>
      <c r="AG150" s="274">
        <v>5</v>
      </c>
      <c r="AH150" s="274">
        <v>4</v>
      </c>
      <c r="AI150" s="274">
        <v>5</v>
      </c>
      <c r="AJ150" s="274">
        <v>5</v>
      </c>
      <c r="AK150" s="274"/>
      <c r="AL150" s="274"/>
      <c r="AM150" s="274">
        <v>5</v>
      </c>
      <c r="AN150" s="274">
        <v>5</v>
      </c>
      <c r="AO150" s="274">
        <v>5</v>
      </c>
      <c r="AP150" s="274">
        <v>5</v>
      </c>
      <c r="AQ150" s="274">
        <v>5</v>
      </c>
      <c r="AR150" s="274">
        <v>5</v>
      </c>
      <c r="AS150" s="274">
        <v>5</v>
      </c>
      <c r="AT150" s="274"/>
      <c r="AU150" s="274" t="s">
        <v>183</v>
      </c>
      <c r="AV150" s="274">
        <v>4</v>
      </c>
      <c r="AW150" s="274" t="s">
        <v>33</v>
      </c>
      <c r="AX150" s="274"/>
      <c r="AY150" s="274" t="s">
        <v>33</v>
      </c>
      <c r="AZ150" s="274"/>
      <c r="BA150" s="274" t="s">
        <v>183</v>
      </c>
      <c r="BB150" s="274" t="s">
        <v>183</v>
      </c>
      <c r="BC150" s="274" t="s">
        <v>33</v>
      </c>
      <c r="BD150" s="274"/>
      <c r="BE150" s="274" t="s">
        <v>183</v>
      </c>
      <c r="BF150" s="274"/>
      <c r="BG150" s="274"/>
      <c r="BH150" s="274"/>
      <c r="BI150" s="274"/>
      <c r="BJ150" s="274">
        <v>5</v>
      </c>
      <c r="BK150" s="274">
        <v>5</v>
      </c>
      <c r="BL150" s="274"/>
      <c r="BM150" s="274">
        <v>5</v>
      </c>
      <c r="BN150" s="274">
        <v>5</v>
      </c>
      <c r="BO150" s="274"/>
      <c r="BP150" s="274"/>
      <c r="BQ150" s="275">
        <v>43139.647615740738</v>
      </c>
      <c r="BR150" s="274" t="s">
        <v>355</v>
      </c>
    </row>
    <row r="151" spans="1:71" ht="15" x14ac:dyDescent="0.25">
      <c r="A151" s="197" t="str">
        <f>IF(ISNA(LOOKUP($G151,BLIOTECAS!$B$1:$B$27,BLIOTECAS!C$1:C$27)),"",LOOKUP($G151,BLIOTECAS!$B$1:$B$27,BLIOTECAS!C$1:C$27))</f>
        <v xml:space="preserve">Facultad de Ciencias Químicas </v>
      </c>
      <c r="B151" s="197" t="str">
        <f>IF(ISNA(LOOKUP($G151,BLIOTECAS!$B$1:$B$27,BLIOTECAS!D$1:D$27)),"",LOOKUP($G151,BLIOTECAS!$B$1:$B$27,BLIOTECAS!D$1:D$27))</f>
        <v>QUI</v>
      </c>
      <c r="C151" s="197" t="str">
        <f>IF(ISNA(LOOKUP($G151,BLIOTECAS!$B$1:$B$27,BLIOTECAS!E$1:E$27)),"",LOOKUP($G151,BLIOTECAS!$B$1:$B$27,BLIOTECAS!E$1:E$27))</f>
        <v>Ciencias Experimentales</v>
      </c>
      <c r="D151" s="274">
        <v>1577</v>
      </c>
      <c r="E151" s="274"/>
      <c r="F151" s="274"/>
      <c r="G151" s="274">
        <v>10</v>
      </c>
      <c r="H151" s="274"/>
      <c r="I151" s="274">
        <v>4</v>
      </c>
      <c r="J151" s="274">
        <v>4</v>
      </c>
      <c r="K151" s="274"/>
      <c r="L151" s="274">
        <v>10</v>
      </c>
      <c r="M151" s="274"/>
      <c r="N151" s="274"/>
      <c r="O151" s="274"/>
      <c r="P151" s="274"/>
      <c r="Q151" s="274"/>
      <c r="R151" s="274">
        <v>1</v>
      </c>
      <c r="S151" s="274">
        <v>1</v>
      </c>
      <c r="T151" s="274">
        <v>1</v>
      </c>
      <c r="U151" s="274">
        <v>2</v>
      </c>
      <c r="V151" s="274"/>
      <c r="W151" s="274"/>
      <c r="X151" s="274">
        <v>5</v>
      </c>
      <c r="Y151" s="274">
        <v>5</v>
      </c>
      <c r="Z151" s="274">
        <v>4</v>
      </c>
      <c r="AA151" s="274">
        <v>5</v>
      </c>
      <c r="AB151" s="274">
        <v>3</v>
      </c>
      <c r="AC151" s="274"/>
      <c r="AD151" s="274">
        <v>3</v>
      </c>
      <c r="AE151" s="274">
        <v>5</v>
      </c>
      <c r="AF151" s="274">
        <v>5</v>
      </c>
      <c r="AG151" s="274">
        <v>5</v>
      </c>
      <c r="AH151" s="274">
        <v>5</v>
      </c>
      <c r="AI151" s="274">
        <v>3</v>
      </c>
      <c r="AJ151" s="274">
        <v>5</v>
      </c>
      <c r="AK151" s="274"/>
      <c r="AL151" s="274"/>
      <c r="AM151" s="274">
        <v>4</v>
      </c>
      <c r="AN151" s="274">
        <v>3</v>
      </c>
      <c r="AO151" s="274">
        <v>3</v>
      </c>
      <c r="AP151" s="274">
        <v>5</v>
      </c>
      <c r="AQ151" s="274">
        <v>5</v>
      </c>
      <c r="AR151" s="274">
        <v>5</v>
      </c>
      <c r="AS151" s="274">
        <v>3</v>
      </c>
      <c r="AT151" s="274"/>
      <c r="AU151" s="274" t="s">
        <v>183</v>
      </c>
      <c r="AV151" s="274">
        <v>5</v>
      </c>
      <c r="AW151" s="274" t="s">
        <v>183</v>
      </c>
      <c r="AX151" s="274">
        <v>5</v>
      </c>
      <c r="AY151" s="274" t="s">
        <v>33</v>
      </c>
      <c r="AZ151" s="274"/>
      <c r="BA151" s="274" t="s">
        <v>33</v>
      </c>
      <c r="BB151" s="274" t="s">
        <v>183</v>
      </c>
      <c r="BC151" s="274" t="s">
        <v>33</v>
      </c>
      <c r="BD151" s="274"/>
      <c r="BE151" s="274" t="s">
        <v>33</v>
      </c>
      <c r="BF151" s="274"/>
      <c r="BG151" s="274"/>
      <c r="BH151" s="274"/>
      <c r="BI151" s="274"/>
      <c r="BJ151" s="274">
        <v>3</v>
      </c>
      <c r="BK151" s="274">
        <v>4</v>
      </c>
      <c r="BL151" s="274"/>
      <c r="BM151" s="274">
        <v>5</v>
      </c>
      <c r="BN151" s="274">
        <v>4</v>
      </c>
      <c r="BO151" s="274"/>
      <c r="BP151" s="274"/>
      <c r="BQ151" s="275">
        <v>43139.648333333331</v>
      </c>
      <c r="BR151" s="274" t="s">
        <v>355</v>
      </c>
    </row>
    <row r="152" spans="1:71" ht="15" x14ac:dyDescent="0.25">
      <c r="A152" s="197" t="str">
        <f>IF(ISNA(LOOKUP($G152,BLIOTECAS!$B$1:$B$27,BLIOTECAS!C$1:C$27)),"",LOOKUP($G152,BLIOTECAS!$B$1:$B$27,BLIOTECAS!C$1:C$27))</f>
        <v xml:space="preserve">Facultad de Ciencias Geológicas </v>
      </c>
      <c r="B152" s="197" t="str">
        <f>IF(ISNA(LOOKUP($G152,BLIOTECAS!$B$1:$B$27,BLIOTECAS!D$1:D$27)),"",LOOKUP($G152,BLIOTECAS!$B$1:$B$27,BLIOTECAS!D$1:D$27))</f>
        <v>GEO</v>
      </c>
      <c r="C152" s="197" t="str">
        <f>IF(ISNA(LOOKUP($G152,BLIOTECAS!$B$1:$B$27,BLIOTECAS!E$1:E$27)),"",LOOKUP($G152,BLIOTECAS!$B$1:$B$27,BLIOTECAS!E$1:E$27))</f>
        <v>Ciencias Experimentales</v>
      </c>
      <c r="D152" s="274">
        <v>1578</v>
      </c>
      <c r="E152" s="274"/>
      <c r="F152" s="274"/>
      <c r="G152" s="274">
        <v>7</v>
      </c>
      <c r="H152" s="274"/>
      <c r="I152" s="274">
        <v>3</v>
      </c>
      <c r="J152" s="274">
        <v>4</v>
      </c>
      <c r="K152" s="274"/>
      <c r="L152" s="274">
        <v>7</v>
      </c>
      <c r="M152" s="274">
        <v>2</v>
      </c>
      <c r="N152" s="274"/>
      <c r="O152" s="274"/>
      <c r="P152" s="274"/>
      <c r="Q152" s="274"/>
      <c r="R152" s="274">
        <v>4</v>
      </c>
      <c r="S152" s="274">
        <v>5</v>
      </c>
      <c r="T152" s="274">
        <v>5</v>
      </c>
      <c r="U152" s="274">
        <v>4</v>
      </c>
      <c r="V152" s="274"/>
      <c r="W152" s="274"/>
      <c r="X152" s="274">
        <v>5</v>
      </c>
      <c r="Y152" s="274">
        <v>5</v>
      </c>
      <c r="Z152" s="274">
        <v>4</v>
      </c>
      <c r="AA152" s="274">
        <v>3</v>
      </c>
      <c r="AB152" s="274">
        <v>3</v>
      </c>
      <c r="AC152" s="274"/>
      <c r="AD152" s="274">
        <v>4</v>
      </c>
      <c r="AE152" s="274">
        <v>4</v>
      </c>
      <c r="AF152" s="274">
        <v>5</v>
      </c>
      <c r="AG152" s="274">
        <v>5</v>
      </c>
      <c r="AH152" s="274">
        <v>4</v>
      </c>
      <c r="AI152" s="274"/>
      <c r="AJ152" s="274">
        <v>4</v>
      </c>
      <c r="AK152" s="274"/>
      <c r="AL152" s="274"/>
      <c r="AM152" s="274">
        <v>5</v>
      </c>
      <c r="AN152" s="274">
        <v>5</v>
      </c>
      <c r="AO152" s="274">
        <v>5</v>
      </c>
      <c r="AP152" s="274">
        <v>5</v>
      </c>
      <c r="AQ152" s="274">
        <v>5</v>
      </c>
      <c r="AR152" s="274">
        <v>4</v>
      </c>
      <c r="AS152" s="274">
        <v>5</v>
      </c>
      <c r="AT152" s="274"/>
      <c r="AU152" s="274" t="s">
        <v>183</v>
      </c>
      <c r="AV152" s="274">
        <v>4</v>
      </c>
      <c r="AW152" s="274" t="s">
        <v>183</v>
      </c>
      <c r="AX152" s="274">
        <v>3</v>
      </c>
      <c r="AY152" s="274" t="s">
        <v>183</v>
      </c>
      <c r="AZ152" s="274">
        <v>3</v>
      </c>
      <c r="BA152" s="274" t="s">
        <v>183</v>
      </c>
      <c r="BB152" s="274" t="s">
        <v>183</v>
      </c>
      <c r="BC152" s="274" t="s">
        <v>183</v>
      </c>
      <c r="BD152" s="274">
        <v>4</v>
      </c>
      <c r="BE152" s="274" t="s">
        <v>33</v>
      </c>
      <c r="BF152" s="274"/>
      <c r="BG152" s="274"/>
      <c r="BH152" s="274"/>
      <c r="BI152" s="274"/>
      <c r="BJ152" s="274">
        <v>4</v>
      </c>
      <c r="BK152" s="274">
        <v>5</v>
      </c>
      <c r="BL152" s="274"/>
      <c r="BM152" s="274">
        <v>5</v>
      </c>
      <c r="BN152" s="274">
        <v>4</v>
      </c>
      <c r="BO152" s="274"/>
      <c r="BP152" s="274"/>
      <c r="BQ152" s="275">
        <v>43139.649652777778</v>
      </c>
      <c r="BR152" s="274" t="s">
        <v>356</v>
      </c>
    </row>
    <row r="153" spans="1:71" ht="15" x14ac:dyDescent="0.25">
      <c r="A153" s="197" t="str">
        <f>IF(ISNA(LOOKUP($G153,BLIOTECAS!$B$1:$B$27,BLIOTECAS!C$1:C$27)),"",LOOKUP($G153,BLIOTECAS!$B$1:$B$27,BLIOTECAS!C$1:C$27))</f>
        <v xml:space="preserve">Facultad de Filología </v>
      </c>
      <c r="B153" s="197" t="str">
        <f>IF(ISNA(LOOKUP($G153,BLIOTECAS!$B$1:$B$27,BLIOTECAS!D$1:D$27)),"",LOOKUP($G153,BLIOTECAS!$B$1:$B$27,BLIOTECAS!D$1:D$27))</f>
        <v>FLL</v>
      </c>
      <c r="C153" s="197" t="str">
        <f>IF(ISNA(LOOKUP($G153,BLIOTECAS!$B$1:$B$27,BLIOTECAS!E$1:E$27)),"",LOOKUP($G153,BLIOTECAS!$B$1:$B$27,BLIOTECAS!E$1:E$27))</f>
        <v>Humanidades</v>
      </c>
      <c r="D153" s="274">
        <v>1579</v>
      </c>
      <c r="E153" s="274"/>
      <c r="F153" s="274"/>
      <c r="G153" s="274">
        <v>14</v>
      </c>
      <c r="H153" s="274"/>
      <c r="I153" s="274">
        <v>4</v>
      </c>
      <c r="J153" s="274">
        <v>4</v>
      </c>
      <c r="K153" s="274"/>
      <c r="L153" s="274">
        <v>14</v>
      </c>
      <c r="M153" s="274">
        <v>29</v>
      </c>
      <c r="N153" s="274"/>
      <c r="O153" s="274"/>
      <c r="P153" s="274"/>
      <c r="Q153" s="274"/>
      <c r="R153" s="274">
        <v>5</v>
      </c>
      <c r="S153" s="274">
        <v>5</v>
      </c>
      <c r="T153" s="274">
        <v>5</v>
      </c>
      <c r="U153" s="274">
        <v>5</v>
      </c>
      <c r="V153" s="274"/>
      <c r="W153" s="274"/>
      <c r="X153" s="274">
        <v>5</v>
      </c>
      <c r="Y153" s="274">
        <v>4</v>
      </c>
      <c r="Z153" s="274">
        <v>4</v>
      </c>
      <c r="AA153" s="274">
        <v>3</v>
      </c>
      <c r="AB153" s="274">
        <v>5</v>
      </c>
      <c r="AC153" s="274"/>
      <c r="AD153" s="274">
        <v>5</v>
      </c>
      <c r="AE153" s="274">
        <v>5</v>
      </c>
      <c r="AF153" s="274">
        <v>5</v>
      </c>
      <c r="AG153" s="274">
        <v>5</v>
      </c>
      <c r="AH153" s="274">
        <v>5</v>
      </c>
      <c r="AI153" s="274">
        <v>5</v>
      </c>
      <c r="AJ153" s="274">
        <v>5</v>
      </c>
      <c r="AK153" s="274"/>
      <c r="AL153" s="274"/>
      <c r="AM153" s="274"/>
      <c r="AN153" s="274">
        <v>5</v>
      </c>
      <c r="AO153" s="274">
        <v>5</v>
      </c>
      <c r="AP153" s="274">
        <v>5</v>
      </c>
      <c r="AQ153" s="274">
        <v>5</v>
      </c>
      <c r="AR153" s="274">
        <v>5</v>
      </c>
      <c r="AS153" s="274">
        <v>5</v>
      </c>
      <c r="AT153" s="274"/>
      <c r="AU153" s="274" t="s">
        <v>183</v>
      </c>
      <c r="AV153" s="274">
        <v>4</v>
      </c>
      <c r="AW153" s="274" t="s">
        <v>183</v>
      </c>
      <c r="AX153" s="274">
        <v>4</v>
      </c>
      <c r="AY153" s="274" t="s">
        <v>183</v>
      </c>
      <c r="AZ153" s="274">
        <v>4</v>
      </c>
      <c r="BA153" s="274" t="s">
        <v>183</v>
      </c>
      <c r="BB153" s="274" t="s">
        <v>183</v>
      </c>
      <c r="BC153" s="274" t="s">
        <v>183</v>
      </c>
      <c r="BD153" s="274">
        <v>4</v>
      </c>
      <c r="BE153" s="274" t="s">
        <v>183</v>
      </c>
      <c r="BF153" s="274"/>
      <c r="BG153" s="274"/>
      <c r="BH153" s="274"/>
      <c r="BI153" s="274"/>
      <c r="BJ153" s="274">
        <v>5</v>
      </c>
      <c r="BK153" s="274">
        <v>5</v>
      </c>
      <c r="BL153" s="274"/>
      <c r="BM153" s="274">
        <v>5</v>
      </c>
      <c r="BN153" s="274">
        <v>3</v>
      </c>
      <c r="BO153" s="274"/>
      <c r="BP153" s="274"/>
      <c r="BQ153" s="275">
        <v>43139.650081018517</v>
      </c>
      <c r="BR153" s="274" t="s">
        <v>355</v>
      </c>
      <c r="BS153" t="s">
        <v>377</v>
      </c>
    </row>
    <row r="154" spans="1:71" ht="15" x14ac:dyDescent="0.25">
      <c r="A154" s="197" t="str">
        <f>IF(ISNA(LOOKUP($G154,BLIOTECAS!$B$1:$B$27,BLIOTECAS!C$1:C$27)),"",LOOKUP($G154,BLIOTECAS!$B$1:$B$27,BLIOTECAS!C$1:C$27))</f>
        <v xml:space="preserve">Facultad de Ciencias Químicas </v>
      </c>
      <c r="B154" s="197" t="str">
        <f>IF(ISNA(LOOKUP($G154,BLIOTECAS!$B$1:$B$27,BLIOTECAS!D$1:D$27)),"",LOOKUP($G154,BLIOTECAS!$B$1:$B$27,BLIOTECAS!D$1:D$27))</f>
        <v>QUI</v>
      </c>
      <c r="C154" s="197" t="str">
        <f>IF(ISNA(LOOKUP($G154,BLIOTECAS!$B$1:$B$27,BLIOTECAS!E$1:E$27)),"",LOOKUP($G154,BLIOTECAS!$B$1:$B$27,BLIOTECAS!E$1:E$27))</f>
        <v>Ciencias Experimentales</v>
      </c>
      <c r="D154" s="274">
        <v>1580</v>
      </c>
      <c r="E154" s="274"/>
      <c r="F154" s="274"/>
      <c r="G154" s="274">
        <v>10</v>
      </c>
      <c r="H154" s="274"/>
      <c r="I154" s="274">
        <v>2</v>
      </c>
      <c r="J154" s="274">
        <v>4</v>
      </c>
      <c r="K154" s="274"/>
      <c r="L154" s="274">
        <v>10</v>
      </c>
      <c r="M154" s="274">
        <v>8</v>
      </c>
      <c r="N154" s="274">
        <v>6</v>
      </c>
      <c r="O154" s="274"/>
      <c r="P154" s="274"/>
      <c r="Q154" s="274"/>
      <c r="R154" s="274">
        <v>1</v>
      </c>
      <c r="S154" s="274">
        <v>1</v>
      </c>
      <c r="T154" s="274">
        <v>1</v>
      </c>
      <c r="U154" s="274">
        <v>1</v>
      </c>
      <c r="V154" s="274"/>
      <c r="W154" s="274"/>
      <c r="X154" s="274">
        <v>3</v>
      </c>
      <c r="Y154" s="274">
        <v>4</v>
      </c>
      <c r="Z154" s="274">
        <v>1</v>
      </c>
      <c r="AA154" s="274">
        <v>1</v>
      </c>
      <c r="AB154" s="274">
        <v>3</v>
      </c>
      <c r="AC154" s="274"/>
      <c r="AD154" s="274">
        <v>4</v>
      </c>
      <c r="AE154" s="274">
        <v>3</v>
      </c>
      <c r="AF154" s="274">
        <v>4</v>
      </c>
      <c r="AG154" s="274">
        <v>5</v>
      </c>
      <c r="AH154" s="274">
        <v>4</v>
      </c>
      <c r="AI154" s="274">
        <v>3</v>
      </c>
      <c r="AJ154" s="274">
        <v>4</v>
      </c>
      <c r="AK154" s="274"/>
      <c r="AL154" s="274"/>
      <c r="AM154" s="274">
        <v>4</v>
      </c>
      <c r="AN154" s="274">
        <v>4</v>
      </c>
      <c r="AO154" s="274">
        <v>4</v>
      </c>
      <c r="AP154" s="274">
        <v>4</v>
      </c>
      <c r="AQ154" s="274">
        <v>4</v>
      </c>
      <c r="AR154" s="274">
        <v>4</v>
      </c>
      <c r="AS154" s="274">
        <v>3</v>
      </c>
      <c r="AT154" s="274"/>
      <c r="AU154" s="274" t="s">
        <v>183</v>
      </c>
      <c r="AV154" s="274">
        <v>4</v>
      </c>
      <c r="AW154" s="274" t="s">
        <v>33</v>
      </c>
      <c r="AX154" s="274"/>
      <c r="AY154" s="274" t="s">
        <v>33</v>
      </c>
      <c r="AZ154" s="274"/>
      <c r="BA154" s="274" t="s">
        <v>33</v>
      </c>
      <c r="BB154" s="274" t="s">
        <v>183</v>
      </c>
      <c r="BC154" s="274" t="s">
        <v>183</v>
      </c>
      <c r="BD154" s="274">
        <v>4</v>
      </c>
      <c r="BE154" s="274" t="s">
        <v>33</v>
      </c>
      <c r="BF154" s="274"/>
      <c r="BG154" s="274"/>
      <c r="BH154" s="274"/>
      <c r="BI154" s="274"/>
      <c r="BJ154" s="274">
        <v>4</v>
      </c>
      <c r="BK154" s="274">
        <v>4</v>
      </c>
      <c r="BL154" s="274"/>
      <c r="BM154" s="274">
        <v>4</v>
      </c>
      <c r="BN154" s="274">
        <v>4</v>
      </c>
      <c r="BO154" s="274"/>
      <c r="BP154" s="274"/>
      <c r="BQ154" s="275">
        <v>43139.650092592594</v>
      </c>
      <c r="BR154" s="274" t="s">
        <v>356</v>
      </c>
    </row>
    <row r="155" spans="1:71" ht="15" x14ac:dyDescent="0.25">
      <c r="A155" s="197" t="str">
        <f>IF(ISNA(LOOKUP($G155,BLIOTECAS!$B$1:$B$27,BLIOTECAS!C$1:C$27)),"",LOOKUP($G155,BLIOTECAS!$B$1:$B$27,BLIOTECAS!C$1:C$27))</f>
        <v xml:space="preserve">Facultad de Educación </v>
      </c>
      <c r="B155" s="197" t="str">
        <f>IF(ISNA(LOOKUP($G155,BLIOTECAS!$B$1:$B$27,BLIOTECAS!D$1:D$27)),"",LOOKUP($G155,BLIOTECAS!$B$1:$B$27,BLIOTECAS!D$1:D$27))</f>
        <v>EDU</v>
      </c>
      <c r="C155" s="197" t="str">
        <f>IF(ISNA(LOOKUP($G155,BLIOTECAS!$B$1:$B$27,BLIOTECAS!E$1:E$27)),"",LOOKUP($G155,BLIOTECAS!$B$1:$B$27,BLIOTECAS!E$1:E$27))</f>
        <v>Humanidades</v>
      </c>
      <c r="D155" s="274">
        <v>1581</v>
      </c>
      <c r="E155" s="274"/>
      <c r="F155" s="274"/>
      <c r="G155" s="274">
        <v>12</v>
      </c>
      <c r="H155" s="274"/>
      <c r="I155" s="274">
        <v>3</v>
      </c>
      <c r="J155" s="274">
        <v>4</v>
      </c>
      <c r="K155" s="274"/>
      <c r="L155" s="274">
        <v>12</v>
      </c>
      <c r="M155" s="274">
        <v>14</v>
      </c>
      <c r="N155" s="274">
        <v>4</v>
      </c>
      <c r="O155" s="274"/>
      <c r="P155" s="274"/>
      <c r="Q155" s="274"/>
      <c r="R155" s="274">
        <v>4</v>
      </c>
      <c r="S155" s="274">
        <v>4</v>
      </c>
      <c r="T155" s="274">
        <v>5</v>
      </c>
      <c r="U155" s="274">
        <v>5</v>
      </c>
      <c r="V155" s="274"/>
      <c r="W155" s="274"/>
      <c r="X155" s="274">
        <v>5</v>
      </c>
      <c r="Y155" s="274">
        <v>3</v>
      </c>
      <c r="Z155" s="274">
        <v>5</v>
      </c>
      <c r="AA155" s="274">
        <v>4</v>
      </c>
      <c r="AB155" s="274">
        <v>4</v>
      </c>
      <c r="AC155" s="274"/>
      <c r="AD155" s="274">
        <v>5</v>
      </c>
      <c r="AE155" s="274">
        <v>5</v>
      </c>
      <c r="AF155" s="274">
        <v>5</v>
      </c>
      <c r="AG155" s="274">
        <v>5</v>
      </c>
      <c r="AH155" s="274">
        <v>5</v>
      </c>
      <c r="AI155" s="274">
        <v>5</v>
      </c>
      <c r="AJ155" s="274">
        <v>5</v>
      </c>
      <c r="AK155" s="274"/>
      <c r="AL155" s="274"/>
      <c r="AM155" s="274">
        <v>5</v>
      </c>
      <c r="AN155" s="274">
        <v>5</v>
      </c>
      <c r="AO155" s="274">
        <v>5</v>
      </c>
      <c r="AP155" s="274">
        <v>5</v>
      </c>
      <c r="AQ155" s="274">
        <v>5</v>
      </c>
      <c r="AR155" s="274">
        <v>5</v>
      </c>
      <c r="AS155" s="274">
        <v>5</v>
      </c>
      <c r="AT155" s="274"/>
      <c r="AU155" s="274"/>
      <c r="AV155" s="274">
        <v>4</v>
      </c>
      <c r="AW155" s="274" t="s">
        <v>33</v>
      </c>
      <c r="AX155" s="274"/>
      <c r="AY155" s="274" t="s">
        <v>33</v>
      </c>
      <c r="AZ155" s="274"/>
      <c r="BA155" s="274" t="s">
        <v>183</v>
      </c>
      <c r="BB155" s="274" t="s">
        <v>183</v>
      </c>
      <c r="BC155" s="274" t="s">
        <v>33</v>
      </c>
      <c r="BD155" s="274"/>
      <c r="BE155" s="274" t="s">
        <v>183</v>
      </c>
      <c r="BF155" s="274"/>
      <c r="BG155" s="274"/>
      <c r="BH155" s="274"/>
      <c r="BI155" s="274"/>
      <c r="BJ155" s="274">
        <v>5</v>
      </c>
      <c r="BK155" s="274">
        <v>4</v>
      </c>
      <c r="BL155" s="274"/>
      <c r="BM155" s="274">
        <v>5</v>
      </c>
      <c r="BN155" s="274">
        <v>4</v>
      </c>
      <c r="BO155" s="274"/>
      <c r="BP155" s="274"/>
      <c r="BQ155" s="275">
        <v>43139.651597222219</v>
      </c>
      <c r="BR155" s="274" t="s">
        <v>355</v>
      </c>
    </row>
    <row r="156" spans="1:71" ht="15" x14ac:dyDescent="0.25">
      <c r="A156" s="197" t="str">
        <f>IF(ISNA(LOOKUP($G156,BLIOTECAS!$B$1:$B$27,BLIOTECAS!C$1:C$27)),"",LOOKUP($G156,BLIOTECAS!$B$1:$B$27,BLIOTECAS!C$1:C$27))</f>
        <v xml:space="preserve">Facultad de Ciencias Físicas </v>
      </c>
      <c r="B156" s="197" t="str">
        <f>IF(ISNA(LOOKUP($G156,BLIOTECAS!$B$1:$B$27,BLIOTECAS!D$1:D$27)),"",LOOKUP($G156,BLIOTECAS!$B$1:$B$27,BLIOTECAS!D$1:D$27))</f>
        <v>FIS</v>
      </c>
      <c r="C156" s="197" t="str">
        <f>IF(ISNA(LOOKUP($G156,BLIOTECAS!$B$1:$B$27,BLIOTECAS!E$1:E$27)),"",LOOKUP($G156,BLIOTECAS!$B$1:$B$27,BLIOTECAS!E$1:E$27))</f>
        <v>Ciencias Experimentales</v>
      </c>
      <c r="D156" s="274">
        <v>1582</v>
      </c>
      <c r="E156" s="274"/>
      <c r="F156" s="274"/>
      <c r="G156" s="274">
        <v>6</v>
      </c>
      <c r="H156" s="274"/>
      <c r="I156" s="274">
        <v>2</v>
      </c>
      <c r="J156" s="274">
        <v>3</v>
      </c>
      <c r="K156" s="274"/>
      <c r="L156" s="274">
        <v>6</v>
      </c>
      <c r="M156" s="274"/>
      <c r="N156" s="274"/>
      <c r="O156" s="274"/>
      <c r="P156" s="274"/>
      <c r="Q156" s="274"/>
      <c r="R156" s="274">
        <v>4</v>
      </c>
      <c r="S156" s="274">
        <v>4</v>
      </c>
      <c r="T156" s="274">
        <v>3</v>
      </c>
      <c r="U156" s="274">
        <v>3</v>
      </c>
      <c r="V156" s="274"/>
      <c r="W156" s="274"/>
      <c r="X156" s="274">
        <v>2</v>
      </c>
      <c r="Y156" s="274">
        <v>5</v>
      </c>
      <c r="Z156" s="274">
        <v>5</v>
      </c>
      <c r="AA156" s="274">
        <v>3</v>
      </c>
      <c r="AB156" s="274">
        <v>5</v>
      </c>
      <c r="AC156" s="274"/>
      <c r="AD156" s="274">
        <v>4</v>
      </c>
      <c r="AE156" s="274">
        <v>4</v>
      </c>
      <c r="AF156" s="274">
        <v>4</v>
      </c>
      <c r="AG156" s="274">
        <v>5</v>
      </c>
      <c r="AH156" s="274">
        <v>3</v>
      </c>
      <c r="AI156" s="274">
        <v>4</v>
      </c>
      <c r="AJ156" s="274">
        <v>3</v>
      </c>
      <c r="AK156" s="274"/>
      <c r="AL156" s="274"/>
      <c r="AM156" s="274">
        <v>4</v>
      </c>
      <c r="AN156" s="274">
        <v>4</v>
      </c>
      <c r="AO156" s="274">
        <v>4</v>
      </c>
      <c r="AP156" s="274">
        <v>4</v>
      </c>
      <c r="AQ156" s="274">
        <v>4</v>
      </c>
      <c r="AR156" s="274">
        <v>4</v>
      </c>
      <c r="AS156" s="274">
        <v>4</v>
      </c>
      <c r="AT156" s="274"/>
      <c r="AU156" s="274" t="s">
        <v>183</v>
      </c>
      <c r="AV156" s="274">
        <v>3</v>
      </c>
      <c r="AW156" s="274" t="s">
        <v>33</v>
      </c>
      <c r="AX156" s="274"/>
      <c r="AY156" s="274" t="s">
        <v>33</v>
      </c>
      <c r="AZ156" s="274"/>
      <c r="BA156" s="274" t="s">
        <v>33</v>
      </c>
      <c r="BB156" s="274" t="s">
        <v>33</v>
      </c>
      <c r="BC156" s="274" t="s">
        <v>33</v>
      </c>
      <c r="BD156" s="274"/>
      <c r="BE156" s="274" t="s">
        <v>33</v>
      </c>
      <c r="BF156" s="274"/>
      <c r="BG156" s="274"/>
      <c r="BH156" s="274"/>
      <c r="BI156" s="274"/>
      <c r="BJ156" s="274">
        <v>5</v>
      </c>
      <c r="BK156" s="274">
        <v>5</v>
      </c>
      <c r="BL156" s="274"/>
      <c r="BM156" s="274">
        <v>4</v>
      </c>
      <c r="BN156" s="274">
        <v>4</v>
      </c>
      <c r="BO156" s="274"/>
      <c r="BP156" s="274"/>
      <c r="BQ156" s="275">
        <v>43139.652071759258</v>
      </c>
      <c r="BR156" s="274" t="s">
        <v>355</v>
      </c>
    </row>
    <row r="157" spans="1:71" ht="15" x14ac:dyDescent="0.25">
      <c r="A157" s="197" t="str">
        <f>IF(ISNA(LOOKUP($G157,BLIOTECAS!$B$1:$B$27,BLIOTECAS!C$1:C$27)),"",LOOKUP($G157,BLIOTECAS!$B$1:$B$27,BLIOTECAS!C$1:C$27))</f>
        <v xml:space="preserve">Facultad de Ciencias Biológicas </v>
      </c>
      <c r="B157" s="197" t="str">
        <f>IF(ISNA(LOOKUP($G157,BLIOTECAS!$B$1:$B$27,BLIOTECAS!D$1:D$27)),"",LOOKUP($G157,BLIOTECAS!$B$1:$B$27,BLIOTECAS!D$1:D$27))</f>
        <v>BIO</v>
      </c>
      <c r="C157" s="197" t="str">
        <f>IF(ISNA(LOOKUP($G157,BLIOTECAS!$B$1:$B$27,BLIOTECAS!E$1:E$27)),"",LOOKUP($G157,BLIOTECAS!$B$1:$B$27,BLIOTECAS!E$1:E$27))</f>
        <v>Ciencias Experimentales</v>
      </c>
      <c r="D157" s="274">
        <v>1583</v>
      </c>
      <c r="E157" s="274"/>
      <c r="F157" s="274"/>
      <c r="G157" s="274">
        <v>2</v>
      </c>
      <c r="H157" s="274"/>
      <c r="I157" s="274">
        <v>3</v>
      </c>
      <c r="J157" s="274">
        <v>3</v>
      </c>
      <c r="K157" s="274"/>
      <c r="L157" s="274">
        <v>2</v>
      </c>
      <c r="M157" s="274"/>
      <c r="N157" s="274"/>
      <c r="O157" s="274"/>
      <c r="P157" s="274"/>
      <c r="Q157" s="274"/>
      <c r="R157" s="274">
        <v>5</v>
      </c>
      <c r="S157" s="274">
        <v>4</v>
      </c>
      <c r="T157" s="274">
        <v>5</v>
      </c>
      <c r="U157" s="274">
        <v>4</v>
      </c>
      <c r="V157" s="274"/>
      <c r="W157" s="274"/>
      <c r="X157" s="274">
        <v>3</v>
      </c>
      <c r="Y157" s="274">
        <v>2</v>
      </c>
      <c r="Z157" s="274">
        <v>3</v>
      </c>
      <c r="AA157" s="274">
        <v>4</v>
      </c>
      <c r="AB157" s="274">
        <v>4</v>
      </c>
      <c r="AC157" s="274"/>
      <c r="AD157" s="274">
        <v>2</v>
      </c>
      <c r="AE157" s="274">
        <v>4</v>
      </c>
      <c r="AF157" s="274">
        <v>5</v>
      </c>
      <c r="AG157" s="274">
        <v>5</v>
      </c>
      <c r="AH157" s="274">
        <v>4</v>
      </c>
      <c r="AI157" s="274"/>
      <c r="AJ157" s="274">
        <v>4</v>
      </c>
      <c r="AK157" s="274"/>
      <c r="AL157" s="274"/>
      <c r="AM157" s="274">
        <v>5</v>
      </c>
      <c r="AN157" s="274">
        <v>4</v>
      </c>
      <c r="AO157" s="274">
        <v>4</v>
      </c>
      <c r="AP157" s="274">
        <v>4</v>
      </c>
      <c r="AQ157" s="274">
        <v>5</v>
      </c>
      <c r="AR157" s="274">
        <v>5</v>
      </c>
      <c r="AS157" s="274">
        <v>4</v>
      </c>
      <c r="AT157" s="274"/>
      <c r="AU157" s="274" t="s">
        <v>183</v>
      </c>
      <c r="AV157" s="274">
        <v>4</v>
      </c>
      <c r="AW157" s="274" t="s">
        <v>33</v>
      </c>
      <c r="AX157" s="274"/>
      <c r="AY157" s="274" t="s">
        <v>33</v>
      </c>
      <c r="AZ157" s="274"/>
      <c r="BA157" s="274" t="s">
        <v>183</v>
      </c>
      <c r="BB157" s="274" t="s">
        <v>183</v>
      </c>
      <c r="BC157" s="274" t="s">
        <v>33</v>
      </c>
      <c r="BD157" s="274"/>
      <c r="BE157" s="274" t="s">
        <v>33</v>
      </c>
      <c r="BF157" s="274"/>
      <c r="BG157" s="274"/>
      <c r="BH157" s="274"/>
      <c r="BI157" s="274"/>
      <c r="BJ157" s="274">
        <v>5</v>
      </c>
      <c r="BK157" s="274">
        <v>5</v>
      </c>
      <c r="BL157" s="274"/>
      <c r="BM157" s="274">
        <v>5</v>
      </c>
      <c r="BN157" s="274">
        <v>5</v>
      </c>
      <c r="BO157" s="274"/>
      <c r="BP157" s="274"/>
      <c r="BQ157" s="275">
        <v>43139.652280092596</v>
      </c>
      <c r="BR157" s="274" t="s">
        <v>355</v>
      </c>
    </row>
    <row r="158" spans="1:71" ht="15" x14ac:dyDescent="0.25">
      <c r="A158" s="197" t="str">
        <f>IF(ISNA(LOOKUP($G158,BLIOTECAS!$B$1:$B$27,BLIOTECAS!C$1:C$27)),"",LOOKUP($G158,BLIOTECAS!$B$1:$B$27,BLIOTECAS!C$1:C$27))</f>
        <v>F. Enfermería, Fisioterapia y Podología</v>
      </c>
      <c r="B158" s="197" t="str">
        <f>IF(ISNA(LOOKUP($G158,BLIOTECAS!$B$1:$B$27,BLIOTECAS!D$1:D$27)),"",LOOKUP($G158,BLIOTECAS!$B$1:$B$27,BLIOTECAS!D$1:D$27))</f>
        <v>ENF</v>
      </c>
      <c r="C158" s="197" t="str">
        <f>IF(ISNA(LOOKUP($G158,BLIOTECAS!$B$1:$B$27,BLIOTECAS!E$1:E$27)),"",LOOKUP($G158,BLIOTECAS!$B$1:$B$27,BLIOTECAS!E$1:E$27))</f>
        <v>Ciencias de la Salud</v>
      </c>
      <c r="D158" s="274">
        <v>1584</v>
      </c>
      <c r="E158" s="274"/>
      <c r="F158" s="274"/>
      <c r="G158" s="274">
        <v>22</v>
      </c>
      <c r="H158" s="274"/>
      <c r="I158" s="274">
        <v>4</v>
      </c>
      <c r="J158" s="274">
        <v>3</v>
      </c>
      <c r="K158" s="274"/>
      <c r="L158" s="274">
        <v>22</v>
      </c>
      <c r="M158" s="274">
        <v>18</v>
      </c>
      <c r="N158" s="274"/>
      <c r="O158" s="274"/>
      <c r="P158" s="274"/>
      <c r="Q158" s="274"/>
      <c r="R158" s="274">
        <v>4</v>
      </c>
      <c r="S158" s="274">
        <v>4</v>
      </c>
      <c r="T158" s="274">
        <v>4</v>
      </c>
      <c r="U158" s="274">
        <v>3</v>
      </c>
      <c r="V158" s="274"/>
      <c r="W158" s="274"/>
      <c r="X158" s="274">
        <v>4</v>
      </c>
      <c r="Y158" s="274">
        <v>4</v>
      </c>
      <c r="Z158" s="274">
        <v>4</v>
      </c>
      <c r="AA158" s="274">
        <v>4</v>
      </c>
      <c r="AB158" s="274">
        <v>4</v>
      </c>
      <c r="AC158" s="274"/>
      <c r="AD158" s="274">
        <v>4</v>
      </c>
      <c r="AE158" s="274">
        <v>4</v>
      </c>
      <c r="AF158" s="274">
        <v>4</v>
      </c>
      <c r="AG158" s="274">
        <v>4</v>
      </c>
      <c r="AH158" s="274">
        <v>4</v>
      </c>
      <c r="AI158" s="274">
        <v>4</v>
      </c>
      <c r="AJ158" s="274">
        <v>4</v>
      </c>
      <c r="AK158" s="274"/>
      <c r="AL158" s="274"/>
      <c r="AM158" s="274">
        <v>5</v>
      </c>
      <c r="AN158" s="274">
        <v>5</v>
      </c>
      <c r="AO158" s="274">
        <v>5</v>
      </c>
      <c r="AP158" s="274">
        <v>5</v>
      </c>
      <c r="AQ158" s="274">
        <v>5</v>
      </c>
      <c r="AR158" s="274"/>
      <c r="AS158" s="274">
        <v>5</v>
      </c>
      <c r="AT158" s="274"/>
      <c r="AU158" s="274" t="s">
        <v>183</v>
      </c>
      <c r="AV158" s="274">
        <v>5</v>
      </c>
      <c r="AW158" s="274" t="s">
        <v>183</v>
      </c>
      <c r="AX158" s="274">
        <v>4</v>
      </c>
      <c r="AY158" s="274" t="s">
        <v>33</v>
      </c>
      <c r="AZ158" s="274"/>
      <c r="BA158" s="274" t="s">
        <v>33</v>
      </c>
      <c r="BB158" s="274" t="s">
        <v>183</v>
      </c>
      <c r="BC158" s="274" t="s">
        <v>183</v>
      </c>
      <c r="BD158" s="274">
        <v>5</v>
      </c>
      <c r="BE158" s="274" t="s">
        <v>183</v>
      </c>
      <c r="BF158" s="274"/>
      <c r="BG158" s="274"/>
      <c r="BH158" s="274"/>
      <c r="BI158" s="274"/>
      <c r="BJ158" s="274">
        <v>5</v>
      </c>
      <c r="BK158" s="274">
        <v>5</v>
      </c>
      <c r="BL158" s="274"/>
      <c r="BM158" s="274">
        <v>5</v>
      </c>
      <c r="BN158" s="274">
        <v>5</v>
      </c>
      <c r="BO158" s="274"/>
      <c r="BP158" s="274"/>
      <c r="BQ158" s="275">
        <v>43139.653391203705</v>
      </c>
      <c r="BR158" s="274" t="s">
        <v>356</v>
      </c>
    </row>
    <row r="159" spans="1:71" ht="15" x14ac:dyDescent="0.25">
      <c r="A159" s="197" t="str">
        <f>IF(ISNA(LOOKUP($G159,BLIOTECAS!$B$1:$B$27,BLIOTECAS!C$1:C$27)),"",LOOKUP($G159,BLIOTECAS!$B$1:$B$27,BLIOTECAS!C$1:C$27))</f>
        <v xml:space="preserve">Facultad de Geografía e Historia </v>
      </c>
      <c r="B159" s="197" t="str">
        <f>IF(ISNA(LOOKUP($G159,BLIOTECAS!$B$1:$B$27,BLIOTECAS!D$1:D$27)),"",LOOKUP($G159,BLIOTECAS!$B$1:$B$27,BLIOTECAS!D$1:D$27))</f>
        <v>GHI</v>
      </c>
      <c r="C159" s="197" t="str">
        <f>IF(ISNA(LOOKUP($G159,BLIOTECAS!$B$1:$B$27,BLIOTECAS!E$1:E$27)),"",LOOKUP($G159,BLIOTECAS!$B$1:$B$27,BLIOTECAS!E$1:E$27))</f>
        <v>Humanidades</v>
      </c>
      <c r="D159" s="274">
        <v>1585</v>
      </c>
      <c r="E159" s="274"/>
      <c r="F159" s="274"/>
      <c r="G159" s="274">
        <v>16</v>
      </c>
      <c r="H159" s="274"/>
      <c r="I159" s="274">
        <v>5</v>
      </c>
      <c r="J159" s="274">
        <v>5</v>
      </c>
      <c r="K159" s="274"/>
      <c r="L159" s="274">
        <v>16</v>
      </c>
      <c r="M159" s="274">
        <v>28</v>
      </c>
      <c r="N159" s="274">
        <v>29</v>
      </c>
      <c r="O159" s="274"/>
      <c r="P159" s="274"/>
      <c r="Q159" s="274"/>
      <c r="R159" s="274">
        <v>5</v>
      </c>
      <c r="S159" s="274">
        <v>5</v>
      </c>
      <c r="T159" s="274">
        <v>5</v>
      </c>
      <c r="U159" s="274">
        <v>5</v>
      </c>
      <c r="V159" s="274"/>
      <c r="W159" s="274"/>
      <c r="X159" s="274">
        <v>5</v>
      </c>
      <c r="Y159" s="274">
        <v>5</v>
      </c>
      <c r="Z159" s="274">
        <v>5</v>
      </c>
      <c r="AA159" s="274">
        <v>2</v>
      </c>
      <c r="AB159" s="274">
        <v>5</v>
      </c>
      <c r="AC159" s="274"/>
      <c r="AD159" s="274">
        <v>5</v>
      </c>
      <c r="AE159" s="274">
        <v>5</v>
      </c>
      <c r="AF159" s="274">
        <v>5</v>
      </c>
      <c r="AG159" s="274">
        <v>5</v>
      </c>
      <c r="AH159" s="274">
        <v>5</v>
      </c>
      <c r="AI159" s="274">
        <v>5</v>
      </c>
      <c r="AJ159" s="274">
        <v>5</v>
      </c>
      <c r="AK159" s="274"/>
      <c r="AL159" s="274"/>
      <c r="AM159" s="274">
        <v>5</v>
      </c>
      <c r="AN159" s="274">
        <v>5</v>
      </c>
      <c r="AO159" s="274">
        <v>5</v>
      </c>
      <c r="AP159" s="274">
        <v>5</v>
      </c>
      <c r="AQ159" s="274">
        <v>5</v>
      </c>
      <c r="AR159" s="274">
        <v>5</v>
      </c>
      <c r="AS159" s="274">
        <v>5</v>
      </c>
      <c r="AT159" s="274"/>
      <c r="AU159" s="274" t="s">
        <v>183</v>
      </c>
      <c r="AV159" s="274">
        <v>5</v>
      </c>
      <c r="AW159" s="274" t="s">
        <v>183</v>
      </c>
      <c r="AX159" s="274">
        <v>5</v>
      </c>
      <c r="AY159" s="274" t="s">
        <v>183</v>
      </c>
      <c r="AZ159" s="274">
        <v>5</v>
      </c>
      <c r="BA159" s="274" t="s">
        <v>183</v>
      </c>
      <c r="BB159" s="274"/>
      <c r="BC159" s="274" t="s">
        <v>183</v>
      </c>
      <c r="BD159" s="274">
        <v>5</v>
      </c>
      <c r="BE159" s="274" t="s">
        <v>183</v>
      </c>
      <c r="BF159" s="274"/>
      <c r="BG159" s="274"/>
      <c r="BH159" s="274"/>
      <c r="BI159" s="274"/>
      <c r="BJ159" s="274">
        <v>5</v>
      </c>
      <c r="BK159" s="274"/>
      <c r="BL159" s="274"/>
      <c r="BM159" s="274">
        <v>5</v>
      </c>
      <c r="BN159" s="274">
        <v>4</v>
      </c>
      <c r="BO159" s="274"/>
      <c r="BP159" s="274"/>
      <c r="BQ159" s="290">
        <v>43139.653402777774</v>
      </c>
      <c r="BR159" s="274" t="s">
        <v>355</v>
      </c>
    </row>
    <row r="160" spans="1:71" ht="15" x14ac:dyDescent="0.25">
      <c r="A160" s="197" t="str">
        <f>IF(ISNA(LOOKUP($G160,BLIOTECAS!$B$1:$B$27,BLIOTECAS!C$1:C$27)),"",LOOKUP($G160,BLIOTECAS!$B$1:$B$27,BLIOTECAS!C$1:C$27))</f>
        <v xml:space="preserve">Facultad de Geografía e Historia </v>
      </c>
      <c r="B160" s="197" t="str">
        <f>IF(ISNA(LOOKUP($G160,BLIOTECAS!$B$1:$B$27,BLIOTECAS!D$1:D$27)),"",LOOKUP($G160,BLIOTECAS!$B$1:$B$27,BLIOTECAS!D$1:D$27))</f>
        <v>GHI</v>
      </c>
      <c r="C160" s="197" t="str">
        <f>IF(ISNA(LOOKUP($G160,BLIOTECAS!$B$1:$B$27,BLIOTECAS!E$1:E$27)),"",LOOKUP($G160,BLIOTECAS!$B$1:$B$27,BLIOTECAS!E$1:E$27))</f>
        <v>Humanidades</v>
      </c>
      <c r="D160" s="274">
        <v>1586</v>
      </c>
      <c r="E160" s="274"/>
      <c r="F160" s="274"/>
      <c r="G160" s="274">
        <v>16</v>
      </c>
      <c r="H160" s="274"/>
      <c r="I160" s="274">
        <v>2</v>
      </c>
      <c r="J160" s="274">
        <v>3</v>
      </c>
      <c r="K160" s="274"/>
      <c r="L160" s="274">
        <v>16</v>
      </c>
      <c r="M160" s="274"/>
      <c r="N160" s="274"/>
      <c r="O160" s="274"/>
      <c r="P160" s="274"/>
      <c r="Q160" s="274"/>
      <c r="R160" s="274">
        <v>4</v>
      </c>
      <c r="S160" s="274">
        <v>4</v>
      </c>
      <c r="T160" s="274">
        <v>3</v>
      </c>
      <c r="U160" s="274">
        <v>3</v>
      </c>
      <c r="V160" s="274"/>
      <c r="W160" s="274"/>
      <c r="X160" s="274">
        <v>4</v>
      </c>
      <c r="Y160" s="274">
        <v>3</v>
      </c>
      <c r="Z160" s="274">
        <v>3</v>
      </c>
      <c r="AA160" s="274">
        <v>4</v>
      </c>
      <c r="AB160" s="274">
        <v>3</v>
      </c>
      <c r="AC160" s="274"/>
      <c r="AD160" s="274">
        <v>3</v>
      </c>
      <c r="AE160" s="274">
        <v>3</v>
      </c>
      <c r="AF160" s="274">
        <v>3</v>
      </c>
      <c r="AG160" s="274">
        <v>4</v>
      </c>
      <c r="AH160" s="274">
        <v>3</v>
      </c>
      <c r="AI160" s="274">
        <v>4</v>
      </c>
      <c r="AJ160" s="274">
        <v>3</v>
      </c>
      <c r="AK160" s="274"/>
      <c r="AL160" s="274"/>
      <c r="AM160" s="274">
        <v>3</v>
      </c>
      <c r="AN160" s="274">
        <v>3</v>
      </c>
      <c r="AO160" s="274">
        <v>3</v>
      </c>
      <c r="AP160" s="274">
        <v>3</v>
      </c>
      <c r="AQ160" s="274">
        <v>4</v>
      </c>
      <c r="AR160" s="274">
        <v>4</v>
      </c>
      <c r="AS160" s="274">
        <v>5</v>
      </c>
      <c r="AT160" s="274"/>
      <c r="AU160" s="274" t="s">
        <v>183</v>
      </c>
      <c r="AV160" s="274">
        <v>3</v>
      </c>
      <c r="AW160" s="274" t="s">
        <v>33</v>
      </c>
      <c r="AX160" s="274"/>
      <c r="AY160" s="274" t="s">
        <v>33</v>
      </c>
      <c r="AZ160" s="274"/>
      <c r="BA160" s="274" t="s">
        <v>33</v>
      </c>
      <c r="BB160" s="274" t="s">
        <v>33</v>
      </c>
      <c r="BC160" s="274" t="s">
        <v>33</v>
      </c>
      <c r="BD160" s="274"/>
      <c r="BE160" s="274" t="s">
        <v>33</v>
      </c>
      <c r="BF160" s="274"/>
      <c r="BG160" s="274"/>
      <c r="BH160" s="274"/>
      <c r="BI160" s="274"/>
      <c r="BJ160" s="274">
        <v>4</v>
      </c>
      <c r="BK160" s="274">
        <v>4</v>
      </c>
      <c r="BL160" s="274"/>
      <c r="BM160" s="274">
        <v>4</v>
      </c>
      <c r="BN160" s="274">
        <v>3</v>
      </c>
      <c r="BO160" s="274" t="s">
        <v>423</v>
      </c>
      <c r="BP160" s="274"/>
      <c r="BQ160" s="275">
        <v>43139.653541666667</v>
      </c>
      <c r="BR160" s="274" t="s">
        <v>355</v>
      </c>
    </row>
    <row r="161" spans="1:71" ht="15" x14ac:dyDescent="0.25">
      <c r="A161" s="197" t="str">
        <f>IF(ISNA(LOOKUP($G161,BLIOTECAS!$B$1:$B$27,BLIOTECAS!C$1:C$27)),"",LOOKUP($G161,BLIOTECAS!$B$1:$B$27,BLIOTECAS!C$1:C$27))</f>
        <v xml:space="preserve">Facultad de Filología </v>
      </c>
      <c r="B161" s="197" t="str">
        <f>IF(ISNA(LOOKUP($G161,BLIOTECAS!$B$1:$B$27,BLIOTECAS!D$1:D$27)),"",LOOKUP($G161,BLIOTECAS!$B$1:$B$27,BLIOTECAS!D$1:D$27))</f>
        <v>FLL</v>
      </c>
      <c r="C161" s="197" t="str">
        <f>IF(ISNA(LOOKUP($G161,BLIOTECAS!$B$1:$B$27,BLIOTECAS!E$1:E$27)),"",LOOKUP($G161,BLIOTECAS!$B$1:$B$27,BLIOTECAS!E$1:E$27))</f>
        <v>Humanidades</v>
      </c>
      <c r="D161" s="274">
        <v>1587</v>
      </c>
      <c r="E161" s="274"/>
      <c r="F161" s="274"/>
      <c r="G161" s="274">
        <v>14</v>
      </c>
      <c r="H161" s="274"/>
      <c r="I161" s="274">
        <v>4</v>
      </c>
      <c r="J161" s="274">
        <v>5</v>
      </c>
      <c r="K161" s="274"/>
      <c r="L161" s="274">
        <v>14</v>
      </c>
      <c r="M161" s="274">
        <v>15</v>
      </c>
      <c r="N161" s="274">
        <v>16</v>
      </c>
      <c r="O161" s="274" t="s">
        <v>105</v>
      </c>
      <c r="P161" s="274"/>
      <c r="Q161" s="274"/>
      <c r="R161" s="274">
        <v>2</v>
      </c>
      <c r="S161" s="274">
        <v>4</v>
      </c>
      <c r="T161" s="274">
        <v>4</v>
      </c>
      <c r="U161" s="274">
        <v>3</v>
      </c>
      <c r="V161" s="274"/>
      <c r="W161" s="274"/>
      <c r="X161" s="274">
        <v>4</v>
      </c>
      <c r="Y161" s="274">
        <v>5</v>
      </c>
      <c r="Z161" s="274">
        <v>4</v>
      </c>
      <c r="AA161" s="274">
        <v>3</v>
      </c>
      <c r="AB161" s="274">
        <v>5</v>
      </c>
      <c r="AC161" s="274"/>
      <c r="AD161" s="274">
        <v>4</v>
      </c>
      <c r="AE161" s="274">
        <v>3</v>
      </c>
      <c r="AF161" s="274">
        <v>5</v>
      </c>
      <c r="AG161" s="274">
        <v>4</v>
      </c>
      <c r="AH161" s="274">
        <v>3</v>
      </c>
      <c r="AI161" s="274">
        <v>5</v>
      </c>
      <c r="AJ161" s="274">
        <v>4</v>
      </c>
      <c r="AK161" s="274"/>
      <c r="AL161" s="274"/>
      <c r="AM161" s="274">
        <v>4</v>
      </c>
      <c r="AN161" s="274">
        <v>4</v>
      </c>
      <c r="AO161" s="274">
        <v>4</v>
      </c>
      <c r="AP161" s="274">
        <v>4</v>
      </c>
      <c r="AQ161" s="274">
        <v>5</v>
      </c>
      <c r="AR161" s="274">
        <v>5</v>
      </c>
      <c r="AS161" s="274">
        <v>4</v>
      </c>
      <c r="AT161" s="274"/>
      <c r="AU161" s="274" t="s">
        <v>183</v>
      </c>
      <c r="AV161" s="274">
        <v>3</v>
      </c>
      <c r="AW161" s="274" t="s">
        <v>183</v>
      </c>
      <c r="AX161" s="274">
        <v>3</v>
      </c>
      <c r="AY161" s="274" t="s">
        <v>33</v>
      </c>
      <c r="AZ161" s="274"/>
      <c r="BA161" s="274" t="s">
        <v>183</v>
      </c>
      <c r="BB161" s="274" t="s">
        <v>183</v>
      </c>
      <c r="BC161" s="274" t="s">
        <v>183</v>
      </c>
      <c r="BD161" s="274">
        <v>4</v>
      </c>
      <c r="BE161" s="274" t="s">
        <v>183</v>
      </c>
      <c r="BF161" s="274"/>
      <c r="BG161" s="274"/>
      <c r="BH161" s="274"/>
      <c r="BI161" s="274"/>
      <c r="BJ161" s="274">
        <v>4</v>
      </c>
      <c r="BK161" s="274">
        <v>4</v>
      </c>
      <c r="BL161" s="274"/>
      <c r="BM161" s="274">
        <v>4</v>
      </c>
      <c r="BN161" s="274">
        <v>4</v>
      </c>
      <c r="BO161" s="274"/>
      <c r="BP161" s="274"/>
      <c r="BQ161" s="275">
        <v>43139.653831018521</v>
      </c>
      <c r="BR161" s="274" t="s">
        <v>355</v>
      </c>
    </row>
    <row r="162" spans="1:71" ht="15" x14ac:dyDescent="0.25">
      <c r="A162" s="197" t="str">
        <f>IF(ISNA(LOOKUP($G162,BLIOTECAS!$B$1:$B$27,BLIOTECAS!C$1:C$27)),"",LOOKUP($G162,BLIOTECAS!$B$1:$B$27,BLIOTECAS!C$1:C$27))</f>
        <v xml:space="preserve">Facultad de Ciencias de la Información </v>
      </c>
      <c r="B162" s="197" t="str">
        <f>IF(ISNA(LOOKUP($G162,BLIOTECAS!$B$1:$B$27,BLIOTECAS!D$1:D$27)),"",LOOKUP($G162,BLIOTECAS!$B$1:$B$27,BLIOTECAS!D$1:D$27))</f>
        <v>INF</v>
      </c>
      <c r="C162" s="197" t="str">
        <f>IF(ISNA(LOOKUP($G162,BLIOTECAS!$B$1:$B$27,BLIOTECAS!E$1:E$27)),"",LOOKUP($G162,BLIOTECAS!$B$1:$B$27,BLIOTECAS!E$1:E$27))</f>
        <v>Ciencias Sociales</v>
      </c>
      <c r="D162" s="274">
        <v>1588</v>
      </c>
      <c r="E162" s="274"/>
      <c r="F162" s="274"/>
      <c r="G162" s="274">
        <v>4</v>
      </c>
      <c r="H162" s="274"/>
      <c r="I162" s="274">
        <v>4</v>
      </c>
      <c r="J162" s="274">
        <v>5</v>
      </c>
      <c r="K162" s="274"/>
      <c r="L162" s="274">
        <v>4</v>
      </c>
      <c r="M162" s="274"/>
      <c r="N162" s="274"/>
      <c r="O162" s="274"/>
      <c r="P162" s="274"/>
      <c r="Q162" s="274"/>
      <c r="R162" s="274">
        <v>4</v>
      </c>
      <c r="S162" s="274">
        <v>4</v>
      </c>
      <c r="T162" s="274">
        <v>5</v>
      </c>
      <c r="U162" s="274">
        <v>3</v>
      </c>
      <c r="V162" s="274"/>
      <c r="W162" s="274"/>
      <c r="X162" s="274">
        <v>5</v>
      </c>
      <c r="Y162" s="274">
        <v>5</v>
      </c>
      <c r="Z162" s="274">
        <v>4</v>
      </c>
      <c r="AA162" s="274">
        <v>3</v>
      </c>
      <c r="AB162" s="274">
        <v>3</v>
      </c>
      <c r="AC162" s="274"/>
      <c r="AD162" s="274">
        <v>5</v>
      </c>
      <c r="AE162" s="274">
        <v>5</v>
      </c>
      <c r="AF162" s="274">
        <v>5</v>
      </c>
      <c r="AG162" s="274">
        <v>5</v>
      </c>
      <c r="AH162" s="274"/>
      <c r="AI162" s="274">
        <v>5</v>
      </c>
      <c r="AJ162" s="274">
        <v>5</v>
      </c>
      <c r="AK162" s="274"/>
      <c r="AL162" s="274"/>
      <c r="AM162" s="274">
        <v>5</v>
      </c>
      <c r="AN162" s="274">
        <v>4</v>
      </c>
      <c r="AO162" s="274">
        <v>4</v>
      </c>
      <c r="AP162" s="274">
        <v>5</v>
      </c>
      <c r="AQ162" s="274">
        <v>5</v>
      </c>
      <c r="AR162" s="274">
        <v>5</v>
      </c>
      <c r="AS162" s="274">
        <v>5</v>
      </c>
      <c r="AT162" s="274"/>
      <c r="AU162" s="274" t="s">
        <v>183</v>
      </c>
      <c r="AV162" s="274">
        <v>4</v>
      </c>
      <c r="AW162" s="274" t="s">
        <v>183</v>
      </c>
      <c r="AX162" s="274">
        <v>4</v>
      </c>
      <c r="AY162" s="274" t="s">
        <v>183</v>
      </c>
      <c r="AZ162" s="274">
        <v>4</v>
      </c>
      <c r="BA162" s="274" t="s">
        <v>183</v>
      </c>
      <c r="BB162" s="274" t="s">
        <v>183</v>
      </c>
      <c r="BC162" s="274" t="s">
        <v>183</v>
      </c>
      <c r="BD162" s="274">
        <v>5</v>
      </c>
      <c r="BE162" s="274" t="s">
        <v>33</v>
      </c>
      <c r="BF162" s="274"/>
      <c r="BG162" s="274"/>
      <c r="BH162" s="274"/>
      <c r="BI162" s="274"/>
      <c r="BJ162" s="274">
        <v>5</v>
      </c>
      <c r="BK162" s="274">
        <v>5</v>
      </c>
      <c r="BL162" s="274"/>
      <c r="BM162" s="274">
        <v>5</v>
      </c>
      <c r="BN162" s="274">
        <v>5</v>
      </c>
      <c r="BO162" s="274"/>
      <c r="BP162" s="274"/>
      <c r="BQ162" s="275">
        <v>43139.653923611113</v>
      </c>
      <c r="BR162" s="274" t="s">
        <v>356</v>
      </c>
    </row>
    <row r="163" spans="1:71" ht="15" x14ac:dyDescent="0.25">
      <c r="A163" s="197" t="str">
        <f>IF(ISNA(LOOKUP($G163,BLIOTECAS!$B$1:$B$27,BLIOTECAS!C$1:C$27)),"",LOOKUP($G163,BLIOTECAS!$B$1:$B$27,BLIOTECAS!C$1:C$27))</f>
        <v xml:space="preserve">Facultad de Ciencias Políticas y Sociología </v>
      </c>
      <c r="B163" s="197" t="str">
        <f>IF(ISNA(LOOKUP($G163,BLIOTECAS!$B$1:$B$27,BLIOTECAS!D$1:D$27)),"",LOOKUP($G163,BLIOTECAS!$B$1:$B$27,BLIOTECAS!D$1:D$27))</f>
        <v>CPS</v>
      </c>
      <c r="C163" s="197" t="str">
        <f>IF(ISNA(LOOKUP($G163,BLIOTECAS!$B$1:$B$27,BLIOTECAS!E$1:E$27)),"",LOOKUP($G163,BLIOTECAS!$B$1:$B$27,BLIOTECAS!E$1:E$27))</f>
        <v>Ciencias Sociales</v>
      </c>
      <c r="D163" s="274">
        <v>1589</v>
      </c>
      <c r="E163" s="274"/>
      <c r="F163" s="274"/>
      <c r="G163" s="274">
        <v>9</v>
      </c>
      <c r="H163" s="274"/>
      <c r="I163" s="274">
        <v>2</v>
      </c>
      <c r="J163" s="274">
        <v>4</v>
      </c>
      <c r="K163" s="274"/>
      <c r="L163" s="274">
        <v>9</v>
      </c>
      <c r="M163" s="274"/>
      <c r="N163" s="274"/>
      <c r="O163" s="274"/>
      <c r="P163" s="274"/>
      <c r="Q163" s="274"/>
      <c r="R163" s="274">
        <v>4</v>
      </c>
      <c r="S163" s="274">
        <v>4</v>
      </c>
      <c r="T163" s="274">
        <v>4</v>
      </c>
      <c r="U163" s="274">
        <v>4</v>
      </c>
      <c r="V163" s="274"/>
      <c r="W163" s="274"/>
      <c r="X163" s="274">
        <v>5</v>
      </c>
      <c r="Y163" s="274">
        <v>5</v>
      </c>
      <c r="Z163" s="274">
        <v>4</v>
      </c>
      <c r="AA163" s="274">
        <v>3</v>
      </c>
      <c r="AB163" s="274">
        <v>5</v>
      </c>
      <c r="AC163" s="274"/>
      <c r="AD163" s="274">
        <v>4</v>
      </c>
      <c r="AE163" s="274">
        <v>4</v>
      </c>
      <c r="AF163" s="274">
        <v>4</v>
      </c>
      <c r="AG163" s="274">
        <v>4</v>
      </c>
      <c r="AH163" s="274">
        <v>4</v>
      </c>
      <c r="AI163" s="274">
        <v>4</v>
      </c>
      <c r="AJ163" s="274">
        <v>4</v>
      </c>
      <c r="AK163" s="274"/>
      <c r="AL163" s="274"/>
      <c r="AM163" s="274">
        <v>5</v>
      </c>
      <c r="AN163" s="274">
        <v>5</v>
      </c>
      <c r="AO163" s="274">
        <v>5</v>
      </c>
      <c r="AP163" s="274">
        <v>4</v>
      </c>
      <c r="AQ163" s="274">
        <v>4</v>
      </c>
      <c r="AR163" s="274">
        <v>4</v>
      </c>
      <c r="AS163" s="274">
        <v>4</v>
      </c>
      <c r="AT163" s="274"/>
      <c r="AU163" s="274" t="s">
        <v>183</v>
      </c>
      <c r="AV163" s="274">
        <v>4</v>
      </c>
      <c r="AW163" s="274" t="s">
        <v>183</v>
      </c>
      <c r="AX163" s="274">
        <v>4</v>
      </c>
      <c r="AY163" s="274" t="s">
        <v>33</v>
      </c>
      <c r="AZ163" s="274"/>
      <c r="BA163" s="274" t="s">
        <v>183</v>
      </c>
      <c r="BB163" s="274" t="s">
        <v>183</v>
      </c>
      <c r="BC163" s="274" t="s">
        <v>33</v>
      </c>
      <c r="BD163" s="274"/>
      <c r="BE163" s="274" t="s">
        <v>33</v>
      </c>
      <c r="BF163" s="274"/>
      <c r="BG163" s="274"/>
      <c r="BH163" s="274"/>
      <c r="BI163" s="274"/>
      <c r="BJ163" s="274">
        <v>4</v>
      </c>
      <c r="BK163" s="274">
        <v>4</v>
      </c>
      <c r="BL163" s="274"/>
      <c r="BM163" s="274">
        <v>4</v>
      </c>
      <c r="BN163" s="274">
        <v>4</v>
      </c>
      <c r="BO163" s="274"/>
      <c r="BP163" s="274"/>
      <c r="BQ163" s="275">
        <v>43139.654791666668</v>
      </c>
      <c r="BR163" s="274" t="s">
        <v>355</v>
      </c>
      <c r="BS163" t="s">
        <v>377</v>
      </c>
    </row>
    <row r="164" spans="1:71" ht="15" x14ac:dyDescent="0.25">
      <c r="A164" s="197" t="str">
        <f>IF(ISNA(LOOKUP($G164,BLIOTECAS!$B$1:$B$27,BLIOTECAS!C$1:C$27)),"",LOOKUP($G164,BLIOTECAS!$B$1:$B$27,BLIOTECAS!C$1:C$27))</f>
        <v xml:space="preserve">Facultad de Ciencias Políticas y Sociología </v>
      </c>
      <c r="B164" s="197" t="str">
        <f>IF(ISNA(LOOKUP($G164,BLIOTECAS!$B$1:$B$27,BLIOTECAS!D$1:D$27)),"",LOOKUP($G164,BLIOTECAS!$B$1:$B$27,BLIOTECAS!D$1:D$27))</f>
        <v>CPS</v>
      </c>
      <c r="C164" s="197" t="str">
        <f>IF(ISNA(LOOKUP($G164,BLIOTECAS!$B$1:$B$27,BLIOTECAS!E$1:E$27)),"",LOOKUP($G164,BLIOTECAS!$B$1:$B$27,BLIOTECAS!E$1:E$27))</f>
        <v>Ciencias Sociales</v>
      </c>
      <c r="D164" s="274">
        <v>1590</v>
      </c>
      <c r="E164" s="274"/>
      <c r="F164" s="274"/>
      <c r="G164" s="274">
        <v>9</v>
      </c>
      <c r="H164" s="274"/>
      <c r="I164" s="274">
        <v>4</v>
      </c>
      <c r="J164" s="274">
        <v>4</v>
      </c>
      <c r="K164" s="274"/>
      <c r="L164" s="274">
        <v>9</v>
      </c>
      <c r="M164" s="274">
        <v>26</v>
      </c>
      <c r="N164" s="274">
        <v>20</v>
      </c>
      <c r="O164" s="274"/>
      <c r="P164" s="274"/>
      <c r="Q164" s="274"/>
      <c r="R164" s="274">
        <v>5</v>
      </c>
      <c r="S164" s="274">
        <v>4</v>
      </c>
      <c r="T164" s="274">
        <v>3</v>
      </c>
      <c r="U164" s="274">
        <v>3</v>
      </c>
      <c r="V164" s="274"/>
      <c r="W164" s="274"/>
      <c r="X164" s="274">
        <v>5</v>
      </c>
      <c r="Y164" s="274">
        <v>4</v>
      </c>
      <c r="Z164" s="274">
        <v>2</v>
      </c>
      <c r="AA164" s="274">
        <v>1</v>
      </c>
      <c r="AB164" s="274">
        <v>4</v>
      </c>
      <c r="AC164" s="274"/>
      <c r="AD164" s="274">
        <v>4</v>
      </c>
      <c r="AE164" s="274">
        <v>4</v>
      </c>
      <c r="AF164" s="274">
        <v>4</v>
      </c>
      <c r="AG164" s="274">
        <v>5</v>
      </c>
      <c r="AH164" s="274">
        <v>4</v>
      </c>
      <c r="AI164" s="274">
        <v>5</v>
      </c>
      <c r="AJ164" s="274">
        <v>4</v>
      </c>
      <c r="AK164" s="274"/>
      <c r="AL164" s="274"/>
      <c r="AM164" s="274">
        <v>5</v>
      </c>
      <c r="AN164" s="274">
        <v>5</v>
      </c>
      <c r="AO164" s="274">
        <v>5</v>
      </c>
      <c r="AP164" s="274">
        <v>4</v>
      </c>
      <c r="AQ164" s="274">
        <v>5</v>
      </c>
      <c r="AR164" s="274">
        <v>5</v>
      </c>
      <c r="AS164" s="274">
        <v>4</v>
      </c>
      <c r="AT164" s="274"/>
      <c r="AU164" s="274" t="s">
        <v>183</v>
      </c>
      <c r="AV164" s="274">
        <v>4</v>
      </c>
      <c r="AW164" s="274" t="s">
        <v>33</v>
      </c>
      <c r="AX164" s="274"/>
      <c r="AY164" s="274" t="s">
        <v>33</v>
      </c>
      <c r="AZ164" s="274"/>
      <c r="BA164" s="274" t="s">
        <v>33</v>
      </c>
      <c r="BB164" s="274" t="s">
        <v>183</v>
      </c>
      <c r="BC164" s="274" t="s">
        <v>33</v>
      </c>
      <c r="BD164" s="274"/>
      <c r="BE164" s="274" t="s">
        <v>33</v>
      </c>
      <c r="BF164" s="274"/>
      <c r="BG164" s="274"/>
      <c r="BH164" s="274"/>
      <c r="BI164" s="274"/>
      <c r="BJ164" s="274">
        <v>5</v>
      </c>
      <c r="BK164" s="274">
        <v>5</v>
      </c>
      <c r="BL164" s="274"/>
      <c r="BM164" s="274">
        <v>4</v>
      </c>
      <c r="BN164" s="274">
        <v>3</v>
      </c>
      <c r="BO164" s="274"/>
      <c r="BP164" s="274"/>
      <c r="BQ164" s="275">
        <v>43139.65488425926</v>
      </c>
      <c r="BR164" s="274" t="s">
        <v>355</v>
      </c>
    </row>
    <row r="165" spans="1:71" ht="15" x14ac:dyDescent="0.25">
      <c r="A165" s="197" t="str">
        <f>IF(ISNA(LOOKUP($G165,BLIOTECAS!$B$1:$B$27,BLIOTECAS!C$1:C$27)),"",LOOKUP($G165,BLIOTECAS!$B$1:$B$27,BLIOTECAS!C$1:C$27))</f>
        <v xml:space="preserve">Facultad de Ciencias Físicas </v>
      </c>
      <c r="B165" s="197" t="str">
        <f>IF(ISNA(LOOKUP($G165,BLIOTECAS!$B$1:$B$27,BLIOTECAS!D$1:D$27)),"",LOOKUP($G165,BLIOTECAS!$B$1:$B$27,BLIOTECAS!D$1:D$27))</f>
        <v>FIS</v>
      </c>
      <c r="C165" s="197" t="str">
        <f>IF(ISNA(LOOKUP($G165,BLIOTECAS!$B$1:$B$27,BLIOTECAS!E$1:E$27)),"",LOOKUP($G165,BLIOTECAS!$B$1:$B$27,BLIOTECAS!E$1:E$27))</f>
        <v>Ciencias Experimentales</v>
      </c>
      <c r="D165" s="274">
        <v>1591</v>
      </c>
      <c r="E165" s="274"/>
      <c r="F165" s="274"/>
      <c r="G165" s="274">
        <v>6</v>
      </c>
      <c r="H165" s="274"/>
      <c r="I165" s="274">
        <v>3</v>
      </c>
      <c r="J165" s="274">
        <v>5</v>
      </c>
      <c r="K165" s="274"/>
      <c r="L165" s="274">
        <v>6</v>
      </c>
      <c r="M165" s="274">
        <v>10</v>
      </c>
      <c r="N165" s="274">
        <v>18</v>
      </c>
      <c r="O165" s="274"/>
      <c r="P165" s="274"/>
      <c r="Q165" s="274"/>
      <c r="R165" s="274">
        <v>5</v>
      </c>
      <c r="S165" s="274">
        <v>5</v>
      </c>
      <c r="T165" s="274">
        <v>5</v>
      </c>
      <c r="U165" s="274">
        <v>5</v>
      </c>
      <c r="V165" s="274"/>
      <c r="W165" s="274"/>
      <c r="X165" s="274">
        <v>5</v>
      </c>
      <c r="Y165" s="274">
        <v>5</v>
      </c>
      <c r="Z165" s="274">
        <v>4</v>
      </c>
      <c r="AA165" s="274">
        <v>2</v>
      </c>
      <c r="AB165" s="274">
        <v>2</v>
      </c>
      <c r="AC165" s="274"/>
      <c r="AD165" s="274">
        <v>4</v>
      </c>
      <c r="AE165" s="274">
        <v>5</v>
      </c>
      <c r="AF165" s="274">
        <v>5</v>
      </c>
      <c r="AG165" s="274">
        <v>5</v>
      </c>
      <c r="AH165" s="274">
        <v>5</v>
      </c>
      <c r="AI165" s="274">
        <v>5</v>
      </c>
      <c r="AJ165" s="274">
        <v>5</v>
      </c>
      <c r="AK165" s="274"/>
      <c r="AL165" s="274"/>
      <c r="AM165" s="274">
        <v>5</v>
      </c>
      <c r="AN165" s="274">
        <v>5</v>
      </c>
      <c r="AO165" s="274">
        <v>3</v>
      </c>
      <c r="AP165" s="274">
        <v>5</v>
      </c>
      <c r="AQ165" s="274">
        <v>5</v>
      </c>
      <c r="AR165" s="274">
        <v>5</v>
      </c>
      <c r="AS165" s="274">
        <v>5</v>
      </c>
      <c r="AT165" s="274"/>
      <c r="AU165" s="274" t="s">
        <v>33</v>
      </c>
      <c r="AV165" s="274">
        <v>5</v>
      </c>
      <c r="AW165" s="274" t="s">
        <v>183</v>
      </c>
      <c r="AX165" s="274">
        <v>5</v>
      </c>
      <c r="AY165" s="274" t="s">
        <v>183</v>
      </c>
      <c r="AZ165" s="274">
        <v>5</v>
      </c>
      <c r="BA165" s="274" t="s">
        <v>183</v>
      </c>
      <c r="BB165" s="274" t="s">
        <v>183</v>
      </c>
      <c r="BC165" s="274" t="s">
        <v>183</v>
      </c>
      <c r="BD165" s="274">
        <v>5</v>
      </c>
      <c r="BE165" s="274" t="s">
        <v>33</v>
      </c>
      <c r="BF165" s="274"/>
      <c r="BG165" s="274"/>
      <c r="BH165" s="274"/>
      <c r="BI165" s="274"/>
      <c r="BJ165" s="274">
        <v>5</v>
      </c>
      <c r="BK165" s="274">
        <v>5</v>
      </c>
      <c r="BL165" s="274"/>
      <c r="BM165" s="274">
        <v>5</v>
      </c>
      <c r="BN165" s="274">
        <v>5</v>
      </c>
      <c r="BO165" s="274"/>
      <c r="BP165" s="274"/>
      <c r="BQ165" s="275">
        <v>43139.656099537038</v>
      </c>
      <c r="BR165" s="274" t="s">
        <v>356</v>
      </c>
    </row>
    <row r="166" spans="1:71" ht="15" x14ac:dyDescent="0.25">
      <c r="A166" s="197" t="str">
        <f>IF(ISNA(LOOKUP($G166,BLIOTECAS!$B$1:$B$27,BLIOTECAS!C$1:C$27)),"",LOOKUP($G166,BLIOTECAS!$B$1:$B$27,BLIOTECAS!C$1:C$27))</f>
        <v xml:space="preserve">Facultad de Psicología </v>
      </c>
      <c r="B166" s="197" t="str">
        <f>IF(ISNA(LOOKUP($G166,BLIOTECAS!$B$1:$B$27,BLIOTECAS!D$1:D$27)),"",LOOKUP($G166,BLIOTECAS!$B$1:$B$27,BLIOTECAS!D$1:D$27))</f>
        <v>PSI</v>
      </c>
      <c r="C166" s="197" t="str">
        <f>IF(ISNA(LOOKUP($G166,BLIOTECAS!$B$1:$B$27,BLIOTECAS!E$1:E$27)),"",LOOKUP($G166,BLIOTECAS!$B$1:$B$27,BLIOTECAS!E$1:E$27))</f>
        <v>Ciencias de la Salud</v>
      </c>
      <c r="D166" s="274">
        <v>1592</v>
      </c>
      <c r="E166" s="274"/>
      <c r="F166" s="274"/>
      <c r="G166" s="274">
        <v>20</v>
      </c>
      <c r="H166" s="274"/>
      <c r="I166" s="274">
        <v>5</v>
      </c>
      <c r="J166" s="274">
        <v>5</v>
      </c>
      <c r="K166" s="274"/>
      <c r="L166" s="274">
        <v>20</v>
      </c>
      <c r="M166" s="274">
        <v>29</v>
      </c>
      <c r="N166" s="274">
        <v>21</v>
      </c>
      <c r="O166" s="274"/>
      <c r="P166" s="274"/>
      <c r="Q166" s="274"/>
      <c r="R166" s="274">
        <v>1</v>
      </c>
      <c r="S166" s="274">
        <v>5</v>
      </c>
      <c r="T166" s="274">
        <v>5</v>
      </c>
      <c r="U166" s="274">
        <v>5</v>
      </c>
      <c r="V166" s="274"/>
      <c r="W166" s="274"/>
      <c r="X166" s="274">
        <v>5</v>
      </c>
      <c r="Y166" s="274">
        <v>5</v>
      </c>
      <c r="Z166" s="274">
        <v>5</v>
      </c>
      <c r="AA166" s="274">
        <v>5</v>
      </c>
      <c r="AB166" s="274">
        <v>5</v>
      </c>
      <c r="AC166" s="274"/>
      <c r="AD166" s="274">
        <v>5</v>
      </c>
      <c r="AE166" s="274">
        <v>5</v>
      </c>
      <c r="AF166" s="274">
        <v>5</v>
      </c>
      <c r="AG166" s="274">
        <v>5</v>
      </c>
      <c r="AH166" s="274">
        <v>5</v>
      </c>
      <c r="AI166" s="274">
        <v>5</v>
      </c>
      <c r="AJ166" s="274">
        <v>5</v>
      </c>
      <c r="AK166" s="274"/>
      <c r="AL166" s="274"/>
      <c r="AM166" s="274">
        <v>5</v>
      </c>
      <c r="AN166" s="274">
        <v>5</v>
      </c>
      <c r="AO166" s="274">
        <v>5</v>
      </c>
      <c r="AP166" s="274">
        <v>5</v>
      </c>
      <c r="AQ166" s="274">
        <v>5</v>
      </c>
      <c r="AR166" s="274">
        <v>5</v>
      </c>
      <c r="AS166" s="274">
        <v>5</v>
      </c>
      <c r="AT166" s="274"/>
      <c r="AU166" s="274" t="s">
        <v>33</v>
      </c>
      <c r="AV166" s="274"/>
      <c r="AW166" s="274" t="s">
        <v>33</v>
      </c>
      <c r="AX166" s="274"/>
      <c r="AY166" s="274" t="s">
        <v>33</v>
      </c>
      <c r="AZ166" s="274"/>
      <c r="BA166" s="274" t="s">
        <v>33</v>
      </c>
      <c r="BB166" s="274" t="s">
        <v>33</v>
      </c>
      <c r="BC166" s="274" t="s">
        <v>33</v>
      </c>
      <c r="BD166" s="274"/>
      <c r="BE166" s="274" t="s">
        <v>33</v>
      </c>
      <c r="BF166" s="274"/>
      <c r="BG166" s="274"/>
      <c r="BH166" s="274"/>
      <c r="BI166" s="274"/>
      <c r="BJ166" s="274">
        <v>5</v>
      </c>
      <c r="BK166" s="274">
        <v>5</v>
      </c>
      <c r="BL166" s="274"/>
      <c r="BM166" s="274">
        <v>5</v>
      </c>
      <c r="BN166" s="274">
        <v>5</v>
      </c>
      <c r="BO166" s="274"/>
      <c r="BP166" s="274"/>
      <c r="BQ166" s="275">
        <v>43139.657268518517</v>
      </c>
      <c r="BR166" s="274" t="s">
        <v>355</v>
      </c>
    </row>
    <row r="167" spans="1:71" ht="15" x14ac:dyDescent="0.25">
      <c r="A167" s="197" t="str">
        <f>IF(ISNA(LOOKUP($G167,BLIOTECAS!$B$1:$B$27,BLIOTECAS!C$1:C$27)),"",LOOKUP($G167,BLIOTECAS!$B$1:$B$27,BLIOTECAS!C$1:C$27))</f>
        <v xml:space="preserve">Facultad de Farmacia </v>
      </c>
      <c r="B167" s="197" t="str">
        <f>IF(ISNA(LOOKUP($G167,BLIOTECAS!$B$1:$B$27,BLIOTECAS!D$1:D$27)),"",LOOKUP($G167,BLIOTECAS!$B$1:$B$27,BLIOTECAS!D$1:D$27))</f>
        <v>FAR</v>
      </c>
      <c r="C167" s="197" t="str">
        <f>IF(ISNA(LOOKUP($G167,BLIOTECAS!$B$1:$B$27,BLIOTECAS!E$1:E$27)),"",LOOKUP($G167,BLIOTECAS!$B$1:$B$27,BLIOTECAS!E$1:E$27))</f>
        <v>Ciencias de la Salud</v>
      </c>
      <c r="D167" s="274">
        <v>1593</v>
      </c>
      <c r="E167" s="274"/>
      <c r="F167" s="274"/>
      <c r="G167" s="274">
        <v>13</v>
      </c>
      <c r="H167" s="274"/>
      <c r="I167" s="274">
        <v>1</v>
      </c>
      <c r="J167" s="274">
        <v>3</v>
      </c>
      <c r="K167" s="274"/>
      <c r="L167" s="274"/>
      <c r="M167" s="274"/>
      <c r="N167" s="274"/>
      <c r="O167" s="274"/>
      <c r="P167" s="274"/>
      <c r="Q167" s="274"/>
      <c r="R167" s="274"/>
      <c r="S167" s="274"/>
      <c r="T167" s="274"/>
      <c r="U167" s="274"/>
      <c r="V167" s="274"/>
      <c r="W167" s="274"/>
      <c r="X167" s="274">
        <v>5</v>
      </c>
      <c r="Y167" s="274">
        <v>5</v>
      </c>
      <c r="Z167" s="274"/>
      <c r="AA167" s="274"/>
      <c r="AB167" s="274">
        <v>3</v>
      </c>
      <c r="AC167" s="274"/>
      <c r="AD167" s="274">
        <v>4</v>
      </c>
      <c r="AE167" s="274"/>
      <c r="AF167" s="274">
        <v>4</v>
      </c>
      <c r="AG167" s="274">
        <v>5</v>
      </c>
      <c r="AH167" s="274">
        <v>4</v>
      </c>
      <c r="AI167" s="274"/>
      <c r="AJ167" s="274">
        <v>5</v>
      </c>
      <c r="AK167" s="274"/>
      <c r="AL167" s="274"/>
      <c r="AM167" s="274"/>
      <c r="AN167" s="274"/>
      <c r="AO167" s="274"/>
      <c r="AP167" s="274"/>
      <c r="AQ167" s="274"/>
      <c r="AR167" s="274"/>
      <c r="AS167" s="274">
        <v>5</v>
      </c>
      <c r="AT167" s="274"/>
      <c r="AU167" s="274" t="s">
        <v>33</v>
      </c>
      <c r="AV167" s="274"/>
      <c r="AW167" s="274" t="s">
        <v>33</v>
      </c>
      <c r="AX167" s="274"/>
      <c r="AY167" s="274" t="s">
        <v>33</v>
      </c>
      <c r="AZ167" s="274"/>
      <c r="BA167" s="274" t="s">
        <v>183</v>
      </c>
      <c r="BB167" s="274" t="s">
        <v>33</v>
      </c>
      <c r="BC167" s="274" t="s">
        <v>33</v>
      </c>
      <c r="BD167" s="274"/>
      <c r="BE167" s="274" t="s">
        <v>33</v>
      </c>
      <c r="BF167" s="274"/>
      <c r="BG167" s="274"/>
      <c r="BH167" s="274"/>
      <c r="BI167" s="274"/>
      <c r="BJ167" s="274">
        <v>4</v>
      </c>
      <c r="BK167" s="274"/>
      <c r="BL167" s="274"/>
      <c r="BM167" s="274">
        <v>4</v>
      </c>
      <c r="BN167" s="274">
        <v>3</v>
      </c>
      <c r="BO167" s="274"/>
      <c r="BP167" s="274"/>
      <c r="BQ167" s="275">
        <v>43139.658182870371</v>
      </c>
      <c r="BR167" s="274" t="s">
        <v>356</v>
      </c>
    </row>
    <row r="168" spans="1:71" ht="15" x14ac:dyDescent="0.25">
      <c r="A168" s="197" t="str">
        <f>IF(ISNA(LOOKUP($G168,BLIOTECAS!$B$1:$B$27,BLIOTECAS!C$1:C$27)),"",LOOKUP($G168,BLIOTECAS!$B$1:$B$27,BLIOTECAS!C$1:C$27))</f>
        <v xml:space="preserve">Facultad de Ciencias Económicas y Empresariales </v>
      </c>
      <c r="B168" s="197" t="str">
        <f>IF(ISNA(LOOKUP($G168,BLIOTECAS!$B$1:$B$27,BLIOTECAS!D$1:D$27)),"",LOOKUP($G168,BLIOTECAS!$B$1:$B$27,BLIOTECAS!D$1:D$27))</f>
        <v>CEE</v>
      </c>
      <c r="C168" s="197" t="str">
        <f>IF(ISNA(LOOKUP($G168,BLIOTECAS!$B$1:$B$27,BLIOTECAS!E$1:E$27)),"",LOOKUP($G168,BLIOTECAS!$B$1:$B$27,BLIOTECAS!E$1:E$27))</f>
        <v>Ciencias Sociales</v>
      </c>
      <c r="D168" s="274">
        <v>1594</v>
      </c>
      <c r="E168" s="274"/>
      <c r="F168" s="274"/>
      <c r="G168" s="274">
        <v>5</v>
      </c>
      <c r="H168" s="274"/>
      <c r="I168" s="274">
        <v>3</v>
      </c>
      <c r="J168" s="274">
        <v>4</v>
      </c>
      <c r="K168" s="274"/>
      <c r="L168" s="274">
        <v>5</v>
      </c>
      <c r="M168" s="274">
        <v>24</v>
      </c>
      <c r="N168" s="274">
        <v>9</v>
      </c>
      <c r="O168" s="274"/>
      <c r="P168" s="274"/>
      <c r="Q168" s="274"/>
      <c r="R168" s="274">
        <v>5</v>
      </c>
      <c r="S168" s="274">
        <v>5</v>
      </c>
      <c r="T168" s="274">
        <v>5</v>
      </c>
      <c r="U168" s="274">
        <v>5</v>
      </c>
      <c r="V168" s="274"/>
      <c r="W168" s="274"/>
      <c r="X168" s="274">
        <v>3</v>
      </c>
      <c r="Y168" s="274">
        <v>5</v>
      </c>
      <c r="Z168" s="274">
        <v>3</v>
      </c>
      <c r="AA168" s="274">
        <v>2</v>
      </c>
      <c r="AB168" s="274">
        <v>4</v>
      </c>
      <c r="AC168" s="274"/>
      <c r="AD168" s="274">
        <v>4</v>
      </c>
      <c r="AE168" s="274">
        <v>4</v>
      </c>
      <c r="AF168" s="274">
        <v>5</v>
      </c>
      <c r="AG168" s="274">
        <v>5</v>
      </c>
      <c r="AH168" s="274">
        <v>5</v>
      </c>
      <c r="AI168" s="274">
        <v>5</v>
      </c>
      <c r="AJ168" s="274">
        <v>5</v>
      </c>
      <c r="AK168" s="274"/>
      <c r="AL168" s="274"/>
      <c r="AM168" s="274">
        <v>4</v>
      </c>
      <c r="AN168" s="274">
        <v>5</v>
      </c>
      <c r="AO168" s="274">
        <v>5</v>
      </c>
      <c r="AP168" s="274">
        <v>5</v>
      </c>
      <c r="AQ168" s="274">
        <v>5</v>
      </c>
      <c r="AR168" s="274">
        <v>5</v>
      </c>
      <c r="AS168" s="274">
        <v>3</v>
      </c>
      <c r="AT168" s="274"/>
      <c r="AU168" s="274" t="s">
        <v>183</v>
      </c>
      <c r="AV168" s="274">
        <v>4</v>
      </c>
      <c r="AW168" s="274" t="s">
        <v>33</v>
      </c>
      <c r="AX168" s="274"/>
      <c r="AY168" s="274" t="s">
        <v>33</v>
      </c>
      <c r="AZ168" s="274"/>
      <c r="BA168" s="274" t="s">
        <v>33</v>
      </c>
      <c r="BB168" s="274" t="s">
        <v>183</v>
      </c>
      <c r="BC168" s="274" t="s">
        <v>183</v>
      </c>
      <c r="BD168" s="274">
        <v>5</v>
      </c>
      <c r="BE168" s="274" t="s">
        <v>183</v>
      </c>
      <c r="BF168" s="274"/>
      <c r="BG168" s="274"/>
      <c r="BH168" s="274"/>
      <c r="BI168" s="274"/>
      <c r="BJ168" s="274">
        <v>5</v>
      </c>
      <c r="BK168" s="274">
        <v>5</v>
      </c>
      <c r="BL168" s="274"/>
      <c r="BM168" s="274">
        <v>5</v>
      </c>
      <c r="BN168" s="274">
        <v>4</v>
      </c>
      <c r="BO168" s="274"/>
      <c r="BP168" s="274"/>
      <c r="BQ168" s="275">
        <v>43139.658414351848</v>
      </c>
      <c r="BR168" s="274" t="s">
        <v>356</v>
      </c>
    </row>
    <row r="169" spans="1:71" ht="15" x14ac:dyDescent="0.25">
      <c r="A169" s="197" t="str">
        <f>IF(ISNA(LOOKUP($G169,BLIOTECAS!$B$1:$B$27,BLIOTECAS!C$1:C$27)),"",LOOKUP($G169,BLIOTECAS!$B$1:$B$27,BLIOTECAS!C$1:C$27))</f>
        <v>F. Comercio y Turismo</v>
      </c>
      <c r="B169" s="197" t="str">
        <f>IF(ISNA(LOOKUP($G169,BLIOTECAS!$B$1:$B$27,BLIOTECAS!D$1:D$27)),"",LOOKUP($G169,BLIOTECAS!$B$1:$B$27,BLIOTECAS!D$1:D$27))</f>
        <v>EMP</v>
      </c>
      <c r="C169" s="197" t="str">
        <f>IF(ISNA(LOOKUP($G169,BLIOTECAS!$B$1:$B$27,BLIOTECAS!E$1:E$27)),"",LOOKUP($G169,BLIOTECAS!$B$1:$B$27,BLIOTECAS!E$1:E$27))</f>
        <v>Ciencias Sociales</v>
      </c>
      <c r="D169" s="274">
        <v>1595</v>
      </c>
      <c r="E169" s="274"/>
      <c r="F169" s="274"/>
      <c r="G169" s="274">
        <v>24</v>
      </c>
      <c r="H169" s="274"/>
      <c r="I169" s="274">
        <v>4</v>
      </c>
      <c r="J169" s="274"/>
      <c r="K169" s="274"/>
      <c r="L169" s="274">
        <v>29</v>
      </c>
      <c r="M169" s="274">
        <v>4</v>
      </c>
      <c r="N169" s="274">
        <v>11</v>
      </c>
      <c r="O169" s="274"/>
      <c r="P169" s="274"/>
      <c r="Q169" s="274"/>
      <c r="R169" s="274">
        <v>5</v>
      </c>
      <c r="S169" s="274">
        <v>5</v>
      </c>
      <c r="T169" s="274">
        <v>5</v>
      </c>
      <c r="U169" s="274">
        <v>5</v>
      </c>
      <c r="V169" s="274"/>
      <c r="W169" s="274"/>
      <c r="X169" s="274">
        <v>4</v>
      </c>
      <c r="Y169" s="274">
        <v>3</v>
      </c>
      <c r="Z169" s="274">
        <v>3</v>
      </c>
      <c r="AA169" s="274">
        <v>4</v>
      </c>
      <c r="AB169" s="274">
        <v>4</v>
      </c>
      <c r="AC169" s="274"/>
      <c r="AD169" s="274">
        <v>5</v>
      </c>
      <c r="AE169" s="274">
        <v>5</v>
      </c>
      <c r="AF169" s="274">
        <v>5</v>
      </c>
      <c r="AG169" s="274">
        <v>5</v>
      </c>
      <c r="AH169" s="274">
        <v>5</v>
      </c>
      <c r="AI169" s="274">
        <v>5</v>
      </c>
      <c r="AJ169" s="274">
        <v>5</v>
      </c>
      <c r="AK169" s="274"/>
      <c r="AL169" s="274"/>
      <c r="AM169" s="274">
        <v>5</v>
      </c>
      <c r="AN169" s="274">
        <v>5</v>
      </c>
      <c r="AO169" s="274">
        <v>5</v>
      </c>
      <c r="AP169" s="274">
        <v>5</v>
      </c>
      <c r="AQ169" s="274">
        <v>5</v>
      </c>
      <c r="AR169" s="274">
        <v>5</v>
      </c>
      <c r="AS169" s="274">
        <v>5</v>
      </c>
      <c r="AT169" s="274"/>
      <c r="AU169" s="274" t="s">
        <v>33</v>
      </c>
      <c r="AV169" s="274"/>
      <c r="AW169" s="274" t="s">
        <v>33</v>
      </c>
      <c r="AX169" s="274"/>
      <c r="AY169" s="274" t="s">
        <v>33</v>
      </c>
      <c r="AZ169" s="274"/>
      <c r="BA169" s="274" t="s">
        <v>33</v>
      </c>
      <c r="BB169" s="274" t="s">
        <v>33</v>
      </c>
      <c r="BC169" s="274" t="s">
        <v>33</v>
      </c>
      <c r="BD169" s="274"/>
      <c r="BE169" s="274" t="s">
        <v>33</v>
      </c>
      <c r="BF169" s="274"/>
      <c r="BG169" s="274"/>
      <c r="BH169" s="274"/>
      <c r="BI169" s="274"/>
      <c r="BJ169" s="274">
        <v>5</v>
      </c>
      <c r="BK169" s="274">
        <v>5</v>
      </c>
      <c r="BL169" s="274"/>
      <c r="BM169" s="274">
        <v>5</v>
      </c>
      <c r="BN169" s="274">
        <v>5</v>
      </c>
      <c r="BO169" s="274"/>
      <c r="BP169" s="274"/>
      <c r="BQ169" s="275">
        <v>43139.658460648148</v>
      </c>
      <c r="BR169" s="274" t="s">
        <v>355</v>
      </c>
    </row>
    <row r="170" spans="1:71" ht="15" x14ac:dyDescent="0.25">
      <c r="A170" s="197" t="str">
        <f>IF(ISNA(LOOKUP($G170,BLIOTECAS!$B$1:$B$27,BLIOTECAS!C$1:C$27)),"",LOOKUP($G170,BLIOTECAS!$B$1:$B$27,BLIOTECAS!C$1:C$27))</f>
        <v xml:space="preserve">Facultad de Ciencias de la Información </v>
      </c>
      <c r="B170" s="197" t="str">
        <f>IF(ISNA(LOOKUP($G170,BLIOTECAS!$B$1:$B$27,BLIOTECAS!D$1:D$27)),"",LOOKUP($G170,BLIOTECAS!$B$1:$B$27,BLIOTECAS!D$1:D$27))</f>
        <v>INF</v>
      </c>
      <c r="C170" s="197" t="str">
        <f>IF(ISNA(LOOKUP($G170,BLIOTECAS!$B$1:$B$27,BLIOTECAS!E$1:E$27)),"",LOOKUP($G170,BLIOTECAS!$B$1:$B$27,BLIOTECAS!E$1:E$27))</f>
        <v>Ciencias Sociales</v>
      </c>
      <c r="D170" s="274">
        <v>1596</v>
      </c>
      <c r="E170" s="274"/>
      <c r="F170" s="274"/>
      <c r="G170" s="274">
        <v>4</v>
      </c>
      <c r="H170" s="274"/>
      <c r="I170" s="274">
        <v>5</v>
      </c>
      <c r="J170" s="274">
        <v>3</v>
      </c>
      <c r="K170" s="274"/>
      <c r="L170" s="274">
        <v>4</v>
      </c>
      <c r="M170" s="274">
        <v>29</v>
      </c>
      <c r="N170" s="274"/>
      <c r="O170" s="274"/>
      <c r="P170" s="274"/>
      <c r="Q170" s="274"/>
      <c r="R170" s="274">
        <v>3</v>
      </c>
      <c r="S170" s="274">
        <v>4</v>
      </c>
      <c r="T170" s="274">
        <v>4</v>
      </c>
      <c r="U170" s="274">
        <v>5</v>
      </c>
      <c r="V170" s="274"/>
      <c r="W170" s="274"/>
      <c r="X170" s="274">
        <v>4</v>
      </c>
      <c r="Y170" s="274">
        <v>5</v>
      </c>
      <c r="Z170" s="274">
        <v>4</v>
      </c>
      <c r="AA170" s="274">
        <v>3</v>
      </c>
      <c r="AB170" s="274">
        <v>4</v>
      </c>
      <c r="AC170" s="274"/>
      <c r="AD170" s="274">
        <v>3</v>
      </c>
      <c r="AE170" s="274">
        <v>4</v>
      </c>
      <c r="AF170" s="274">
        <v>4</v>
      </c>
      <c r="AG170" s="274">
        <v>5</v>
      </c>
      <c r="AH170" s="274">
        <v>4</v>
      </c>
      <c r="AI170" s="274">
        <v>4</v>
      </c>
      <c r="AJ170" s="274">
        <v>4</v>
      </c>
      <c r="AK170" s="274"/>
      <c r="AL170" s="274"/>
      <c r="AM170" s="274">
        <v>4</v>
      </c>
      <c r="AN170" s="274">
        <v>4</v>
      </c>
      <c r="AO170" s="274">
        <v>4</v>
      </c>
      <c r="AP170" s="274">
        <v>5</v>
      </c>
      <c r="AQ170" s="274">
        <v>5</v>
      </c>
      <c r="AR170" s="274">
        <v>5</v>
      </c>
      <c r="AS170" s="274">
        <v>3</v>
      </c>
      <c r="AT170" s="274"/>
      <c r="AU170" s="274" t="s">
        <v>183</v>
      </c>
      <c r="AV170" s="274">
        <v>4</v>
      </c>
      <c r="AW170" s="274" t="s">
        <v>33</v>
      </c>
      <c r="AX170" s="274"/>
      <c r="AY170" s="274" t="s">
        <v>33</v>
      </c>
      <c r="AZ170" s="274"/>
      <c r="BA170" s="274" t="s">
        <v>33</v>
      </c>
      <c r="BB170" s="274" t="s">
        <v>183</v>
      </c>
      <c r="BC170" s="274" t="s">
        <v>33</v>
      </c>
      <c r="BD170" s="274"/>
      <c r="BE170" s="274" t="s">
        <v>33</v>
      </c>
      <c r="BF170" s="274" t="s">
        <v>424</v>
      </c>
      <c r="BG170" s="274"/>
      <c r="BH170" s="274"/>
      <c r="BI170" s="274"/>
      <c r="BJ170" s="274">
        <v>4</v>
      </c>
      <c r="BK170" s="274">
        <v>4</v>
      </c>
      <c r="BL170" s="274"/>
      <c r="BM170" s="274">
        <v>4</v>
      </c>
      <c r="BN170" s="274">
        <v>3</v>
      </c>
      <c r="BO170" s="274"/>
      <c r="BP170" s="274"/>
      <c r="BQ170" s="275">
        <v>43139.658634259256</v>
      </c>
      <c r="BR170" s="274" t="s">
        <v>356</v>
      </c>
    </row>
    <row r="171" spans="1:71" ht="15" x14ac:dyDescent="0.25">
      <c r="A171" s="197" t="str">
        <f>IF(ISNA(LOOKUP($G171,BLIOTECAS!$B$1:$B$27,BLIOTECAS!C$1:C$27)),"",LOOKUP($G171,BLIOTECAS!$B$1:$B$27,BLIOTECAS!C$1:C$27))</f>
        <v xml:space="preserve">Facultad de Veterinaria </v>
      </c>
      <c r="B171" s="197" t="str">
        <f>IF(ISNA(LOOKUP($G171,BLIOTECAS!$B$1:$B$27,BLIOTECAS!D$1:D$27)),"",LOOKUP($G171,BLIOTECAS!$B$1:$B$27,BLIOTECAS!D$1:D$27))</f>
        <v>VET</v>
      </c>
      <c r="C171" s="197" t="str">
        <f>IF(ISNA(LOOKUP($G171,BLIOTECAS!$B$1:$B$27,BLIOTECAS!E$1:E$27)),"",LOOKUP($G171,BLIOTECAS!$B$1:$B$27,BLIOTECAS!E$1:E$27))</f>
        <v>Ciencias de la Salud</v>
      </c>
      <c r="D171" s="274">
        <v>1597</v>
      </c>
      <c r="E171" s="274"/>
      <c r="F171" s="274"/>
      <c r="G171" s="274">
        <v>21</v>
      </c>
      <c r="H171" s="274"/>
      <c r="I171" s="274">
        <v>4</v>
      </c>
      <c r="J171" s="274">
        <v>5</v>
      </c>
      <c r="K171" s="274"/>
      <c r="L171" s="274">
        <v>21</v>
      </c>
      <c r="M171" s="274"/>
      <c r="N171" s="274"/>
      <c r="O171" s="274"/>
      <c r="P171" s="274"/>
      <c r="Q171" s="274"/>
      <c r="R171" s="274">
        <v>3</v>
      </c>
      <c r="S171" s="274">
        <v>3</v>
      </c>
      <c r="T171" s="274">
        <v>2</v>
      </c>
      <c r="U171" s="274">
        <v>2</v>
      </c>
      <c r="V171" s="274"/>
      <c r="W171" s="274"/>
      <c r="X171" s="274">
        <v>4</v>
      </c>
      <c r="Y171" s="274">
        <v>5</v>
      </c>
      <c r="Z171" s="274">
        <v>4</v>
      </c>
      <c r="AA171" s="274">
        <v>2</v>
      </c>
      <c r="AB171" s="274">
        <v>2</v>
      </c>
      <c r="AC171" s="274"/>
      <c r="AD171" s="274">
        <v>3</v>
      </c>
      <c r="AE171" s="274">
        <v>3</v>
      </c>
      <c r="AF171" s="274">
        <v>3</v>
      </c>
      <c r="AG171" s="274">
        <v>5</v>
      </c>
      <c r="AH171" s="274">
        <v>3</v>
      </c>
      <c r="AI171" s="274">
        <v>4</v>
      </c>
      <c r="AJ171" s="274">
        <v>3</v>
      </c>
      <c r="AK171" s="274"/>
      <c r="AL171" s="274"/>
      <c r="AM171" s="274">
        <v>3</v>
      </c>
      <c r="AN171" s="274">
        <v>3</v>
      </c>
      <c r="AO171" s="274">
        <v>3</v>
      </c>
      <c r="AP171" s="274">
        <v>4</v>
      </c>
      <c r="AQ171" s="274">
        <v>3</v>
      </c>
      <c r="AR171" s="274">
        <v>3</v>
      </c>
      <c r="AS171" s="274">
        <v>4</v>
      </c>
      <c r="AT171" s="274"/>
      <c r="AU171" s="274" t="s">
        <v>33</v>
      </c>
      <c r="AV171" s="274"/>
      <c r="AW171" s="274" t="s">
        <v>33</v>
      </c>
      <c r="AX171" s="274"/>
      <c r="AY171" s="274" t="s">
        <v>33</v>
      </c>
      <c r="AZ171" s="274"/>
      <c r="BA171" s="274" t="s">
        <v>33</v>
      </c>
      <c r="BB171" s="274" t="s">
        <v>183</v>
      </c>
      <c r="BC171" s="274" t="s">
        <v>183</v>
      </c>
      <c r="BD171" s="274">
        <v>5</v>
      </c>
      <c r="BE171" s="274" t="s">
        <v>33</v>
      </c>
      <c r="BF171" s="274"/>
      <c r="BG171" s="274"/>
      <c r="BH171" s="274"/>
      <c r="BI171" s="274"/>
      <c r="BJ171" s="274">
        <v>5</v>
      </c>
      <c r="BK171" s="274">
        <v>5</v>
      </c>
      <c r="BL171" s="274"/>
      <c r="BM171" s="274">
        <v>4</v>
      </c>
      <c r="BN171" s="274">
        <v>4</v>
      </c>
      <c r="BO171" s="274"/>
      <c r="BP171" s="274"/>
      <c r="BQ171" s="275">
        <v>43139.659490740742</v>
      </c>
      <c r="BR171" s="274" t="s">
        <v>355</v>
      </c>
    </row>
    <row r="172" spans="1:71" ht="15" x14ac:dyDescent="0.25">
      <c r="A172" s="197" t="str">
        <f>IF(ISNA(LOOKUP($G172,BLIOTECAS!$B$1:$B$27,BLIOTECAS!C$1:C$27)),"",LOOKUP($G172,BLIOTECAS!$B$1:$B$27,BLIOTECAS!C$1:C$27))</f>
        <v xml:space="preserve">Facultad de Ciencias Geológicas </v>
      </c>
      <c r="B172" s="197" t="str">
        <f>IF(ISNA(LOOKUP($G172,BLIOTECAS!$B$1:$B$27,BLIOTECAS!D$1:D$27)),"",LOOKUP($G172,BLIOTECAS!$B$1:$B$27,BLIOTECAS!D$1:D$27))</f>
        <v>GEO</v>
      </c>
      <c r="C172" s="197" t="str">
        <f>IF(ISNA(LOOKUP($G172,BLIOTECAS!$B$1:$B$27,BLIOTECAS!E$1:E$27)),"",LOOKUP($G172,BLIOTECAS!$B$1:$B$27,BLIOTECAS!E$1:E$27))</f>
        <v>Ciencias Experimentales</v>
      </c>
      <c r="D172" s="274">
        <v>1598</v>
      </c>
      <c r="E172" s="274"/>
      <c r="F172" s="274"/>
      <c r="G172" s="274">
        <v>7</v>
      </c>
      <c r="H172" s="274"/>
      <c r="I172" s="274">
        <v>5</v>
      </c>
      <c r="J172" s="274">
        <v>5</v>
      </c>
      <c r="K172" s="274"/>
      <c r="L172" s="274">
        <v>7</v>
      </c>
      <c r="M172" s="274"/>
      <c r="N172" s="274"/>
      <c r="O172" s="274"/>
      <c r="P172" s="274"/>
      <c r="Q172" s="274"/>
      <c r="R172" s="274">
        <v>5</v>
      </c>
      <c r="S172" s="274">
        <v>4</v>
      </c>
      <c r="T172" s="274">
        <v>3</v>
      </c>
      <c r="U172" s="274">
        <v>3</v>
      </c>
      <c r="V172" s="274"/>
      <c r="W172" s="274"/>
      <c r="X172" s="274">
        <v>3</v>
      </c>
      <c r="Y172" s="274">
        <v>5</v>
      </c>
      <c r="Z172" s="274">
        <v>5</v>
      </c>
      <c r="AA172" s="274">
        <v>5</v>
      </c>
      <c r="AB172" s="274">
        <v>4</v>
      </c>
      <c r="AC172" s="274"/>
      <c r="AD172" s="274">
        <v>4</v>
      </c>
      <c r="AE172" s="274">
        <v>4</v>
      </c>
      <c r="AF172" s="274">
        <v>4</v>
      </c>
      <c r="AG172" s="274">
        <v>5</v>
      </c>
      <c r="AH172" s="274">
        <v>4</v>
      </c>
      <c r="AI172" s="274">
        <v>4</v>
      </c>
      <c r="AJ172" s="274">
        <v>3</v>
      </c>
      <c r="AK172" s="274"/>
      <c r="AL172" s="274"/>
      <c r="AM172" s="274">
        <v>5</v>
      </c>
      <c r="AN172" s="274">
        <v>5</v>
      </c>
      <c r="AO172" s="274">
        <v>4</v>
      </c>
      <c r="AP172" s="274">
        <v>4</v>
      </c>
      <c r="AQ172" s="274">
        <v>4</v>
      </c>
      <c r="AR172" s="274">
        <v>4</v>
      </c>
      <c r="AS172" s="274">
        <v>4</v>
      </c>
      <c r="AT172" s="274"/>
      <c r="AU172" s="274" t="s">
        <v>183</v>
      </c>
      <c r="AV172" s="274">
        <v>1</v>
      </c>
      <c r="AW172" s="274" t="s">
        <v>183</v>
      </c>
      <c r="AX172" s="274">
        <v>3</v>
      </c>
      <c r="AY172" s="274" t="s">
        <v>183</v>
      </c>
      <c r="AZ172" s="274">
        <v>3</v>
      </c>
      <c r="BA172" s="274" t="s">
        <v>183</v>
      </c>
      <c r="BB172" s="274" t="s">
        <v>183</v>
      </c>
      <c r="BC172" s="274" t="s">
        <v>33</v>
      </c>
      <c r="BD172" s="274"/>
      <c r="BE172" s="274" t="s">
        <v>183</v>
      </c>
      <c r="BF172" s="274"/>
      <c r="BG172" s="274"/>
      <c r="BH172" s="274"/>
      <c r="BI172" s="274"/>
      <c r="BJ172" s="274">
        <v>5</v>
      </c>
      <c r="BK172" s="274">
        <v>5</v>
      </c>
      <c r="BL172" s="274"/>
      <c r="BM172" s="274">
        <v>4</v>
      </c>
      <c r="BN172" s="274">
        <v>3</v>
      </c>
      <c r="BO172" s="274"/>
      <c r="BP172" s="274"/>
      <c r="BQ172" s="275">
        <v>43139.660092592596</v>
      </c>
      <c r="BR172" s="274" t="s">
        <v>355</v>
      </c>
    </row>
    <row r="173" spans="1:71" ht="15" x14ac:dyDescent="0.25">
      <c r="A173" s="197" t="str">
        <f>IF(ISNA(LOOKUP($G173,BLIOTECAS!$B$1:$B$27,BLIOTECAS!C$1:C$27)),"",LOOKUP($G173,BLIOTECAS!$B$1:$B$27,BLIOTECAS!C$1:C$27))</f>
        <v xml:space="preserve">Facultad de Filología </v>
      </c>
      <c r="B173" s="197" t="str">
        <f>IF(ISNA(LOOKUP($G173,BLIOTECAS!$B$1:$B$27,BLIOTECAS!D$1:D$27)),"",LOOKUP($G173,BLIOTECAS!$B$1:$B$27,BLIOTECAS!D$1:D$27))</f>
        <v>FLL</v>
      </c>
      <c r="C173" s="197" t="str">
        <f>IF(ISNA(LOOKUP($G173,BLIOTECAS!$B$1:$B$27,BLIOTECAS!E$1:E$27)),"",LOOKUP($G173,BLIOTECAS!$B$1:$B$27,BLIOTECAS!E$1:E$27))</f>
        <v>Humanidades</v>
      </c>
      <c r="D173" s="274">
        <v>1599</v>
      </c>
      <c r="E173" s="274"/>
      <c r="F173" s="274"/>
      <c r="G173" s="274">
        <v>14</v>
      </c>
      <c r="H173" s="274"/>
      <c r="I173" s="274">
        <v>3</v>
      </c>
      <c r="J173" s="274">
        <v>4</v>
      </c>
      <c r="K173" s="274"/>
      <c r="L173" s="274">
        <v>14</v>
      </c>
      <c r="M173" s="274"/>
      <c r="N173" s="274"/>
      <c r="O173" s="274"/>
      <c r="P173" s="274"/>
      <c r="Q173" s="274"/>
      <c r="R173" s="274">
        <v>5</v>
      </c>
      <c r="S173" s="274">
        <v>4</v>
      </c>
      <c r="T173" s="274">
        <v>3</v>
      </c>
      <c r="U173" s="274">
        <v>4</v>
      </c>
      <c r="V173" s="274"/>
      <c r="W173" s="274"/>
      <c r="X173" s="274">
        <v>5</v>
      </c>
      <c r="Y173" s="274">
        <v>4</v>
      </c>
      <c r="Z173" s="274">
        <v>5</v>
      </c>
      <c r="AA173" s="274">
        <v>4</v>
      </c>
      <c r="AB173" s="274">
        <v>4</v>
      </c>
      <c r="AC173" s="274"/>
      <c r="AD173" s="274">
        <v>4</v>
      </c>
      <c r="AE173" s="274">
        <v>5</v>
      </c>
      <c r="AF173" s="274">
        <v>5</v>
      </c>
      <c r="AG173" s="274">
        <v>5</v>
      </c>
      <c r="AH173" s="274">
        <v>5</v>
      </c>
      <c r="AI173" s="274">
        <v>5</v>
      </c>
      <c r="AJ173" s="274">
        <v>5</v>
      </c>
      <c r="AK173" s="274"/>
      <c r="AL173" s="274"/>
      <c r="AM173" s="274">
        <v>5</v>
      </c>
      <c r="AN173" s="274">
        <v>5</v>
      </c>
      <c r="AO173" s="274">
        <v>5</v>
      </c>
      <c r="AP173" s="274">
        <v>5</v>
      </c>
      <c r="AQ173" s="274">
        <v>5</v>
      </c>
      <c r="AR173" s="274">
        <v>5</v>
      </c>
      <c r="AS173" s="274">
        <v>5</v>
      </c>
      <c r="AT173" s="274"/>
      <c r="AU173" s="274" t="s">
        <v>183</v>
      </c>
      <c r="AV173" s="274">
        <v>4</v>
      </c>
      <c r="AW173" s="274" t="s">
        <v>183</v>
      </c>
      <c r="AX173" s="274">
        <v>4</v>
      </c>
      <c r="AY173" s="274" t="s">
        <v>183</v>
      </c>
      <c r="AZ173" s="274">
        <v>5</v>
      </c>
      <c r="BA173" s="274" t="s">
        <v>183</v>
      </c>
      <c r="BB173" s="274" t="s">
        <v>33</v>
      </c>
      <c r="BC173" s="274" t="s">
        <v>33</v>
      </c>
      <c r="BD173" s="274"/>
      <c r="BE173" s="274" t="s">
        <v>33</v>
      </c>
      <c r="BF173" s="274"/>
      <c r="BG173" s="274"/>
      <c r="BH173" s="274"/>
      <c r="BI173" s="274"/>
      <c r="BJ173" s="274">
        <v>4</v>
      </c>
      <c r="BK173" s="274">
        <v>4</v>
      </c>
      <c r="BL173" s="274"/>
      <c r="BM173" s="274">
        <v>5</v>
      </c>
      <c r="BN173" s="274">
        <v>5</v>
      </c>
      <c r="BO173" s="274"/>
      <c r="BP173" s="274"/>
      <c r="BQ173" s="275">
        <v>43139.660243055558</v>
      </c>
      <c r="BR173" s="274" t="s">
        <v>355</v>
      </c>
    </row>
    <row r="174" spans="1:71" ht="15" x14ac:dyDescent="0.25">
      <c r="A174" s="197" t="str">
        <f>IF(ISNA(LOOKUP($G174,BLIOTECAS!$B$1:$B$27,BLIOTECAS!C$1:C$27)),"",LOOKUP($G174,BLIOTECAS!$B$1:$B$27,BLIOTECAS!C$1:C$27))</f>
        <v xml:space="preserve">Facultad de Ciencias Biológicas </v>
      </c>
      <c r="B174" s="197" t="str">
        <f>IF(ISNA(LOOKUP($G174,BLIOTECAS!$B$1:$B$27,BLIOTECAS!D$1:D$27)),"",LOOKUP($G174,BLIOTECAS!$B$1:$B$27,BLIOTECAS!D$1:D$27))</f>
        <v>BIO</v>
      </c>
      <c r="C174" s="197" t="str">
        <f>IF(ISNA(LOOKUP($G174,BLIOTECAS!$B$1:$B$27,BLIOTECAS!E$1:E$27)),"",LOOKUP($G174,BLIOTECAS!$B$1:$B$27,BLIOTECAS!E$1:E$27))</f>
        <v>Ciencias Experimentales</v>
      </c>
      <c r="D174" s="274">
        <v>1600</v>
      </c>
      <c r="E174" s="274"/>
      <c r="F174" s="274"/>
      <c r="G174" s="274">
        <v>2</v>
      </c>
      <c r="H174" s="274"/>
      <c r="I174" s="274">
        <v>2</v>
      </c>
      <c r="J174" s="274">
        <v>3</v>
      </c>
      <c r="K174" s="274"/>
      <c r="L174" s="274">
        <v>2</v>
      </c>
      <c r="M174" s="274"/>
      <c r="N174" s="274"/>
      <c r="O174" s="274"/>
      <c r="P174" s="274"/>
      <c r="Q174" s="274"/>
      <c r="R174" s="274">
        <v>5</v>
      </c>
      <c r="S174" s="274">
        <v>5</v>
      </c>
      <c r="T174" s="274">
        <v>4</v>
      </c>
      <c r="U174" s="274">
        <v>3</v>
      </c>
      <c r="V174" s="274"/>
      <c r="W174" s="274"/>
      <c r="X174" s="274">
        <v>3</v>
      </c>
      <c r="Y174" s="274">
        <v>4</v>
      </c>
      <c r="Z174" s="274">
        <v>4</v>
      </c>
      <c r="AA174" s="274">
        <v>4</v>
      </c>
      <c r="AB174" s="274">
        <v>3</v>
      </c>
      <c r="AC174" s="274"/>
      <c r="AD174" s="274">
        <v>3</v>
      </c>
      <c r="AE174" s="274">
        <v>4</v>
      </c>
      <c r="AF174" s="274">
        <v>4</v>
      </c>
      <c r="AG174" s="274">
        <v>5</v>
      </c>
      <c r="AH174" s="274">
        <v>3</v>
      </c>
      <c r="AI174" s="274">
        <v>4</v>
      </c>
      <c r="AJ174" s="274">
        <v>3</v>
      </c>
      <c r="AK174" s="274"/>
      <c r="AL174" s="274"/>
      <c r="AM174" s="274">
        <v>5</v>
      </c>
      <c r="AN174" s="274">
        <v>5</v>
      </c>
      <c r="AO174" s="274">
        <v>4</v>
      </c>
      <c r="AP174" s="274">
        <v>5</v>
      </c>
      <c r="AQ174" s="274">
        <v>5</v>
      </c>
      <c r="AR174" s="274">
        <v>3</v>
      </c>
      <c r="AS174" s="274">
        <v>3</v>
      </c>
      <c r="AT174" s="274"/>
      <c r="AU174" s="274" t="s">
        <v>33</v>
      </c>
      <c r="AV174" s="274"/>
      <c r="AW174" s="274" t="s">
        <v>33</v>
      </c>
      <c r="AX174" s="274"/>
      <c r="AY174" s="274" t="s">
        <v>33</v>
      </c>
      <c r="AZ174" s="274"/>
      <c r="BA174" s="274" t="s">
        <v>33</v>
      </c>
      <c r="BB174" s="274" t="s">
        <v>33</v>
      </c>
      <c r="BC174" s="274" t="s">
        <v>33</v>
      </c>
      <c r="BD174" s="274"/>
      <c r="BE174" s="274" t="s">
        <v>33</v>
      </c>
      <c r="BF174" s="274" t="s">
        <v>425</v>
      </c>
      <c r="BG174" s="274"/>
      <c r="BH174" s="274"/>
      <c r="BI174" s="274"/>
      <c r="BJ174" s="274">
        <v>5</v>
      </c>
      <c r="BK174" s="274">
        <v>5</v>
      </c>
      <c r="BL174" s="274"/>
      <c r="BM174" s="274">
        <v>5</v>
      </c>
      <c r="BN174" s="274">
        <v>3</v>
      </c>
      <c r="BO174" s="274" t="s">
        <v>426</v>
      </c>
      <c r="BP174" s="274"/>
      <c r="BQ174" s="290">
        <v>43139.660787037035</v>
      </c>
      <c r="BR174" s="274" t="s">
        <v>356</v>
      </c>
    </row>
    <row r="175" spans="1:71" ht="15" x14ac:dyDescent="0.25">
      <c r="A175" s="197" t="str">
        <f>IF(ISNA(LOOKUP($G175,BLIOTECAS!$B$1:$B$27,BLIOTECAS!C$1:C$27)),"",LOOKUP($G175,BLIOTECAS!$B$1:$B$27,BLIOTECAS!C$1:C$27))</f>
        <v xml:space="preserve">Facultad de Filología </v>
      </c>
      <c r="B175" s="197" t="str">
        <f>IF(ISNA(LOOKUP($G175,BLIOTECAS!$B$1:$B$27,BLIOTECAS!D$1:D$27)),"",LOOKUP($G175,BLIOTECAS!$B$1:$B$27,BLIOTECAS!D$1:D$27))</f>
        <v>FLL</v>
      </c>
      <c r="C175" s="197" t="str">
        <f>IF(ISNA(LOOKUP($G175,BLIOTECAS!$B$1:$B$27,BLIOTECAS!E$1:E$27)),"",LOOKUP($G175,BLIOTECAS!$B$1:$B$27,BLIOTECAS!E$1:E$27))</f>
        <v>Humanidades</v>
      </c>
      <c r="D175" s="274">
        <v>1601</v>
      </c>
      <c r="E175" s="274"/>
      <c r="F175" s="274"/>
      <c r="G175" s="274">
        <v>14</v>
      </c>
      <c r="H175" s="274"/>
      <c r="I175" s="274">
        <v>3</v>
      </c>
      <c r="J175" s="274">
        <v>4</v>
      </c>
      <c r="K175" s="274"/>
      <c r="L175" s="274">
        <v>29</v>
      </c>
      <c r="M175" s="274">
        <v>14</v>
      </c>
      <c r="N175" s="274">
        <v>16</v>
      </c>
      <c r="O175" s="274" t="s">
        <v>427</v>
      </c>
      <c r="P175" s="274"/>
      <c r="Q175" s="274"/>
      <c r="R175" s="274">
        <v>4</v>
      </c>
      <c r="S175" s="274">
        <v>4</v>
      </c>
      <c r="T175" s="274">
        <v>4</v>
      </c>
      <c r="U175" s="274">
        <v>4</v>
      </c>
      <c r="V175" s="274"/>
      <c r="W175" s="274"/>
      <c r="X175" s="274">
        <v>4</v>
      </c>
      <c r="Y175" s="274">
        <v>4</v>
      </c>
      <c r="Z175" s="274">
        <v>4</v>
      </c>
      <c r="AA175" s="274">
        <v>4</v>
      </c>
      <c r="AB175" s="274">
        <v>4</v>
      </c>
      <c r="AC175" s="274"/>
      <c r="AD175" s="274">
        <v>4</v>
      </c>
      <c r="AE175" s="274">
        <v>4</v>
      </c>
      <c r="AF175" s="274">
        <v>2</v>
      </c>
      <c r="AG175" s="274">
        <v>2</v>
      </c>
      <c r="AH175" s="274">
        <v>3</v>
      </c>
      <c r="AI175" s="274">
        <v>3</v>
      </c>
      <c r="AJ175" s="274">
        <v>3</v>
      </c>
      <c r="AK175" s="274"/>
      <c r="AL175" s="274"/>
      <c r="AM175" s="274">
        <v>2</v>
      </c>
      <c r="AN175" s="274">
        <v>4</v>
      </c>
      <c r="AO175" s="274">
        <v>4</v>
      </c>
      <c r="AP175" s="274">
        <v>4</v>
      </c>
      <c r="AQ175" s="274">
        <v>4</v>
      </c>
      <c r="AR175" s="274">
        <v>5</v>
      </c>
      <c r="AS175" s="274">
        <v>3</v>
      </c>
      <c r="AT175" s="274"/>
      <c r="AU175" s="274" t="s">
        <v>33</v>
      </c>
      <c r="AV175" s="274"/>
      <c r="AW175" s="274" t="s">
        <v>33</v>
      </c>
      <c r="AX175" s="274"/>
      <c r="AY175" s="274" t="s">
        <v>33</v>
      </c>
      <c r="AZ175" s="274"/>
      <c r="BA175" s="274" t="s">
        <v>33</v>
      </c>
      <c r="BB175" s="274" t="s">
        <v>33</v>
      </c>
      <c r="BC175" s="274" t="s">
        <v>33</v>
      </c>
      <c r="BD175" s="274"/>
      <c r="BE175" s="274" t="s">
        <v>33</v>
      </c>
      <c r="BF175" s="274"/>
      <c r="BG175" s="274"/>
      <c r="BH175" s="274"/>
      <c r="BI175" s="274"/>
      <c r="BJ175" s="274">
        <v>4</v>
      </c>
      <c r="BK175" s="274">
        <v>4</v>
      </c>
      <c r="BL175" s="274"/>
      <c r="BM175" s="274">
        <v>4</v>
      </c>
      <c r="BN175" s="274">
        <v>4</v>
      </c>
      <c r="BO175" s="274"/>
      <c r="BP175" s="274"/>
      <c r="BQ175" s="275">
        <v>43139.661168981482</v>
      </c>
      <c r="BR175" s="274" t="s">
        <v>356</v>
      </c>
    </row>
    <row r="176" spans="1:71" ht="15" x14ac:dyDescent="0.25">
      <c r="A176" s="197" t="str">
        <f>IF(ISNA(LOOKUP($G176,BLIOTECAS!$B$1:$B$27,BLIOTECAS!C$1:C$27)),"",LOOKUP($G176,BLIOTECAS!$B$1:$B$27,BLIOTECAS!C$1:C$27))</f>
        <v xml:space="preserve">Facultad de Ciencias Geológicas </v>
      </c>
      <c r="B176" s="197" t="str">
        <f>IF(ISNA(LOOKUP($G176,BLIOTECAS!$B$1:$B$27,BLIOTECAS!D$1:D$27)),"",LOOKUP($G176,BLIOTECAS!$B$1:$B$27,BLIOTECAS!D$1:D$27))</f>
        <v>GEO</v>
      </c>
      <c r="C176" s="197" t="str">
        <f>IF(ISNA(LOOKUP($G176,BLIOTECAS!$B$1:$B$27,BLIOTECAS!E$1:E$27)),"",LOOKUP($G176,BLIOTECAS!$B$1:$B$27,BLIOTECAS!E$1:E$27))</f>
        <v>Ciencias Experimentales</v>
      </c>
      <c r="D176" s="274">
        <v>1602</v>
      </c>
      <c r="E176" s="274"/>
      <c r="F176" s="274"/>
      <c r="G176" s="274">
        <v>7</v>
      </c>
      <c r="H176" s="274"/>
      <c r="I176" s="274">
        <v>3</v>
      </c>
      <c r="J176" s="274">
        <v>3</v>
      </c>
      <c r="K176" s="274"/>
      <c r="L176" s="274">
        <v>7</v>
      </c>
      <c r="M176" s="274"/>
      <c r="N176" s="274"/>
      <c r="O176" s="274"/>
      <c r="P176" s="274"/>
      <c r="Q176" s="274"/>
      <c r="R176" s="274">
        <v>5</v>
      </c>
      <c r="S176" s="274">
        <v>5</v>
      </c>
      <c r="T176" s="274">
        <v>5</v>
      </c>
      <c r="U176" s="274">
        <v>2</v>
      </c>
      <c r="V176" s="274"/>
      <c r="W176" s="274"/>
      <c r="X176" s="274">
        <v>4</v>
      </c>
      <c r="Y176" s="274">
        <v>5</v>
      </c>
      <c r="Z176" s="274">
        <v>1</v>
      </c>
      <c r="AA176" s="274">
        <v>4</v>
      </c>
      <c r="AB176" s="274">
        <v>4</v>
      </c>
      <c r="AC176" s="274"/>
      <c r="AD176" s="274">
        <v>4</v>
      </c>
      <c r="AE176" s="274">
        <v>5</v>
      </c>
      <c r="AF176" s="274">
        <v>3</v>
      </c>
      <c r="AG176" s="274">
        <v>5</v>
      </c>
      <c r="AH176" s="274">
        <v>5</v>
      </c>
      <c r="AI176" s="274">
        <v>4</v>
      </c>
      <c r="AJ176" s="274">
        <v>5</v>
      </c>
      <c r="AK176" s="274"/>
      <c r="AL176" s="274"/>
      <c r="AM176" s="274">
        <v>4</v>
      </c>
      <c r="AN176" s="274">
        <v>4</v>
      </c>
      <c r="AO176" s="274">
        <v>2</v>
      </c>
      <c r="AP176" s="274">
        <v>4</v>
      </c>
      <c r="AQ176" s="274">
        <v>5</v>
      </c>
      <c r="AR176" s="274">
        <v>5</v>
      </c>
      <c r="AS176" s="274">
        <v>4</v>
      </c>
      <c r="AT176" s="274"/>
      <c r="AU176" s="274" t="s">
        <v>183</v>
      </c>
      <c r="AV176" s="274">
        <v>4</v>
      </c>
      <c r="AW176" s="274" t="s">
        <v>33</v>
      </c>
      <c r="AX176" s="274"/>
      <c r="AY176" s="274" t="s">
        <v>33</v>
      </c>
      <c r="AZ176" s="274"/>
      <c r="BA176" s="274" t="s">
        <v>33</v>
      </c>
      <c r="BB176" s="274" t="s">
        <v>183</v>
      </c>
      <c r="BC176" s="274" t="s">
        <v>33</v>
      </c>
      <c r="BD176" s="274"/>
      <c r="BE176" s="274" t="s">
        <v>33</v>
      </c>
      <c r="BF176" s="274"/>
      <c r="BG176" s="274"/>
      <c r="BH176" s="274"/>
      <c r="BI176" s="274"/>
      <c r="BJ176" s="274">
        <v>5</v>
      </c>
      <c r="BK176" s="274">
        <v>5</v>
      </c>
      <c r="BL176" s="274"/>
      <c r="BM176" s="274">
        <v>5</v>
      </c>
      <c r="BN176" s="274">
        <v>3</v>
      </c>
      <c r="BO176" s="274"/>
      <c r="BP176" s="274"/>
      <c r="BQ176" s="275">
        <v>43139.663124999999</v>
      </c>
      <c r="BR176" s="274" t="s">
        <v>356</v>
      </c>
    </row>
    <row r="177" spans="1:71" ht="15" x14ac:dyDescent="0.25">
      <c r="A177" s="197" t="str">
        <f>IF(ISNA(LOOKUP($G177,BLIOTECAS!$B$1:$B$27,BLIOTECAS!C$1:C$27)),"",LOOKUP($G177,BLIOTECAS!$B$1:$B$27,BLIOTECAS!C$1:C$27))</f>
        <v xml:space="preserve">Facultad de Ciencias de la Información </v>
      </c>
      <c r="B177" s="197" t="str">
        <f>IF(ISNA(LOOKUP($G177,BLIOTECAS!$B$1:$B$27,BLIOTECAS!D$1:D$27)),"",LOOKUP($G177,BLIOTECAS!$B$1:$B$27,BLIOTECAS!D$1:D$27))</f>
        <v>INF</v>
      </c>
      <c r="C177" s="197" t="str">
        <f>IF(ISNA(LOOKUP($G177,BLIOTECAS!$B$1:$B$27,BLIOTECAS!E$1:E$27)),"",LOOKUP($G177,BLIOTECAS!$B$1:$B$27,BLIOTECAS!E$1:E$27))</f>
        <v>Ciencias Sociales</v>
      </c>
      <c r="D177" s="274">
        <v>1603</v>
      </c>
      <c r="E177" s="274"/>
      <c r="F177" s="274"/>
      <c r="G177" s="274">
        <v>4</v>
      </c>
      <c r="H177" s="274"/>
      <c r="I177" s="274">
        <v>4</v>
      </c>
      <c r="J177" s="274">
        <v>4</v>
      </c>
      <c r="K177" s="274"/>
      <c r="L177" s="274">
        <v>4</v>
      </c>
      <c r="M177" s="274">
        <v>29</v>
      </c>
      <c r="N177" s="274">
        <v>16</v>
      </c>
      <c r="O177" s="274"/>
      <c r="P177" s="274"/>
      <c r="Q177" s="274"/>
      <c r="R177" s="274">
        <v>5</v>
      </c>
      <c r="S177" s="274">
        <v>5</v>
      </c>
      <c r="T177" s="274">
        <v>4</v>
      </c>
      <c r="U177" s="274">
        <v>4</v>
      </c>
      <c r="V177" s="274"/>
      <c r="W177" s="274"/>
      <c r="X177" s="274">
        <v>4</v>
      </c>
      <c r="Y177" s="274">
        <v>4</v>
      </c>
      <c r="Z177" s="274">
        <v>3</v>
      </c>
      <c r="AA177" s="274">
        <v>3</v>
      </c>
      <c r="AB177" s="274">
        <v>4</v>
      </c>
      <c r="AC177" s="274"/>
      <c r="AD177" s="274">
        <v>5</v>
      </c>
      <c r="AE177" s="274">
        <v>5</v>
      </c>
      <c r="AF177" s="274">
        <v>4</v>
      </c>
      <c r="AG177" s="274">
        <v>5</v>
      </c>
      <c r="AH177" s="274">
        <v>5</v>
      </c>
      <c r="AI177" s="274">
        <v>4</v>
      </c>
      <c r="AJ177" s="274">
        <v>4</v>
      </c>
      <c r="AK177" s="274"/>
      <c r="AL177" s="274"/>
      <c r="AM177" s="274">
        <v>5</v>
      </c>
      <c r="AN177" s="274">
        <v>5</v>
      </c>
      <c r="AO177" s="274">
        <v>5</v>
      </c>
      <c r="AP177" s="274">
        <v>5</v>
      </c>
      <c r="AQ177" s="274">
        <v>5</v>
      </c>
      <c r="AR177" s="274">
        <v>5</v>
      </c>
      <c r="AS177" s="274">
        <v>4</v>
      </c>
      <c r="AT177" s="274"/>
      <c r="AU177" s="274" t="s">
        <v>183</v>
      </c>
      <c r="AV177" s="274">
        <v>4</v>
      </c>
      <c r="AW177" s="274" t="s">
        <v>183</v>
      </c>
      <c r="AX177" s="274">
        <v>4</v>
      </c>
      <c r="AY177" s="274" t="s">
        <v>183</v>
      </c>
      <c r="AZ177" s="274">
        <v>4</v>
      </c>
      <c r="BA177" s="274" t="s">
        <v>33</v>
      </c>
      <c r="BB177" s="274" t="s">
        <v>183</v>
      </c>
      <c r="BC177" s="274" t="s">
        <v>183</v>
      </c>
      <c r="BD177" s="274">
        <v>5</v>
      </c>
      <c r="BE177" s="274" t="s">
        <v>33</v>
      </c>
      <c r="BF177" s="274"/>
      <c r="BG177" s="274"/>
      <c r="BH177" s="274"/>
      <c r="BI177" s="274"/>
      <c r="BJ177" s="274">
        <v>5</v>
      </c>
      <c r="BK177" s="274">
        <v>5</v>
      </c>
      <c r="BL177" s="274"/>
      <c r="BM177" s="274">
        <v>5</v>
      </c>
      <c r="BN177" s="274">
        <v>5</v>
      </c>
      <c r="BO177" s="274"/>
      <c r="BP177" s="274"/>
      <c r="BQ177" s="275">
        <v>43139.664120370369</v>
      </c>
      <c r="BR177" s="274" t="s">
        <v>356</v>
      </c>
    </row>
    <row r="178" spans="1:71" ht="15" x14ac:dyDescent="0.25">
      <c r="A178" s="197" t="str">
        <f>IF(ISNA(LOOKUP($G178,BLIOTECAS!$B$1:$B$27,BLIOTECAS!C$1:C$27)),"",LOOKUP($G178,BLIOTECAS!$B$1:$B$27,BLIOTECAS!C$1:C$27))</f>
        <v xml:space="preserve">Facultad de Veterinaria </v>
      </c>
      <c r="B178" s="197" t="str">
        <f>IF(ISNA(LOOKUP($G178,BLIOTECAS!$B$1:$B$27,BLIOTECAS!D$1:D$27)),"",LOOKUP($G178,BLIOTECAS!$B$1:$B$27,BLIOTECAS!D$1:D$27))</f>
        <v>VET</v>
      </c>
      <c r="C178" s="197" t="str">
        <f>IF(ISNA(LOOKUP($G178,BLIOTECAS!$B$1:$B$27,BLIOTECAS!E$1:E$27)),"",LOOKUP($G178,BLIOTECAS!$B$1:$B$27,BLIOTECAS!E$1:E$27))</f>
        <v>Ciencias de la Salud</v>
      </c>
      <c r="D178" s="274">
        <v>1604</v>
      </c>
      <c r="E178" s="274"/>
      <c r="F178" s="274"/>
      <c r="G178" s="274">
        <v>21</v>
      </c>
      <c r="H178" s="274"/>
      <c r="I178" s="274">
        <v>2</v>
      </c>
      <c r="J178" s="274">
        <v>4</v>
      </c>
      <c r="K178" s="274"/>
      <c r="L178" s="274">
        <v>21</v>
      </c>
      <c r="M178" s="274"/>
      <c r="N178" s="274"/>
      <c r="O178" s="274"/>
      <c r="P178" s="274"/>
      <c r="Q178" s="274"/>
      <c r="R178" s="274">
        <v>4</v>
      </c>
      <c r="S178" s="274">
        <v>3</v>
      </c>
      <c r="T178" s="274">
        <v>4</v>
      </c>
      <c r="U178" s="274">
        <v>3</v>
      </c>
      <c r="V178" s="274"/>
      <c r="W178" s="274"/>
      <c r="X178" s="274">
        <v>4</v>
      </c>
      <c r="Y178" s="274">
        <v>5</v>
      </c>
      <c r="Z178" s="274">
        <v>2</v>
      </c>
      <c r="AA178" s="274">
        <v>2</v>
      </c>
      <c r="AB178" s="274">
        <v>4</v>
      </c>
      <c r="AC178" s="274"/>
      <c r="AD178" s="274">
        <v>5</v>
      </c>
      <c r="AE178" s="274">
        <v>5</v>
      </c>
      <c r="AF178" s="274">
        <v>5</v>
      </c>
      <c r="AG178" s="274">
        <v>5</v>
      </c>
      <c r="AH178" s="274">
        <v>5</v>
      </c>
      <c r="AI178" s="274">
        <v>5</v>
      </c>
      <c r="AJ178" s="274">
        <v>5</v>
      </c>
      <c r="AK178" s="274"/>
      <c r="AL178" s="274"/>
      <c r="AM178" s="274">
        <v>5</v>
      </c>
      <c r="AN178" s="274">
        <v>3</v>
      </c>
      <c r="AO178" s="274">
        <v>3</v>
      </c>
      <c r="AP178" s="274">
        <v>4</v>
      </c>
      <c r="AQ178" s="274">
        <v>4</v>
      </c>
      <c r="AR178" s="274">
        <v>5</v>
      </c>
      <c r="AS178" s="274">
        <v>4</v>
      </c>
      <c r="AT178" s="274"/>
      <c r="AU178" s="274" t="s">
        <v>33</v>
      </c>
      <c r="AV178" s="274"/>
      <c r="AW178" s="274" t="s">
        <v>33</v>
      </c>
      <c r="AX178" s="274"/>
      <c r="AY178" s="274" t="s">
        <v>33</v>
      </c>
      <c r="AZ178" s="274"/>
      <c r="BA178" s="274" t="s">
        <v>183</v>
      </c>
      <c r="BB178" s="274" t="s">
        <v>183</v>
      </c>
      <c r="BC178" s="274" t="s">
        <v>183</v>
      </c>
      <c r="BD178" s="274">
        <v>4</v>
      </c>
      <c r="BE178" s="274" t="s">
        <v>33</v>
      </c>
      <c r="BF178" s="274"/>
      <c r="BG178" s="274"/>
      <c r="BH178" s="274"/>
      <c r="BI178" s="274"/>
      <c r="BJ178" s="274">
        <v>5</v>
      </c>
      <c r="BK178" s="274">
        <v>5</v>
      </c>
      <c r="BL178" s="274"/>
      <c r="BM178" s="274">
        <v>5</v>
      </c>
      <c r="BN178" s="274">
        <v>4</v>
      </c>
      <c r="BO178" s="274"/>
      <c r="BP178" s="274"/>
      <c r="BQ178" s="290">
        <v>43139.665775462963</v>
      </c>
      <c r="BR178" s="274" t="s">
        <v>355</v>
      </c>
      <c r="BS178" t="s">
        <v>377</v>
      </c>
    </row>
    <row r="179" spans="1:71" ht="15" x14ac:dyDescent="0.25">
      <c r="A179" s="197" t="str">
        <f>IF(ISNA(LOOKUP($G179,BLIOTECAS!$B$1:$B$27,BLIOTECAS!C$1:C$27)),"",LOOKUP($G179,BLIOTECAS!$B$1:$B$27,BLIOTECAS!C$1:C$27))</f>
        <v xml:space="preserve">Facultad de Derecho </v>
      </c>
      <c r="B179" s="197" t="str">
        <f>IF(ISNA(LOOKUP($G179,BLIOTECAS!$B$1:$B$27,BLIOTECAS!D$1:D$27)),"",LOOKUP($G179,BLIOTECAS!$B$1:$B$27,BLIOTECAS!D$1:D$27))</f>
        <v>DER</v>
      </c>
      <c r="C179" s="197" t="str">
        <f>IF(ISNA(LOOKUP($G179,BLIOTECAS!$B$1:$B$27,BLIOTECAS!E$1:E$27)),"",LOOKUP($G179,BLIOTECAS!$B$1:$B$27,BLIOTECAS!E$1:E$27))</f>
        <v>Ciencias Sociales</v>
      </c>
      <c r="D179" s="274">
        <v>1605</v>
      </c>
      <c r="E179" s="274"/>
      <c r="F179" s="274"/>
      <c r="G179" s="274">
        <v>11</v>
      </c>
      <c r="H179" s="274"/>
      <c r="I179" s="274">
        <v>5</v>
      </c>
      <c r="J179" s="274">
        <v>3</v>
      </c>
      <c r="K179" s="274"/>
      <c r="L179" s="274">
        <v>29</v>
      </c>
      <c r="M179" s="274"/>
      <c r="N179" s="274"/>
      <c r="O179" s="274"/>
      <c r="P179" s="274"/>
      <c r="Q179" s="274"/>
      <c r="R179" s="274"/>
      <c r="S179" s="274"/>
      <c r="T179" s="274"/>
      <c r="U179" s="274"/>
      <c r="V179" s="274"/>
      <c r="W179" s="274"/>
      <c r="X179" s="274">
        <v>5</v>
      </c>
      <c r="Y179" s="274">
        <v>5</v>
      </c>
      <c r="Z179" s="274">
        <v>5</v>
      </c>
      <c r="AA179" s="274"/>
      <c r="AB179" s="274"/>
      <c r="AC179" s="274"/>
      <c r="AD179" s="274"/>
      <c r="AE179" s="274">
        <v>4</v>
      </c>
      <c r="AF179" s="274"/>
      <c r="AG179" s="274"/>
      <c r="AH179" s="274">
        <v>4</v>
      </c>
      <c r="AI179" s="274">
        <v>1</v>
      </c>
      <c r="AJ179" s="274">
        <v>4</v>
      </c>
      <c r="AK179" s="274"/>
      <c r="AL179" s="274"/>
      <c r="AM179" s="274"/>
      <c r="AN179" s="274">
        <v>4</v>
      </c>
      <c r="AO179" s="274">
        <v>1</v>
      </c>
      <c r="AP179" s="274">
        <v>1</v>
      </c>
      <c r="AQ179" s="274">
        <v>1</v>
      </c>
      <c r="AR179" s="274">
        <v>4</v>
      </c>
      <c r="AS179" s="274">
        <v>4</v>
      </c>
      <c r="AT179" s="274"/>
      <c r="AU179" s="274" t="s">
        <v>33</v>
      </c>
      <c r="AV179" s="274"/>
      <c r="AW179" s="274"/>
      <c r="AX179" s="274"/>
      <c r="AY179" s="274"/>
      <c r="AZ179" s="274"/>
      <c r="BA179" s="274" t="s">
        <v>183</v>
      </c>
      <c r="BB179" s="274" t="s">
        <v>183</v>
      </c>
      <c r="BC179" s="274" t="s">
        <v>183</v>
      </c>
      <c r="BD179" s="274">
        <v>5</v>
      </c>
      <c r="BE179" s="274" t="s">
        <v>33</v>
      </c>
      <c r="BF179" s="274" t="s">
        <v>428</v>
      </c>
      <c r="BG179" s="274"/>
      <c r="BH179" s="274"/>
      <c r="BI179" s="274"/>
      <c r="BJ179" s="274">
        <v>4</v>
      </c>
      <c r="BK179" s="274">
        <v>4</v>
      </c>
      <c r="BL179" s="274"/>
      <c r="BM179" s="274">
        <v>4</v>
      </c>
      <c r="BN179" s="274"/>
      <c r="BO179" s="274" t="s">
        <v>429</v>
      </c>
      <c r="BP179" s="274"/>
      <c r="BQ179" s="275">
        <v>43139.668703703705</v>
      </c>
      <c r="BR179" s="274" t="s">
        <v>355</v>
      </c>
    </row>
    <row r="180" spans="1:71" ht="15" x14ac:dyDescent="0.25">
      <c r="A180" s="197" t="str">
        <f>IF(ISNA(LOOKUP($G180,BLIOTECAS!$B$1:$B$27,BLIOTECAS!C$1:C$27)),"",LOOKUP($G180,BLIOTECAS!$B$1:$B$27,BLIOTECAS!C$1:C$27))</f>
        <v>F. Estudios Estadísticos</v>
      </c>
      <c r="B180" s="197" t="str">
        <f>IF(ISNA(LOOKUP($G180,BLIOTECAS!$B$1:$B$27,BLIOTECAS!D$1:D$27)),"",LOOKUP($G180,BLIOTECAS!$B$1:$B$27,BLIOTECAS!D$1:D$27))</f>
        <v>EST</v>
      </c>
      <c r="C180" s="197" t="str">
        <f>IF(ISNA(LOOKUP($G180,BLIOTECAS!$B$1:$B$27,BLIOTECAS!E$1:E$27)),"",LOOKUP($G180,BLIOTECAS!$B$1:$B$27,BLIOTECAS!E$1:E$27))</f>
        <v>Ciencias Experimentales</v>
      </c>
      <c r="D180" s="274">
        <v>1606</v>
      </c>
      <c r="E180" s="274"/>
      <c r="F180" s="274"/>
      <c r="G180" s="274">
        <v>23</v>
      </c>
      <c r="H180" s="274"/>
      <c r="I180" s="274">
        <v>3</v>
      </c>
      <c r="J180" s="274">
        <v>3</v>
      </c>
      <c r="K180" s="274"/>
      <c r="L180" s="274">
        <v>23</v>
      </c>
      <c r="M180" s="274"/>
      <c r="N180" s="274"/>
      <c r="O180" s="274"/>
      <c r="P180" s="274"/>
      <c r="Q180" s="274"/>
      <c r="R180" s="274">
        <v>5</v>
      </c>
      <c r="S180" s="274">
        <v>5</v>
      </c>
      <c r="T180" s="274">
        <v>5</v>
      </c>
      <c r="U180" s="274">
        <v>3</v>
      </c>
      <c r="V180" s="274"/>
      <c r="W180" s="274"/>
      <c r="X180" s="274">
        <v>4</v>
      </c>
      <c r="Y180" s="274">
        <v>3</v>
      </c>
      <c r="Z180" s="274">
        <v>3</v>
      </c>
      <c r="AA180" s="274">
        <v>1</v>
      </c>
      <c r="AB180" s="274">
        <v>5</v>
      </c>
      <c r="AC180" s="274"/>
      <c r="AD180" s="274">
        <v>4</v>
      </c>
      <c r="AE180" s="274">
        <v>4</v>
      </c>
      <c r="AF180" s="274">
        <v>5</v>
      </c>
      <c r="AG180" s="274">
        <v>5</v>
      </c>
      <c r="AH180" s="274">
        <v>4</v>
      </c>
      <c r="AI180" s="274">
        <v>5</v>
      </c>
      <c r="AJ180" s="274">
        <v>5</v>
      </c>
      <c r="AK180" s="274"/>
      <c r="AL180" s="274"/>
      <c r="AM180" s="274">
        <v>5</v>
      </c>
      <c r="AN180" s="274">
        <v>5</v>
      </c>
      <c r="AO180" s="274">
        <v>5</v>
      </c>
      <c r="AP180" s="274">
        <v>5</v>
      </c>
      <c r="AQ180" s="274"/>
      <c r="AR180" s="274">
        <v>5</v>
      </c>
      <c r="AS180" s="274">
        <v>4</v>
      </c>
      <c r="AT180" s="274"/>
      <c r="AU180" s="274" t="s">
        <v>183</v>
      </c>
      <c r="AV180" s="274"/>
      <c r="AW180" s="274" t="s">
        <v>33</v>
      </c>
      <c r="AX180" s="274"/>
      <c r="AY180" s="274" t="s">
        <v>33</v>
      </c>
      <c r="AZ180" s="274"/>
      <c r="BA180" s="274" t="s">
        <v>33</v>
      </c>
      <c r="BB180" s="274" t="s">
        <v>183</v>
      </c>
      <c r="BC180" s="274" t="s">
        <v>33</v>
      </c>
      <c r="BD180" s="274"/>
      <c r="BE180" s="274" t="s">
        <v>33</v>
      </c>
      <c r="BF180" s="274"/>
      <c r="BG180" s="274"/>
      <c r="BH180" s="274"/>
      <c r="BI180" s="274"/>
      <c r="BJ180" s="274">
        <v>5</v>
      </c>
      <c r="BK180" s="274">
        <v>5</v>
      </c>
      <c r="BL180" s="274"/>
      <c r="BM180" s="274">
        <v>5</v>
      </c>
      <c r="BN180" s="274">
        <v>4</v>
      </c>
      <c r="BO180" s="274"/>
      <c r="BP180" s="274"/>
      <c r="BQ180" s="275">
        <v>43139.670081018521</v>
      </c>
      <c r="BR180" s="274" t="s">
        <v>356</v>
      </c>
    </row>
    <row r="181" spans="1:71" ht="15" x14ac:dyDescent="0.25">
      <c r="A181" s="197" t="str">
        <f>IF(ISNA(LOOKUP($G181,BLIOTECAS!$B$1:$B$27,BLIOTECAS!C$1:C$27)),"",LOOKUP($G181,BLIOTECAS!$B$1:$B$27,BLIOTECAS!C$1:C$27))</f>
        <v>F. Comercio y Turismo</v>
      </c>
      <c r="B181" s="197" t="str">
        <f>IF(ISNA(LOOKUP($G181,BLIOTECAS!$B$1:$B$27,BLIOTECAS!D$1:D$27)),"",LOOKUP($G181,BLIOTECAS!$B$1:$B$27,BLIOTECAS!D$1:D$27))</f>
        <v>EMP</v>
      </c>
      <c r="C181" s="197" t="str">
        <f>IF(ISNA(LOOKUP($G181,BLIOTECAS!$B$1:$B$27,BLIOTECAS!E$1:E$27)),"",LOOKUP($G181,BLIOTECAS!$B$1:$B$27,BLIOTECAS!E$1:E$27))</f>
        <v>Ciencias Sociales</v>
      </c>
      <c r="D181" s="274">
        <v>1607</v>
      </c>
      <c r="E181" s="274"/>
      <c r="F181" s="274"/>
      <c r="G181" s="274">
        <v>24</v>
      </c>
      <c r="H181" s="274"/>
      <c r="I181" s="274">
        <v>4</v>
      </c>
      <c r="J181" s="274">
        <v>4</v>
      </c>
      <c r="K181" s="274"/>
      <c r="L181" s="274">
        <v>24</v>
      </c>
      <c r="M181" s="274">
        <v>5</v>
      </c>
      <c r="N181" s="274"/>
      <c r="O181" s="274"/>
      <c r="P181" s="274"/>
      <c r="Q181" s="274"/>
      <c r="R181" s="274">
        <v>5</v>
      </c>
      <c r="S181" s="274">
        <v>5</v>
      </c>
      <c r="T181" s="274">
        <v>5</v>
      </c>
      <c r="U181" s="274">
        <v>5</v>
      </c>
      <c r="V181" s="274"/>
      <c r="W181" s="274"/>
      <c r="X181" s="274">
        <v>4</v>
      </c>
      <c r="Y181" s="274">
        <v>5</v>
      </c>
      <c r="Z181" s="274">
        <v>2</v>
      </c>
      <c r="AA181" s="274">
        <v>3</v>
      </c>
      <c r="AB181" s="274">
        <v>3</v>
      </c>
      <c r="AC181" s="274"/>
      <c r="AD181" s="274">
        <v>5</v>
      </c>
      <c r="AE181" s="274">
        <v>2</v>
      </c>
      <c r="AF181" s="274">
        <v>2</v>
      </c>
      <c r="AG181" s="274">
        <v>5</v>
      </c>
      <c r="AH181" s="274">
        <v>1</v>
      </c>
      <c r="AI181" s="274">
        <v>5</v>
      </c>
      <c r="AJ181" s="274">
        <v>1</v>
      </c>
      <c r="AK181" s="274"/>
      <c r="AL181" s="274"/>
      <c r="AM181" s="274">
        <v>5</v>
      </c>
      <c r="AN181" s="274">
        <v>5</v>
      </c>
      <c r="AO181" s="274">
        <v>5</v>
      </c>
      <c r="AP181" s="274">
        <v>5</v>
      </c>
      <c r="AQ181" s="274">
        <v>4</v>
      </c>
      <c r="AR181" s="274">
        <v>5</v>
      </c>
      <c r="AS181" s="274">
        <v>3</v>
      </c>
      <c r="AT181" s="274"/>
      <c r="AU181" s="274" t="s">
        <v>183</v>
      </c>
      <c r="AV181" s="274">
        <v>4</v>
      </c>
      <c r="AW181" s="274" t="s">
        <v>183</v>
      </c>
      <c r="AX181" s="274">
        <v>4</v>
      </c>
      <c r="AY181" s="274" t="s">
        <v>183</v>
      </c>
      <c r="AZ181" s="274">
        <v>5</v>
      </c>
      <c r="BA181" s="274" t="s">
        <v>183</v>
      </c>
      <c r="BB181" s="274" t="s">
        <v>183</v>
      </c>
      <c r="BC181" s="274" t="s">
        <v>33</v>
      </c>
      <c r="BD181" s="274"/>
      <c r="BE181" s="274" t="s">
        <v>33</v>
      </c>
      <c r="BF181" s="274" t="s">
        <v>430</v>
      </c>
      <c r="BG181" s="274"/>
      <c r="BH181" s="274"/>
      <c r="BI181" s="274"/>
      <c r="BJ181" s="274">
        <v>5</v>
      </c>
      <c r="BK181" s="274">
        <v>5</v>
      </c>
      <c r="BL181" s="274"/>
      <c r="BM181" s="274">
        <v>5</v>
      </c>
      <c r="BN181" s="274">
        <v>4</v>
      </c>
      <c r="BO181" s="274"/>
      <c r="BP181" s="274"/>
      <c r="BQ181" s="275">
        <v>43139.671087962961</v>
      </c>
      <c r="BR181" s="274" t="s">
        <v>356</v>
      </c>
    </row>
    <row r="182" spans="1:71" ht="15" x14ac:dyDescent="0.25">
      <c r="A182" s="197" t="str">
        <f>IF(ISNA(LOOKUP($G182,BLIOTECAS!$B$1:$B$27,BLIOTECAS!C$1:C$27)),"",LOOKUP($G182,BLIOTECAS!$B$1:$B$27,BLIOTECAS!C$1:C$27))</f>
        <v xml:space="preserve">Facultad de Educación </v>
      </c>
      <c r="B182" s="197" t="str">
        <f>IF(ISNA(LOOKUP($G182,BLIOTECAS!$B$1:$B$27,BLIOTECAS!D$1:D$27)),"",LOOKUP($G182,BLIOTECAS!$B$1:$B$27,BLIOTECAS!D$1:D$27))</f>
        <v>EDU</v>
      </c>
      <c r="C182" s="197" t="str">
        <f>IF(ISNA(LOOKUP($G182,BLIOTECAS!$B$1:$B$27,BLIOTECAS!E$1:E$27)),"",LOOKUP($G182,BLIOTECAS!$B$1:$B$27,BLIOTECAS!E$1:E$27))</f>
        <v>Humanidades</v>
      </c>
      <c r="D182" s="274">
        <v>1608</v>
      </c>
      <c r="E182" s="274"/>
      <c r="F182" s="274"/>
      <c r="G182" s="274">
        <v>12</v>
      </c>
      <c r="H182" s="274"/>
      <c r="I182" s="274">
        <v>4</v>
      </c>
      <c r="J182" s="274">
        <v>5</v>
      </c>
      <c r="K182" s="274"/>
      <c r="L182" s="274">
        <v>12</v>
      </c>
      <c r="M182" s="274">
        <v>26</v>
      </c>
      <c r="N182" s="274">
        <v>15</v>
      </c>
      <c r="O182" s="274"/>
      <c r="P182" s="274"/>
      <c r="Q182" s="274"/>
      <c r="R182" s="274">
        <v>4</v>
      </c>
      <c r="S182" s="274">
        <v>5</v>
      </c>
      <c r="T182" s="274">
        <v>5</v>
      </c>
      <c r="U182" s="274">
        <v>3</v>
      </c>
      <c r="V182" s="274"/>
      <c r="W182" s="274"/>
      <c r="X182" s="274">
        <v>5</v>
      </c>
      <c r="Y182" s="274">
        <v>5</v>
      </c>
      <c r="Z182" s="274">
        <v>3</v>
      </c>
      <c r="AA182" s="274">
        <v>2</v>
      </c>
      <c r="AB182" s="274">
        <v>3</v>
      </c>
      <c r="AC182" s="274"/>
      <c r="AD182" s="274">
        <v>5</v>
      </c>
      <c r="AE182" s="274">
        <v>4</v>
      </c>
      <c r="AF182" s="274">
        <v>3</v>
      </c>
      <c r="AG182" s="274">
        <v>4</v>
      </c>
      <c r="AH182" s="274">
        <v>4</v>
      </c>
      <c r="AI182" s="274">
        <v>4</v>
      </c>
      <c r="AJ182" s="274">
        <v>4</v>
      </c>
      <c r="AK182" s="274"/>
      <c r="AL182" s="274"/>
      <c r="AM182" s="274">
        <v>5</v>
      </c>
      <c r="AN182" s="274">
        <v>5</v>
      </c>
      <c r="AO182" s="274">
        <v>5</v>
      </c>
      <c r="AP182" s="274">
        <v>5</v>
      </c>
      <c r="AQ182" s="274">
        <v>5</v>
      </c>
      <c r="AR182" s="274">
        <v>5</v>
      </c>
      <c r="AS182" s="274">
        <v>5</v>
      </c>
      <c r="AT182" s="274"/>
      <c r="AU182" s="274" t="s">
        <v>33</v>
      </c>
      <c r="AV182" s="274"/>
      <c r="AW182" s="274" t="s">
        <v>33</v>
      </c>
      <c r="AX182" s="274"/>
      <c r="AY182" s="274" t="s">
        <v>33</v>
      </c>
      <c r="AZ182" s="274"/>
      <c r="BA182" s="274" t="s">
        <v>183</v>
      </c>
      <c r="BB182" s="274" t="s">
        <v>183</v>
      </c>
      <c r="BC182" s="274"/>
      <c r="BD182" s="274">
        <v>5</v>
      </c>
      <c r="BE182" s="274" t="s">
        <v>183</v>
      </c>
      <c r="BF182" s="274"/>
      <c r="BG182" s="274"/>
      <c r="BH182" s="274"/>
      <c r="BI182" s="274"/>
      <c r="BJ182" s="274">
        <v>5</v>
      </c>
      <c r="BK182" s="274">
        <v>5</v>
      </c>
      <c r="BL182" s="274"/>
      <c r="BM182" s="274">
        <v>5</v>
      </c>
      <c r="BN182" s="274">
        <v>4</v>
      </c>
      <c r="BO182" s="274"/>
      <c r="BP182" s="274"/>
      <c r="BQ182" s="275">
        <v>43139.671331018515</v>
      </c>
      <c r="BR182" s="274" t="s">
        <v>355</v>
      </c>
      <c r="BS182" t="s">
        <v>377</v>
      </c>
    </row>
    <row r="183" spans="1:71" ht="15" x14ac:dyDescent="0.25">
      <c r="A183" s="197" t="str">
        <f>IF(ISNA(LOOKUP($G183,BLIOTECAS!$B$1:$B$27,BLIOTECAS!C$1:C$27)),"",LOOKUP($G183,BLIOTECAS!$B$1:$B$27,BLIOTECAS!C$1:C$27))</f>
        <v xml:space="preserve">Facultad de Derecho </v>
      </c>
      <c r="B183" s="197" t="str">
        <f>IF(ISNA(LOOKUP($G183,BLIOTECAS!$B$1:$B$27,BLIOTECAS!D$1:D$27)),"",LOOKUP($G183,BLIOTECAS!$B$1:$B$27,BLIOTECAS!D$1:D$27))</f>
        <v>DER</v>
      </c>
      <c r="C183" s="197" t="str">
        <f>IF(ISNA(LOOKUP($G183,BLIOTECAS!$B$1:$B$27,BLIOTECAS!E$1:E$27)),"",LOOKUP($G183,BLIOTECAS!$B$1:$B$27,BLIOTECAS!E$1:E$27))</f>
        <v>Ciencias Sociales</v>
      </c>
      <c r="D183" s="274">
        <v>1609</v>
      </c>
      <c r="E183" s="274"/>
      <c r="F183" s="274"/>
      <c r="G183" s="274">
        <v>11</v>
      </c>
      <c r="H183" s="274"/>
      <c r="I183" s="274">
        <v>1</v>
      </c>
      <c r="J183" s="274">
        <v>4</v>
      </c>
      <c r="K183" s="274"/>
      <c r="L183" s="274">
        <v>20</v>
      </c>
      <c r="M183" s="274"/>
      <c r="N183" s="274"/>
      <c r="O183" s="274" t="s">
        <v>431</v>
      </c>
      <c r="P183" s="274"/>
      <c r="Q183" s="274"/>
      <c r="R183" s="274">
        <v>5</v>
      </c>
      <c r="S183" s="274">
        <v>5</v>
      </c>
      <c r="T183" s="274">
        <v>4</v>
      </c>
      <c r="U183" s="274">
        <v>3</v>
      </c>
      <c r="V183" s="274"/>
      <c r="W183" s="274"/>
      <c r="X183" s="274">
        <v>5</v>
      </c>
      <c r="Y183" s="274">
        <v>4</v>
      </c>
      <c r="Z183" s="274">
        <v>4</v>
      </c>
      <c r="AA183" s="274">
        <v>2</v>
      </c>
      <c r="AB183" s="274">
        <v>4</v>
      </c>
      <c r="AC183" s="274"/>
      <c r="AD183" s="274">
        <v>4</v>
      </c>
      <c r="AE183" s="274">
        <v>5</v>
      </c>
      <c r="AF183" s="274">
        <v>4</v>
      </c>
      <c r="AG183" s="274">
        <v>5</v>
      </c>
      <c r="AH183" s="274">
        <v>3</v>
      </c>
      <c r="AI183" s="274">
        <v>3</v>
      </c>
      <c r="AJ183" s="274">
        <v>4</v>
      </c>
      <c r="AK183" s="274"/>
      <c r="AL183" s="274"/>
      <c r="AM183" s="274">
        <v>5</v>
      </c>
      <c r="AN183" s="274">
        <v>5</v>
      </c>
      <c r="AO183" s="274">
        <v>5</v>
      </c>
      <c r="AP183" s="274">
        <v>5</v>
      </c>
      <c r="AQ183" s="274">
        <v>5</v>
      </c>
      <c r="AR183" s="274">
        <v>5</v>
      </c>
      <c r="AS183" s="274">
        <v>4</v>
      </c>
      <c r="AT183" s="274"/>
      <c r="AU183" s="274" t="s">
        <v>33</v>
      </c>
      <c r="AV183" s="274"/>
      <c r="AW183" s="274" t="s">
        <v>33</v>
      </c>
      <c r="AX183" s="274"/>
      <c r="AY183" s="274" t="s">
        <v>33</v>
      </c>
      <c r="AZ183" s="274"/>
      <c r="BA183" s="274" t="s">
        <v>33</v>
      </c>
      <c r="BB183" s="274" t="s">
        <v>183</v>
      </c>
      <c r="BC183" s="274" t="s">
        <v>183</v>
      </c>
      <c r="BD183" s="274">
        <v>5</v>
      </c>
      <c r="BE183" s="274" t="s">
        <v>183</v>
      </c>
      <c r="BF183" s="274"/>
      <c r="BG183" s="274"/>
      <c r="BH183" s="274"/>
      <c r="BI183" s="274"/>
      <c r="BJ183" s="274">
        <v>5</v>
      </c>
      <c r="BK183" s="274">
        <v>5</v>
      </c>
      <c r="BL183" s="274"/>
      <c r="BM183" s="274">
        <v>5</v>
      </c>
      <c r="BN183" s="274">
        <v>5</v>
      </c>
      <c r="BO183" s="274"/>
      <c r="BP183" s="274"/>
      <c r="BQ183" s="275">
        <v>43139.671539351853</v>
      </c>
      <c r="BR183" s="274" t="s">
        <v>356</v>
      </c>
    </row>
    <row r="184" spans="1:71" ht="15" x14ac:dyDescent="0.25">
      <c r="A184" s="197" t="str">
        <f>IF(ISNA(LOOKUP($G184,BLIOTECAS!$B$1:$B$27,BLIOTECAS!C$1:C$27)),"",LOOKUP($G184,BLIOTECAS!$B$1:$B$27,BLIOTECAS!C$1:C$27))</f>
        <v xml:space="preserve">Facultad de Informática </v>
      </c>
      <c r="B184" s="197" t="str">
        <f>IF(ISNA(LOOKUP($G184,BLIOTECAS!$B$1:$B$27,BLIOTECAS!D$1:D$27)),"",LOOKUP($G184,BLIOTECAS!$B$1:$B$27,BLIOTECAS!D$1:D$27))</f>
        <v>FDI</v>
      </c>
      <c r="C184" s="197" t="str">
        <f>IF(ISNA(LOOKUP($G184,BLIOTECAS!$B$1:$B$27,BLIOTECAS!E$1:E$27)),"",LOOKUP($G184,BLIOTECAS!$B$1:$B$27,BLIOTECAS!E$1:E$27))</f>
        <v>Ciencias Experimentales</v>
      </c>
      <c r="D184" s="274">
        <v>1610</v>
      </c>
      <c r="E184" s="274"/>
      <c r="F184" s="274"/>
      <c r="G184" s="274">
        <v>17</v>
      </c>
      <c r="H184" s="274"/>
      <c r="I184" s="274">
        <v>2</v>
      </c>
      <c r="J184" s="274">
        <v>5</v>
      </c>
      <c r="K184" s="274"/>
      <c r="L184" s="274">
        <v>17</v>
      </c>
      <c r="M184" s="274"/>
      <c r="N184" s="274"/>
      <c r="O184" s="274"/>
      <c r="P184" s="274"/>
      <c r="Q184" s="274"/>
      <c r="R184" s="274">
        <v>4</v>
      </c>
      <c r="S184" s="274">
        <v>4</v>
      </c>
      <c r="T184" s="274">
        <v>4</v>
      </c>
      <c r="U184" s="274">
        <v>3</v>
      </c>
      <c r="V184" s="274"/>
      <c r="W184" s="274"/>
      <c r="X184" s="274">
        <v>2</v>
      </c>
      <c r="Y184" s="274">
        <v>5</v>
      </c>
      <c r="Z184" s="274">
        <v>2</v>
      </c>
      <c r="AA184" s="274">
        <v>5</v>
      </c>
      <c r="AB184" s="274">
        <v>4</v>
      </c>
      <c r="AC184" s="274"/>
      <c r="AD184" s="274">
        <v>4</v>
      </c>
      <c r="AE184" s="274">
        <v>4</v>
      </c>
      <c r="AF184" s="274">
        <v>2</v>
      </c>
      <c r="AG184" s="274">
        <v>4</v>
      </c>
      <c r="AH184" s="274">
        <v>2</v>
      </c>
      <c r="AI184" s="274">
        <v>5</v>
      </c>
      <c r="AJ184" s="274">
        <v>2</v>
      </c>
      <c r="AK184" s="274"/>
      <c r="AL184" s="274"/>
      <c r="AM184" s="274">
        <v>5</v>
      </c>
      <c r="AN184" s="274">
        <v>5</v>
      </c>
      <c r="AO184" s="274">
        <v>5</v>
      </c>
      <c r="AP184" s="274">
        <v>5</v>
      </c>
      <c r="AQ184" s="274">
        <v>5</v>
      </c>
      <c r="AR184" s="274">
        <v>3</v>
      </c>
      <c r="AS184" s="274">
        <v>3</v>
      </c>
      <c r="AT184" s="274"/>
      <c r="AU184" s="274" t="s">
        <v>183</v>
      </c>
      <c r="AV184" s="274">
        <v>2</v>
      </c>
      <c r="AW184" s="274" t="s">
        <v>183</v>
      </c>
      <c r="AX184" s="274">
        <v>4</v>
      </c>
      <c r="AY184" s="274" t="s">
        <v>33</v>
      </c>
      <c r="AZ184" s="274"/>
      <c r="BA184" s="274" t="s">
        <v>183</v>
      </c>
      <c r="BB184" s="274" t="s">
        <v>183</v>
      </c>
      <c r="BC184" s="274" t="s">
        <v>33</v>
      </c>
      <c r="BD184" s="274"/>
      <c r="BE184" s="274" t="s">
        <v>33</v>
      </c>
      <c r="BF184" s="274"/>
      <c r="BG184" s="274"/>
      <c r="BH184" s="274"/>
      <c r="BI184" s="274"/>
      <c r="BJ184" s="274">
        <v>4</v>
      </c>
      <c r="BK184" s="274">
        <v>4</v>
      </c>
      <c r="BL184" s="274"/>
      <c r="BM184" s="274">
        <v>3</v>
      </c>
      <c r="BN184" s="274">
        <v>3</v>
      </c>
      <c r="BO184" s="274" t="s">
        <v>432</v>
      </c>
      <c r="BP184" s="274"/>
      <c r="BQ184" s="275">
        <v>43139.671793981484</v>
      </c>
      <c r="BR184" s="274" t="s">
        <v>355</v>
      </c>
    </row>
    <row r="185" spans="1:71" ht="15" x14ac:dyDescent="0.25">
      <c r="A185" s="197" t="str">
        <f>IF(ISNA(LOOKUP($G185,BLIOTECAS!$B$1:$B$27,BLIOTECAS!C$1:C$27)),"",LOOKUP($G185,BLIOTECAS!$B$1:$B$27,BLIOTECAS!C$1:C$27))</f>
        <v>F. Enfermería, Fisioterapia y Podología</v>
      </c>
      <c r="B185" s="197" t="str">
        <f>IF(ISNA(LOOKUP($G185,BLIOTECAS!$B$1:$B$27,BLIOTECAS!D$1:D$27)),"",LOOKUP($G185,BLIOTECAS!$B$1:$B$27,BLIOTECAS!D$1:D$27))</f>
        <v>ENF</v>
      </c>
      <c r="C185" s="197" t="str">
        <f>IF(ISNA(LOOKUP($G185,BLIOTECAS!$B$1:$B$27,BLIOTECAS!E$1:E$27)),"",LOOKUP($G185,BLIOTECAS!$B$1:$B$27,BLIOTECAS!E$1:E$27))</f>
        <v>Ciencias de la Salud</v>
      </c>
      <c r="D185" s="274">
        <v>1611</v>
      </c>
      <c r="E185" s="274"/>
      <c r="F185" s="274"/>
      <c r="G185" s="274">
        <v>22</v>
      </c>
      <c r="H185" s="274"/>
      <c r="I185" s="274">
        <v>4</v>
      </c>
      <c r="J185" s="274">
        <v>2</v>
      </c>
      <c r="K185" s="274"/>
      <c r="L185" s="274">
        <v>22</v>
      </c>
      <c r="M185" s="274"/>
      <c r="N185" s="274"/>
      <c r="O185" s="274"/>
      <c r="P185" s="274"/>
      <c r="Q185" s="274"/>
      <c r="R185" s="274">
        <v>4</v>
      </c>
      <c r="S185" s="274">
        <v>4</v>
      </c>
      <c r="T185" s="274">
        <v>4</v>
      </c>
      <c r="U185" s="274">
        <v>4</v>
      </c>
      <c r="V185" s="274"/>
      <c r="W185" s="274"/>
      <c r="X185" s="274">
        <v>3</v>
      </c>
      <c r="Y185" s="274">
        <v>4</v>
      </c>
      <c r="Z185" s="274">
        <v>2</v>
      </c>
      <c r="AA185" s="274">
        <v>2</v>
      </c>
      <c r="AB185" s="274"/>
      <c r="AC185" s="274"/>
      <c r="AD185" s="274">
        <v>4</v>
      </c>
      <c r="AE185" s="274">
        <v>4</v>
      </c>
      <c r="AF185" s="274">
        <v>4</v>
      </c>
      <c r="AG185" s="274">
        <v>4</v>
      </c>
      <c r="AH185" s="274">
        <v>4</v>
      </c>
      <c r="AI185" s="274">
        <v>4</v>
      </c>
      <c r="AJ185" s="274">
        <v>4</v>
      </c>
      <c r="AK185" s="274"/>
      <c r="AL185" s="274"/>
      <c r="AM185" s="274">
        <v>4</v>
      </c>
      <c r="AN185" s="274">
        <v>5</v>
      </c>
      <c r="AO185" s="274">
        <v>5</v>
      </c>
      <c r="AP185" s="274">
        <v>5</v>
      </c>
      <c r="AQ185" s="274">
        <v>5</v>
      </c>
      <c r="AR185" s="274">
        <v>4</v>
      </c>
      <c r="AS185" s="274">
        <v>3</v>
      </c>
      <c r="AT185" s="274"/>
      <c r="AU185" s="274" t="s">
        <v>33</v>
      </c>
      <c r="AV185" s="274"/>
      <c r="AW185" s="274" t="s">
        <v>33</v>
      </c>
      <c r="AX185" s="274"/>
      <c r="AY185" s="274" t="s">
        <v>33</v>
      </c>
      <c r="AZ185" s="274"/>
      <c r="BA185" s="274" t="s">
        <v>183</v>
      </c>
      <c r="BB185" s="274" t="s">
        <v>33</v>
      </c>
      <c r="BC185" s="274" t="s">
        <v>33</v>
      </c>
      <c r="BD185" s="274"/>
      <c r="BE185" s="274" t="s">
        <v>33</v>
      </c>
      <c r="BF185" s="274"/>
      <c r="BG185" s="274"/>
      <c r="BH185" s="274"/>
      <c r="BI185" s="274"/>
      <c r="BJ185" s="274">
        <v>4</v>
      </c>
      <c r="BK185" s="274">
        <v>5</v>
      </c>
      <c r="BL185" s="274"/>
      <c r="BM185" s="274">
        <v>4</v>
      </c>
      <c r="BN185" s="274">
        <v>4</v>
      </c>
      <c r="BO185" s="274"/>
      <c r="BP185" s="274"/>
      <c r="BQ185" s="275">
        <v>43139.672500000001</v>
      </c>
      <c r="BR185" s="274" t="s">
        <v>356</v>
      </c>
    </row>
    <row r="186" spans="1:71" ht="15" x14ac:dyDescent="0.25">
      <c r="A186" s="197" t="str">
        <f>IF(ISNA(LOOKUP($G186,BLIOTECAS!$B$1:$B$27,BLIOTECAS!C$1:C$27)),"",LOOKUP($G186,BLIOTECAS!$B$1:$B$27,BLIOTECAS!C$1:C$27))</f>
        <v>F. Trabajo Social</v>
      </c>
      <c r="B186" s="197" t="str">
        <f>IF(ISNA(LOOKUP($G186,BLIOTECAS!$B$1:$B$27,BLIOTECAS!D$1:D$27)),"",LOOKUP($G186,BLIOTECAS!$B$1:$B$27,BLIOTECAS!D$1:D$27))</f>
        <v>TRS</v>
      </c>
      <c r="C186" s="197" t="str">
        <f>IF(ISNA(LOOKUP($G186,BLIOTECAS!$B$1:$B$27,BLIOTECAS!E$1:E$27)),"",LOOKUP($G186,BLIOTECAS!$B$1:$B$27,BLIOTECAS!E$1:E$27))</f>
        <v>Ciencias Sociales</v>
      </c>
      <c r="D186" s="274">
        <v>1612</v>
      </c>
      <c r="E186" s="274"/>
      <c r="F186" s="274"/>
      <c r="G186" s="274">
        <v>26</v>
      </c>
      <c r="H186" s="274"/>
      <c r="I186" s="274">
        <v>4</v>
      </c>
      <c r="J186" s="274">
        <v>5</v>
      </c>
      <c r="K186" s="274"/>
      <c r="L186" s="274">
        <v>26</v>
      </c>
      <c r="M186" s="274">
        <v>9</v>
      </c>
      <c r="N186" s="274"/>
      <c r="O186" s="274"/>
      <c r="P186" s="274"/>
      <c r="Q186" s="274"/>
      <c r="R186" s="274">
        <v>5</v>
      </c>
      <c r="S186" s="274">
        <v>4</v>
      </c>
      <c r="T186" s="274">
        <v>5</v>
      </c>
      <c r="U186" s="274">
        <v>4</v>
      </c>
      <c r="V186" s="274"/>
      <c r="W186" s="274"/>
      <c r="X186" s="274">
        <v>3</v>
      </c>
      <c r="Y186" s="274">
        <v>5</v>
      </c>
      <c r="Z186" s="274">
        <v>2</v>
      </c>
      <c r="AA186" s="274">
        <v>4</v>
      </c>
      <c r="AB186" s="274">
        <v>3</v>
      </c>
      <c r="AC186" s="274"/>
      <c r="AD186" s="274">
        <v>4</v>
      </c>
      <c r="AE186" s="274">
        <v>5</v>
      </c>
      <c r="AF186" s="274">
        <v>5</v>
      </c>
      <c r="AG186" s="274">
        <v>5</v>
      </c>
      <c r="AH186" s="274">
        <v>3</v>
      </c>
      <c r="AI186" s="274">
        <v>5</v>
      </c>
      <c r="AJ186" s="274">
        <v>4</v>
      </c>
      <c r="AK186" s="274"/>
      <c r="AL186" s="274"/>
      <c r="AM186" s="274">
        <v>5</v>
      </c>
      <c r="AN186" s="274">
        <v>5</v>
      </c>
      <c r="AO186" s="274">
        <v>5</v>
      </c>
      <c r="AP186" s="274">
        <v>5</v>
      </c>
      <c r="AQ186" s="274">
        <v>4</v>
      </c>
      <c r="AR186" s="274">
        <v>4</v>
      </c>
      <c r="AS186" s="274">
        <v>5</v>
      </c>
      <c r="AT186" s="274"/>
      <c r="AU186" s="274" t="s">
        <v>183</v>
      </c>
      <c r="AV186" s="274">
        <v>3</v>
      </c>
      <c r="AW186" s="274" t="s">
        <v>33</v>
      </c>
      <c r="AX186" s="274"/>
      <c r="AY186" s="274" t="s">
        <v>33</v>
      </c>
      <c r="AZ186" s="274"/>
      <c r="BA186" s="274" t="s">
        <v>33</v>
      </c>
      <c r="BB186" s="274" t="s">
        <v>183</v>
      </c>
      <c r="BC186" s="274" t="s">
        <v>183</v>
      </c>
      <c r="BD186" s="274">
        <v>5</v>
      </c>
      <c r="BE186" s="274" t="s">
        <v>33</v>
      </c>
      <c r="BF186" s="274"/>
      <c r="BG186" s="274"/>
      <c r="BH186" s="274"/>
      <c r="BI186" s="274"/>
      <c r="BJ186" s="274">
        <v>5</v>
      </c>
      <c r="BK186" s="274">
        <v>5</v>
      </c>
      <c r="BL186" s="274"/>
      <c r="BM186" s="274">
        <v>5</v>
      </c>
      <c r="BN186" s="274">
        <v>5</v>
      </c>
      <c r="BO186" s="274"/>
      <c r="BP186" s="274"/>
      <c r="BQ186" s="275">
        <v>43139.673252314817</v>
      </c>
      <c r="BR186" s="274" t="s">
        <v>356</v>
      </c>
    </row>
    <row r="187" spans="1:71" ht="15" x14ac:dyDescent="0.25">
      <c r="A187" s="197" t="str">
        <f>IF(ISNA(LOOKUP($G187,BLIOTECAS!$B$1:$B$27,BLIOTECAS!C$1:C$27)),"",LOOKUP($G187,BLIOTECAS!$B$1:$B$27,BLIOTECAS!C$1:C$27))</f>
        <v xml:space="preserve">Facultad de Ciencias Económicas y Empresariales </v>
      </c>
      <c r="B187" s="197" t="str">
        <f>IF(ISNA(LOOKUP($G187,BLIOTECAS!$B$1:$B$27,BLIOTECAS!D$1:D$27)),"",LOOKUP($G187,BLIOTECAS!$B$1:$B$27,BLIOTECAS!D$1:D$27))</f>
        <v>CEE</v>
      </c>
      <c r="C187" s="197" t="str">
        <f>IF(ISNA(LOOKUP($G187,BLIOTECAS!$B$1:$B$27,BLIOTECAS!E$1:E$27)),"",LOOKUP($G187,BLIOTECAS!$B$1:$B$27,BLIOTECAS!E$1:E$27))</f>
        <v>Ciencias Sociales</v>
      </c>
      <c r="D187" s="274">
        <v>1613</v>
      </c>
      <c r="E187" s="274"/>
      <c r="F187" s="274"/>
      <c r="G187" s="274">
        <v>5</v>
      </c>
      <c r="H187" s="274"/>
      <c r="I187" s="274">
        <v>2</v>
      </c>
      <c r="J187" s="274">
        <v>4</v>
      </c>
      <c r="K187" s="274"/>
      <c r="L187" s="274">
        <v>5</v>
      </c>
      <c r="M187" s="274"/>
      <c r="N187" s="274"/>
      <c r="O187" s="274"/>
      <c r="P187" s="274"/>
      <c r="Q187" s="274"/>
      <c r="R187" s="274">
        <v>4</v>
      </c>
      <c r="S187" s="274">
        <v>3</v>
      </c>
      <c r="T187" s="274">
        <v>3</v>
      </c>
      <c r="U187" s="274">
        <v>3</v>
      </c>
      <c r="V187" s="274"/>
      <c r="W187" s="274"/>
      <c r="X187" s="274">
        <v>2</v>
      </c>
      <c r="Y187" s="274">
        <v>3</v>
      </c>
      <c r="Z187" s="274">
        <v>3</v>
      </c>
      <c r="AA187" s="274">
        <v>2</v>
      </c>
      <c r="AB187" s="274">
        <v>4</v>
      </c>
      <c r="AC187" s="274"/>
      <c r="AD187" s="274">
        <v>4</v>
      </c>
      <c r="AE187" s="274">
        <v>4</v>
      </c>
      <c r="AF187" s="274">
        <v>4</v>
      </c>
      <c r="AG187" s="274">
        <v>4</v>
      </c>
      <c r="AH187" s="274">
        <v>2</v>
      </c>
      <c r="AI187" s="274">
        <v>4</v>
      </c>
      <c r="AJ187" s="274">
        <v>2</v>
      </c>
      <c r="AK187" s="274"/>
      <c r="AL187" s="274"/>
      <c r="AM187" s="274">
        <v>3</v>
      </c>
      <c r="AN187" s="274">
        <v>3</v>
      </c>
      <c r="AO187" s="274">
        <v>4</v>
      </c>
      <c r="AP187" s="274">
        <v>4</v>
      </c>
      <c r="AQ187" s="274">
        <v>4</v>
      </c>
      <c r="AR187" s="274">
        <v>5</v>
      </c>
      <c r="AS187" s="274">
        <v>4</v>
      </c>
      <c r="AT187" s="274"/>
      <c r="AU187" s="274" t="s">
        <v>183</v>
      </c>
      <c r="AV187" s="274">
        <v>3</v>
      </c>
      <c r="AW187" s="274" t="s">
        <v>183</v>
      </c>
      <c r="AX187" s="274">
        <v>3</v>
      </c>
      <c r="AY187" s="274" t="s">
        <v>33</v>
      </c>
      <c r="AZ187" s="274"/>
      <c r="BA187" s="274" t="s">
        <v>33</v>
      </c>
      <c r="BB187" s="274" t="s">
        <v>183</v>
      </c>
      <c r="BC187" s="274" t="s">
        <v>183</v>
      </c>
      <c r="BD187" s="274">
        <v>3</v>
      </c>
      <c r="BE187" s="274" t="s">
        <v>183</v>
      </c>
      <c r="BF187" s="274"/>
      <c r="BG187" s="274"/>
      <c r="BH187" s="274"/>
      <c r="BI187" s="274"/>
      <c r="BJ187" s="274">
        <v>4</v>
      </c>
      <c r="BK187" s="274">
        <v>4</v>
      </c>
      <c r="BL187" s="274"/>
      <c r="BM187" s="274">
        <v>4</v>
      </c>
      <c r="BN187" s="274">
        <v>3</v>
      </c>
      <c r="BO187" s="274"/>
      <c r="BP187" s="274"/>
      <c r="BQ187" s="275">
        <v>43139.673761574071</v>
      </c>
      <c r="BR187" s="274" t="s">
        <v>355</v>
      </c>
    </row>
    <row r="188" spans="1:71" ht="15" x14ac:dyDescent="0.25">
      <c r="A188" s="197" t="str">
        <f>IF(ISNA(LOOKUP($G188,BLIOTECAS!$B$1:$B$27,BLIOTECAS!C$1:C$27)),"",LOOKUP($G188,BLIOTECAS!$B$1:$B$27,BLIOTECAS!C$1:C$27))</f>
        <v xml:space="preserve">Facultad de Derecho </v>
      </c>
      <c r="B188" s="197" t="str">
        <f>IF(ISNA(LOOKUP($G188,BLIOTECAS!$B$1:$B$27,BLIOTECAS!D$1:D$27)),"",LOOKUP($G188,BLIOTECAS!$B$1:$B$27,BLIOTECAS!D$1:D$27))</f>
        <v>DER</v>
      </c>
      <c r="C188" s="197" t="str">
        <f>IF(ISNA(LOOKUP($G188,BLIOTECAS!$B$1:$B$27,BLIOTECAS!E$1:E$27)),"",LOOKUP($G188,BLIOTECAS!$B$1:$B$27,BLIOTECAS!E$1:E$27))</f>
        <v>Ciencias Sociales</v>
      </c>
      <c r="D188" s="274">
        <v>1614</v>
      </c>
      <c r="E188" s="274"/>
      <c r="F188" s="274"/>
      <c r="G188" s="274">
        <v>11</v>
      </c>
      <c r="H188" s="274"/>
      <c r="I188" s="274">
        <v>4</v>
      </c>
      <c r="J188" s="274">
        <v>5</v>
      </c>
      <c r="K188" s="274"/>
      <c r="L188" s="274">
        <v>29</v>
      </c>
      <c r="M188" s="274">
        <v>11</v>
      </c>
      <c r="N188" s="274"/>
      <c r="O188" s="274"/>
      <c r="P188" s="274"/>
      <c r="Q188" s="274"/>
      <c r="R188" s="274">
        <v>4</v>
      </c>
      <c r="S188" s="274">
        <v>4</v>
      </c>
      <c r="T188" s="274">
        <v>5</v>
      </c>
      <c r="U188" s="274">
        <v>4</v>
      </c>
      <c r="V188" s="274"/>
      <c r="W188" s="274"/>
      <c r="X188" s="274">
        <v>4</v>
      </c>
      <c r="Y188" s="274">
        <v>3</v>
      </c>
      <c r="Z188" s="274">
        <v>2</v>
      </c>
      <c r="AA188" s="274">
        <v>1</v>
      </c>
      <c r="AB188" s="274">
        <v>5</v>
      </c>
      <c r="AC188" s="274"/>
      <c r="AD188" s="274">
        <v>4</v>
      </c>
      <c r="AE188" s="274">
        <v>4</v>
      </c>
      <c r="AF188" s="274">
        <v>3</v>
      </c>
      <c r="AG188" s="274">
        <v>3</v>
      </c>
      <c r="AH188" s="274">
        <v>4</v>
      </c>
      <c r="AI188" s="274">
        <v>3</v>
      </c>
      <c r="AJ188" s="274">
        <v>3</v>
      </c>
      <c r="AK188" s="274"/>
      <c r="AL188" s="274"/>
      <c r="AM188" s="274">
        <v>4</v>
      </c>
      <c r="AN188" s="274">
        <v>1</v>
      </c>
      <c r="AO188" s="274">
        <v>1</v>
      </c>
      <c r="AP188" s="274">
        <v>3</v>
      </c>
      <c r="AQ188" s="274">
        <v>3</v>
      </c>
      <c r="AR188" s="274">
        <v>4</v>
      </c>
      <c r="AS188" s="274">
        <v>3</v>
      </c>
      <c r="AT188" s="274"/>
      <c r="AU188" s="274" t="s">
        <v>183</v>
      </c>
      <c r="AV188" s="274">
        <v>5</v>
      </c>
      <c r="AW188" s="274" t="s">
        <v>33</v>
      </c>
      <c r="AX188" s="274"/>
      <c r="AY188" s="274" t="s">
        <v>33</v>
      </c>
      <c r="AZ188" s="274"/>
      <c r="BA188" s="274" t="s">
        <v>33</v>
      </c>
      <c r="BB188" s="274" t="s">
        <v>183</v>
      </c>
      <c r="BC188" s="274" t="s">
        <v>183</v>
      </c>
      <c r="BD188" s="274">
        <v>3</v>
      </c>
      <c r="BE188" s="274" t="s">
        <v>33</v>
      </c>
      <c r="BF188" s="274"/>
      <c r="BG188" s="274"/>
      <c r="BH188" s="274"/>
      <c r="BI188" s="274"/>
      <c r="BJ188" s="274">
        <v>4</v>
      </c>
      <c r="BK188" s="274">
        <v>4</v>
      </c>
      <c r="BL188" s="274"/>
      <c r="BM188" s="274">
        <v>4</v>
      </c>
      <c r="BN188" s="274">
        <v>4</v>
      </c>
      <c r="BO188" s="274"/>
      <c r="BP188" s="274"/>
      <c r="BQ188" s="275">
        <v>43139.674062500002</v>
      </c>
      <c r="BR188" s="274" t="s">
        <v>355</v>
      </c>
    </row>
    <row r="189" spans="1:71" ht="15" x14ac:dyDescent="0.25">
      <c r="A189" s="197" t="str">
        <f>IF(ISNA(LOOKUP($G189,BLIOTECAS!$B$1:$B$27,BLIOTECAS!C$1:C$27)),"",LOOKUP($G189,BLIOTECAS!$B$1:$B$27,BLIOTECAS!C$1:C$27))</f>
        <v xml:space="preserve">Facultad de Farmacia </v>
      </c>
      <c r="B189" s="197" t="str">
        <f>IF(ISNA(LOOKUP($G189,BLIOTECAS!$B$1:$B$27,BLIOTECAS!D$1:D$27)),"",LOOKUP($G189,BLIOTECAS!$B$1:$B$27,BLIOTECAS!D$1:D$27))</f>
        <v>FAR</v>
      </c>
      <c r="C189" s="197" t="str">
        <f>IF(ISNA(LOOKUP($G189,BLIOTECAS!$B$1:$B$27,BLIOTECAS!E$1:E$27)),"",LOOKUP($G189,BLIOTECAS!$B$1:$B$27,BLIOTECAS!E$1:E$27))</f>
        <v>Ciencias de la Salud</v>
      </c>
      <c r="D189" s="274">
        <v>1615</v>
      </c>
      <c r="E189" s="274"/>
      <c r="F189" s="274"/>
      <c r="G189" s="274">
        <v>13</v>
      </c>
      <c r="H189" s="274"/>
      <c r="I189" s="274">
        <v>3</v>
      </c>
      <c r="J189" s="274">
        <v>3</v>
      </c>
      <c r="K189" s="274"/>
      <c r="L189" s="274">
        <v>13</v>
      </c>
      <c r="M189" s="274"/>
      <c r="N189" s="274"/>
      <c r="O189" s="274"/>
      <c r="P189" s="274"/>
      <c r="Q189" s="274"/>
      <c r="R189" s="274">
        <v>4</v>
      </c>
      <c r="S189" s="274">
        <v>4</v>
      </c>
      <c r="T189" s="274">
        <v>4</v>
      </c>
      <c r="U189" s="274">
        <v>4</v>
      </c>
      <c r="V189" s="274"/>
      <c r="W189" s="274"/>
      <c r="X189" s="274">
        <v>3</v>
      </c>
      <c r="Y189" s="274">
        <v>3</v>
      </c>
      <c r="Z189" s="274">
        <v>4</v>
      </c>
      <c r="AA189" s="274"/>
      <c r="AB189" s="274">
        <v>3</v>
      </c>
      <c r="AC189" s="274"/>
      <c r="AD189" s="274">
        <v>3</v>
      </c>
      <c r="AE189" s="274">
        <v>3</v>
      </c>
      <c r="AF189" s="274">
        <v>4</v>
      </c>
      <c r="AG189" s="274">
        <v>5</v>
      </c>
      <c r="AH189" s="274">
        <v>3</v>
      </c>
      <c r="AI189" s="274">
        <v>2</v>
      </c>
      <c r="AJ189" s="274">
        <v>3</v>
      </c>
      <c r="AK189" s="274"/>
      <c r="AL189" s="274"/>
      <c r="AM189" s="274">
        <v>4</v>
      </c>
      <c r="AN189" s="274">
        <v>4</v>
      </c>
      <c r="AO189" s="274">
        <v>4</v>
      </c>
      <c r="AP189" s="274">
        <v>4</v>
      </c>
      <c r="AQ189" s="274">
        <v>4</v>
      </c>
      <c r="AR189" s="274">
        <v>4</v>
      </c>
      <c r="AS189" s="274">
        <v>4</v>
      </c>
      <c r="AT189" s="274"/>
      <c r="AU189" s="274" t="s">
        <v>183</v>
      </c>
      <c r="AV189" s="274">
        <v>4</v>
      </c>
      <c r="AW189" s="274" t="s">
        <v>183</v>
      </c>
      <c r="AX189" s="274">
        <v>4</v>
      </c>
      <c r="AY189" s="274" t="s">
        <v>33</v>
      </c>
      <c r="AZ189" s="274"/>
      <c r="BA189" s="274" t="s">
        <v>33</v>
      </c>
      <c r="BB189" s="274" t="s">
        <v>33</v>
      </c>
      <c r="BC189" s="274" t="s">
        <v>33</v>
      </c>
      <c r="BD189" s="274"/>
      <c r="BE189" s="274" t="s">
        <v>33</v>
      </c>
      <c r="BF189" s="274"/>
      <c r="BG189" s="274"/>
      <c r="BH189" s="274"/>
      <c r="BI189" s="274"/>
      <c r="BJ189" s="274">
        <v>4</v>
      </c>
      <c r="BK189" s="274">
        <v>5</v>
      </c>
      <c r="BL189" s="274"/>
      <c r="BM189" s="274">
        <v>5</v>
      </c>
      <c r="BN189" s="274">
        <v>5</v>
      </c>
      <c r="BO189" s="274"/>
      <c r="BP189" s="274"/>
      <c r="BQ189" s="275">
        <v>43139.675416666665</v>
      </c>
      <c r="BR189" s="274" t="s">
        <v>355</v>
      </c>
    </row>
    <row r="190" spans="1:71" ht="15" x14ac:dyDescent="0.25">
      <c r="A190" s="197" t="str">
        <f>IF(ISNA(LOOKUP($G190,BLIOTECAS!$B$1:$B$27,BLIOTECAS!C$1:C$27)),"",LOOKUP($G190,BLIOTECAS!$B$1:$B$27,BLIOTECAS!C$1:C$27))</f>
        <v xml:space="preserve">Facultad de Geografía e Historia </v>
      </c>
      <c r="B190" s="197" t="str">
        <f>IF(ISNA(LOOKUP($G190,BLIOTECAS!$B$1:$B$27,BLIOTECAS!D$1:D$27)),"",LOOKUP($G190,BLIOTECAS!$B$1:$B$27,BLIOTECAS!D$1:D$27))</f>
        <v>GHI</v>
      </c>
      <c r="C190" s="197" t="str">
        <f>IF(ISNA(LOOKUP($G190,BLIOTECAS!$B$1:$B$27,BLIOTECAS!E$1:E$27)),"",LOOKUP($G190,BLIOTECAS!$B$1:$B$27,BLIOTECAS!E$1:E$27))</f>
        <v>Humanidades</v>
      </c>
      <c r="D190" s="274">
        <v>1616</v>
      </c>
      <c r="E190" s="274"/>
      <c r="F190" s="274"/>
      <c r="G190" s="274">
        <v>16</v>
      </c>
      <c r="H190" s="274"/>
      <c r="I190" s="274">
        <v>4</v>
      </c>
      <c r="J190" s="274">
        <v>5</v>
      </c>
      <c r="K190" s="274"/>
      <c r="L190" s="274">
        <v>16</v>
      </c>
      <c r="M190" s="274">
        <v>29</v>
      </c>
      <c r="N190" s="274"/>
      <c r="O190" s="274"/>
      <c r="P190" s="274"/>
      <c r="Q190" s="274"/>
      <c r="R190" s="274">
        <v>5</v>
      </c>
      <c r="S190" s="274">
        <v>5</v>
      </c>
      <c r="T190" s="274">
        <v>5</v>
      </c>
      <c r="U190" s="274">
        <v>5</v>
      </c>
      <c r="V190" s="274"/>
      <c r="W190" s="274"/>
      <c r="X190" s="274">
        <v>5</v>
      </c>
      <c r="Y190" s="274">
        <v>5</v>
      </c>
      <c r="Z190" s="274">
        <v>5</v>
      </c>
      <c r="AA190" s="274">
        <v>5</v>
      </c>
      <c r="AB190" s="274">
        <v>5</v>
      </c>
      <c r="AC190" s="274"/>
      <c r="AD190" s="274">
        <v>5</v>
      </c>
      <c r="AE190" s="274">
        <v>5</v>
      </c>
      <c r="AF190" s="274">
        <v>5</v>
      </c>
      <c r="AG190" s="274">
        <v>5</v>
      </c>
      <c r="AH190" s="274">
        <v>5</v>
      </c>
      <c r="AI190" s="274">
        <v>5</v>
      </c>
      <c r="AJ190" s="274">
        <v>5</v>
      </c>
      <c r="AK190" s="274"/>
      <c r="AL190" s="274"/>
      <c r="AM190" s="274">
        <v>5</v>
      </c>
      <c r="AN190" s="274">
        <v>5</v>
      </c>
      <c r="AO190" s="274">
        <v>5</v>
      </c>
      <c r="AP190" s="274">
        <v>5</v>
      </c>
      <c r="AQ190" s="274">
        <v>5</v>
      </c>
      <c r="AR190" s="274">
        <v>5</v>
      </c>
      <c r="AS190" s="274">
        <v>5</v>
      </c>
      <c r="AT190" s="274"/>
      <c r="AU190" s="274" t="s">
        <v>183</v>
      </c>
      <c r="AV190" s="274">
        <v>5</v>
      </c>
      <c r="AW190" s="274" t="s">
        <v>183</v>
      </c>
      <c r="AX190" s="274">
        <v>5</v>
      </c>
      <c r="AY190" s="274" t="s">
        <v>183</v>
      </c>
      <c r="AZ190" s="274">
        <v>5</v>
      </c>
      <c r="BA190" s="274" t="s">
        <v>33</v>
      </c>
      <c r="BB190" s="274" t="s">
        <v>183</v>
      </c>
      <c r="BC190" s="274"/>
      <c r="BD190" s="274">
        <v>5</v>
      </c>
      <c r="BE190" s="274" t="s">
        <v>33</v>
      </c>
      <c r="BF190" s="274"/>
      <c r="BG190" s="274"/>
      <c r="BH190" s="274"/>
      <c r="BI190" s="274"/>
      <c r="BJ190" s="274">
        <v>5</v>
      </c>
      <c r="BK190" s="274">
        <v>5</v>
      </c>
      <c r="BL190" s="274"/>
      <c r="BM190" s="274">
        <v>5</v>
      </c>
      <c r="BN190" s="274">
        <v>5</v>
      </c>
      <c r="BO190" s="274"/>
      <c r="BP190" s="274"/>
      <c r="BQ190" s="275">
        <v>43139.67564814815</v>
      </c>
      <c r="BR190" s="274" t="s">
        <v>356</v>
      </c>
    </row>
    <row r="191" spans="1:71" ht="15" x14ac:dyDescent="0.25">
      <c r="A191" s="197" t="str">
        <f>IF(ISNA(LOOKUP($G191,BLIOTECAS!$B$1:$B$27,BLIOTECAS!C$1:C$27)),"",LOOKUP($G191,BLIOTECAS!$B$1:$B$27,BLIOTECAS!C$1:C$27))</f>
        <v xml:space="preserve">Facultad de Filología </v>
      </c>
      <c r="B191" s="197" t="str">
        <f>IF(ISNA(LOOKUP($G191,BLIOTECAS!$B$1:$B$27,BLIOTECAS!D$1:D$27)),"",LOOKUP($G191,BLIOTECAS!$B$1:$B$27,BLIOTECAS!D$1:D$27))</f>
        <v>FLL</v>
      </c>
      <c r="C191" s="197" t="str">
        <f>IF(ISNA(LOOKUP($G191,BLIOTECAS!$B$1:$B$27,BLIOTECAS!E$1:E$27)),"",LOOKUP($G191,BLIOTECAS!$B$1:$B$27,BLIOTECAS!E$1:E$27))</f>
        <v>Humanidades</v>
      </c>
      <c r="D191" s="274">
        <v>1617</v>
      </c>
      <c r="E191" s="274"/>
      <c r="F191" s="274"/>
      <c r="G191" s="274">
        <v>14</v>
      </c>
      <c r="H191" s="274"/>
      <c r="I191" s="274">
        <v>3</v>
      </c>
      <c r="J191" s="274">
        <v>4</v>
      </c>
      <c r="K191" s="274"/>
      <c r="L191" s="274">
        <v>14</v>
      </c>
      <c r="M191" s="274">
        <v>29</v>
      </c>
      <c r="N191" s="274"/>
      <c r="O191" s="274"/>
      <c r="P191" s="274"/>
      <c r="Q191" s="274"/>
      <c r="R191" s="274">
        <v>5</v>
      </c>
      <c r="S191" s="274">
        <v>5</v>
      </c>
      <c r="T191" s="274">
        <v>5</v>
      </c>
      <c r="U191" s="274">
        <v>3</v>
      </c>
      <c r="V191" s="274"/>
      <c r="W191" s="274"/>
      <c r="X191" s="274">
        <v>3</v>
      </c>
      <c r="Y191" s="274">
        <v>4</v>
      </c>
      <c r="Z191" s="274">
        <v>4</v>
      </c>
      <c r="AA191" s="274">
        <v>2</v>
      </c>
      <c r="AB191" s="274">
        <v>4</v>
      </c>
      <c r="AC191" s="274"/>
      <c r="AD191" s="274">
        <v>4</v>
      </c>
      <c r="AE191" s="274">
        <v>4</v>
      </c>
      <c r="AF191" s="274">
        <v>5</v>
      </c>
      <c r="AG191" s="274">
        <v>4</v>
      </c>
      <c r="AH191" s="274">
        <v>3</v>
      </c>
      <c r="AI191" s="274">
        <v>4</v>
      </c>
      <c r="AJ191" s="274">
        <v>4</v>
      </c>
      <c r="AK191" s="274"/>
      <c r="AL191" s="274"/>
      <c r="AM191" s="274">
        <v>5</v>
      </c>
      <c r="AN191" s="274">
        <v>3</v>
      </c>
      <c r="AO191" s="274">
        <v>5</v>
      </c>
      <c r="AP191" s="274">
        <v>2</v>
      </c>
      <c r="AQ191" s="274">
        <v>4</v>
      </c>
      <c r="AR191" s="274">
        <v>4</v>
      </c>
      <c r="AS191" s="274">
        <v>3</v>
      </c>
      <c r="AT191" s="274"/>
      <c r="AU191" s="274" t="s">
        <v>183</v>
      </c>
      <c r="AV191" s="274">
        <v>3</v>
      </c>
      <c r="AW191" s="274" t="s">
        <v>33</v>
      </c>
      <c r="AX191" s="274"/>
      <c r="AY191" s="274" t="s">
        <v>33</v>
      </c>
      <c r="AZ191" s="274"/>
      <c r="BA191" s="274" t="s">
        <v>183</v>
      </c>
      <c r="BB191" s="274" t="s">
        <v>183</v>
      </c>
      <c r="BC191" s="274" t="s">
        <v>33</v>
      </c>
      <c r="BD191" s="274"/>
      <c r="BE191" s="274" t="s">
        <v>33</v>
      </c>
      <c r="BF191" s="274"/>
      <c r="BG191" s="274"/>
      <c r="BH191" s="274"/>
      <c r="BI191" s="274"/>
      <c r="BJ191" s="274">
        <v>4</v>
      </c>
      <c r="BK191" s="274">
        <v>5</v>
      </c>
      <c r="BL191" s="274"/>
      <c r="BM191" s="274">
        <v>3</v>
      </c>
      <c r="BN191" s="274">
        <v>3</v>
      </c>
      <c r="BO191" s="274"/>
      <c r="BP191" s="274"/>
      <c r="BQ191" s="275">
        <v>43139.675810185188</v>
      </c>
      <c r="BR191" s="274" t="s">
        <v>355</v>
      </c>
    </row>
    <row r="192" spans="1:71" ht="15" x14ac:dyDescent="0.25">
      <c r="A192" s="197" t="str">
        <f>IF(ISNA(LOOKUP($G192,BLIOTECAS!$B$1:$B$27,BLIOTECAS!C$1:C$27)),"",LOOKUP($G192,BLIOTECAS!$B$1:$B$27,BLIOTECAS!C$1:C$27))</f>
        <v xml:space="preserve">Facultad de Psicología </v>
      </c>
      <c r="B192" s="197" t="str">
        <f>IF(ISNA(LOOKUP($G192,BLIOTECAS!$B$1:$B$27,BLIOTECAS!D$1:D$27)),"",LOOKUP($G192,BLIOTECAS!$B$1:$B$27,BLIOTECAS!D$1:D$27))</f>
        <v>PSI</v>
      </c>
      <c r="C192" s="197" t="str">
        <f>IF(ISNA(LOOKUP($G192,BLIOTECAS!$B$1:$B$27,BLIOTECAS!E$1:E$27)),"",LOOKUP($G192,BLIOTECAS!$B$1:$B$27,BLIOTECAS!E$1:E$27))</f>
        <v>Ciencias de la Salud</v>
      </c>
      <c r="D192" s="274">
        <v>1618</v>
      </c>
      <c r="E192" s="274"/>
      <c r="F192" s="274"/>
      <c r="G192" s="274">
        <v>20</v>
      </c>
      <c r="H192" s="274"/>
      <c r="I192" s="274">
        <v>3</v>
      </c>
      <c r="J192" s="274">
        <v>5</v>
      </c>
      <c r="K192" s="274"/>
      <c r="L192" s="274">
        <v>20</v>
      </c>
      <c r="M192" s="274"/>
      <c r="N192" s="274"/>
      <c r="O192" s="274"/>
      <c r="P192" s="274"/>
      <c r="Q192" s="274"/>
      <c r="R192" s="274">
        <v>5</v>
      </c>
      <c r="S192" s="274">
        <v>5</v>
      </c>
      <c r="T192" s="274">
        <v>5</v>
      </c>
      <c r="U192" s="274">
        <v>5</v>
      </c>
      <c r="V192" s="274"/>
      <c r="W192" s="274"/>
      <c r="X192" s="274">
        <v>3</v>
      </c>
      <c r="Y192" s="274">
        <v>5</v>
      </c>
      <c r="Z192" s="274">
        <v>3</v>
      </c>
      <c r="AA192" s="274">
        <v>3</v>
      </c>
      <c r="AB192" s="274">
        <v>3</v>
      </c>
      <c r="AC192" s="274"/>
      <c r="AD192" s="274">
        <v>4</v>
      </c>
      <c r="AE192" s="274">
        <v>5</v>
      </c>
      <c r="AF192" s="274">
        <v>5</v>
      </c>
      <c r="AG192" s="274">
        <v>5</v>
      </c>
      <c r="AH192" s="274">
        <v>5</v>
      </c>
      <c r="AI192" s="274">
        <v>4</v>
      </c>
      <c r="AJ192" s="274">
        <v>5</v>
      </c>
      <c r="AK192" s="274"/>
      <c r="AL192" s="274"/>
      <c r="AM192" s="274">
        <v>5</v>
      </c>
      <c r="AN192" s="274">
        <v>5</v>
      </c>
      <c r="AO192" s="274">
        <v>5</v>
      </c>
      <c r="AP192" s="274">
        <v>5</v>
      </c>
      <c r="AQ192" s="274">
        <v>5</v>
      </c>
      <c r="AR192" s="274">
        <v>5</v>
      </c>
      <c r="AS192" s="274">
        <v>5</v>
      </c>
      <c r="AT192" s="274"/>
      <c r="AU192" s="274" t="s">
        <v>33</v>
      </c>
      <c r="AV192" s="274"/>
      <c r="AW192" s="274" t="s">
        <v>183</v>
      </c>
      <c r="AX192" s="274">
        <v>5</v>
      </c>
      <c r="AY192" s="274" t="s">
        <v>33</v>
      </c>
      <c r="AZ192" s="274"/>
      <c r="BA192" s="274" t="s">
        <v>183</v>
      </c>
      <c r="BB192" s="274" t="s">
        <v>183</v>
      </c>
      <c r="BC192" s="274" t="s">
        <v>33</v>
      </c>
      <c r="BD192" s="274"/>
      <c r="BE192" s="274" t="s">
        <v>183</v>
      </c>
      <c r="BF192" s="274"/>
      <c r="BG192" s="274"/>
      <c r="BH192" s="274"/>
      <c r="BI192" s="274"/>
      <c r="BJ192" s="274">
        <v>5</v>
      </c>
      <c r="BK192" s="274">
        <v>5</v>
      </c>
      <c r="BL192" s="274"/>
      <c r="BM192" s="274">
        <v>5</v>
      </c>
      <c r="BN192" s="274">
        <v>5</v>
      </c>
      <c r="BO192" s="274"/>
      <c r="BP192" s="274"/>
      <c r="BQ192" s="275">
        <v>43139.678310185183</v>
      </c>
      <c r="BR192" s="274" t="s">
        <v>356</v>
      </c>
    </row>
    <row r="193" spans="1:70" ht="15" x14ac:dyDescent="0.25">
      <c r="A193" s="197" t="str">
        <f>IF(ISNA(LOOKUP($G193,BLIOTECAS!$B$1:$B$27,BLIOTECAS!C$1:C$27)),"",LOOKUP($G193,BLIOTECAS!$B$1:$B$27,BLIOTECAS!C$1:C$27))</f>
        <v xml:space="preserve">Facultad de Ciencias Químicas </v>
      </c>
      <c r="B193" s="197" t="str">
        <f>IF(ISNA(LOOKUP($G193,BLIOTECAS!$B$1:$B$27,BLIOTECAS!D$1:D$27)),"",LOOKUP($G193,BLIOTECAS!$B$1:$B$27,BLIOTECAS!D$1:D$27))</f>
        <v>QUI</v>
      </c>
      <c r="C193" s="197" t="str">
        <f>IF(ISNA(LOOKUP($G193,BLIOTECAS!$B$1:$B$27,BLIOTECAS!E$1:E$27)),"",LOOKUP($G193,BLIOTECAS!$B$1:$B$27,BLIOTECAS!E$1:E$27))</f>
        <v>Ciencias Experimentales</v>
      </c>
      <c r="D193" s="274">
        <v>1619</v>
      </c>
      <c r="E193" s="274"/>
      <c r="F193" s="274"/>
      <c r="G193" s="274">
        <v>10</v>
      </c>
      <c r="H193" s="274"/>
      <c r="I193" s="274">
        <v>3</v>
      </c>
      <c r="J193" s="274">
        <v>5</v>
      </c>
      <c r="K193" s="274"/>
      <c r="L193" s="274">
        <v>10</v>
      </c>
      <c r="M193" s="274"/>
      <c r="N193" s="274"/>
      <c r="O193" s="274"/>
      <c r="P193" s="274"/>
      <c r="Q193" s="274"/>
      <c r="R193" s="274"/>
      <c r="S193" s="274"/>
      <c r="T193" s="274"/>
      <c r="U193" s="274"/>
      <c r="V193" s="274"/>
      <c r="W193" s="274"/>
      <c r="X193" s="274">
        <v>3</v>
      </c>
      <c r="Y193" s="274">
        <v>4</v>
      </c>
      <c r="Z193" s="274">
        <v>4</v>
      </c>
      <c r="AA193" s="274">
        <v>4</v>
      </c>
      <c r="AB193" s="274">
        <v>4</v>
      </c>
      <c r="AC193" s="274"/>
      <c r="AD193" s="274">
        <v>3</v>
      </c>
      <c r="AE193" s="274">
        <v>3</v>
      </c>
      <c r="AF193" s="274">
        <v>5</v>
      </c>
      <c r="AG193" s="274">
        <v>3</v>
      </c>
      <c r="AH193" s="274">
        <v>4</v>
      </c>
      <c r="AI193" s="274">
        <v>4</v>
      </c>
      <c r="AJ193" s="274">
        <v>3</v>
      </c>
      <c r="AK193" s="274"/>
      <c r="AL193" s="274"/>
      <c r="AM193" s="274"/>
      <c r="AN193" s="274">
        <v>3</v>
      </c>
      <c r="AO193" s="274">
        <v>3</v>
      </c>
      <c r="AP193" s="274">
        <v>4</v>
      </c>
      <c r="AQ193" s="274">
        <v>5</v>
      </c>
      <c r="AR193" s="274">
        <v>4</v>
      </c>
      <c r="AS193" s="274">
        <v>4</v>
      </c>
      <c r="AT193" s="274"/>
      <c r="AU193" s="274" t="s">
        <v>183</v>
      </c>
      <c r="AV193" s="274">
        <v>4</v>
      </c>
      <c r="AW193" s="274"/>
      <c r="AX193" s="274">
        <v>4</v>
      </c>
      <c r="AY193" s="274" t="s">
        <v>183</v>
      </c>
      <c r="AZ193" s="274">
        <v>3</v>
      </c>
      <c r="BA193" s="274" t="s">
        <v>183</v>
      </c>
      <c r="BB193" s="274" t="s">
        <v>183</v>
      </c>
      <c r="BC193" s="274" t="s">
        <v>33</v>
      </c>
      <c r="BD193" s="274"/>
      <c r="BE193" s="274" t="s">
        <v>33</v>
      </c>
      <c r="BF193" s="274"/>
      <c r="BG193" s="274"/>
      <c r="BH193" s="274"/>
      <c r="BI193" s="274"/>
      <c r="BJ193" s="274">
        <v>4</v>
      </c>
      <c r="BK193" s="274">
        <v>5</v>
      </c>
      <c r="BL193" s="274"/>
      <c r="BM193" s="274">
        <v>4</v>
      </c>
      <c r="BN193" s="274">
        <v>4</v>
      </c>
      <c r="BO193" s="274"/>
      <c r="BP193" s="274"/>
      <c r="BQ193" s="275">
        <v>43139.67832175926</v>
      </c>
      <c r="BR193" s="274" t="s">
        <v>356</v>
      </c>
    </row>
    <row r="194" spans="1:70" ht="15" x14ac:dyDescent="0.25">
      <c r="A194" s="197" t="str">
        <f>IF(ISNA(LOOKUP($G194,BLIOTECAS!$B$1:$B$27,BLIOTECAS!C$1:C$27)),"",LOOKUP($G194,BLIOTECAS!$B$1:$B$27,BLIOTECAS!C$1:C$27))</f>
        <v xml:space="preserve">Facultad de Psicología </v>
      </c>
      <c r="B194" s="197" t="str">
        <f>IF(ISNA(LOOKUP($G194,BLIOTECAS!$B$1:$B$27,BLIOTECAS!D$1:D$27)),"",LOOKUP($G194,BLIOTECAS!$B$1:$B$27,BLIOTECAS!D$1:D$27))</f>
        <v>PSI</v>
      </c>
      <c r="C194" s="197" t="str">
        <f>IF(ISNA(LOOKUP($G194,BLIOTECAS!$B$1:$B$27,BLIOTECAS!E$1:E$27)),"",LOOKUP($G194,BLIOTECAS!$B$1:$B$27,BLIOTECAS!E$1:E$27))</f>
        <v>Ciencias de la Salud</v>
      </c>
      <c r="D194" s="274">
        <v>1620</v>
      </c>
      <c r="E194" s="274"/>
      <c r="F194" s="274"/>
      <c r="G194" s="274">
        <v>20</v>
      </c>
      <c r="H194" s="274"/>
      <c r="I194" s="274">
        <v>3</v>
      </c>
      <c r="J194" s="274">
        <v>5</v>
      </c>
      <c r="K194" s="274"/>
      <c r="L194" s="274">
        <v>20</v>
      </c>
      <c r="M194" s="274">
        <v>26</v>
      </c>
      <c r="N194" s="274"/>
      <c r="O194" s="274"/>
      <c r="P194" s="274"/>
      <c r="Q194" s="274"/>
      <c r="R194" s="274">
        <v>4</v>
      </c>
      <c r="S194" s="274">
        <v>5</v>
      </c>
      <c r="T194" s="274">
        <v>4</v>
      </c>
      <c r="U194" s="274">
        <v>4</v>
      </c>
      <c r="V194" s="274"/>
      <c r="W194" s="274"/>
      <c r="X194" s="274">
        <v>3</v>
      </c>
      <c r="Y194" s="274">
        <v>5</v>
      </c>
      <c r="Z194" s="274">
        <v>3</v>
      </c>
      <c r="AA194" s="274">
        <v>1</v>
      </c>
      <c r="AB194" s="274">
        <v>5</v>
      </c>
      <c r="AC194" s="274"/>
      <c r="AD194" s="274">
        <v>4</v>
      </c>
      <c r="AE194" s="274">
        <v>4</v>
      </c>
      <c r="AF194" s="274">
        <v>4</v>
      </c>
      <c r="AG194" s="274">
        <v>4</v>
      </c>
      <c r="AH194" s="274">
        <v>4</v>
      </c>
      <c r="AI194" s="274">
        <v>3</v>
      </c>
      <c r="AJ194" s="274">
        <v>3</v>
      </c>
      <c r="AK194" s="274"/>
      <c r="AL194" s="274"/>
      <c r="AM194" s="274">
        <v>4</v>
      </c>
      <c r="AN194" s="274">
        <v>4</v>
      </c>
      <c r="AO194" s="274">
        <v>4</v>
      </c>
      <c r="AP194" s="274">
        <v>4</v>
      </c>
      <c r="AQ194" s="274">
        <v>4</v>
      </c>
      <c r="AR194" s="274">
        <v>4</v>
      </c>
      <c r="AS194" s="274">
        <v>4</v>
      </c>
      <c r="AT194" s="274"/>
      <c r="AU194" s="274" t="s">
        <v>183</v>
      </c>
      <c r="AV194" s="274">
        <v>3</v>
      </c>
      <c r="AW194" s="274" t="s">
        <v>183</v>
      </c>
      <c r="AX194" s="274">
        <v>3</v>
      </c>
      <c r="AY194" s="274" t="s">
        <v>33</v>
      </c>
      <c r="AZ194" s="274"/>
      <c r="BA194" s="274" t="s">
        <v>183</v>
      </c>
      <c r="BB194" s="274" t="s">
        <v>183</v>
      </c>
      <c r="BC194" s="274" t="s">
        <v>183</v>
      </c>
      <c r="BD194" s="274">
        <v>3</v>
      </c>
      <c r="BE194" s="274" t="s">
        <v>183</v>
      </c>
      <c r="BF194" s="274"/>
      <c r="BG194" s="274"/>
      <c r="BH194" s="274"/>
      <c r="BI194" s="274"/>
      <c r="BJ194" s="274">
        <v>4</v>
      </c>
      <c r="BK194" s="274">
        <v>5</v>
      </c>
      <c r="BL194" s="274"/>
      <c r="BM194" s="274">
        <v>4</v>
      </c>
      <c r="BN194" s="274">
        <v>2</v>
      </c>
      <c r="BO194" s="274"/>
      <c r="BP194" s="274"/>
      <c r="BQ194" s="275">
        <v>43139.678518518522</v>
      </c>
      <c r="BR194" s="274" t="s">
        <v>356</v>
      </c>
    </row>
    <row r="195" spans="1:70" ht="15" x14ac:dyDescent="0.25">
      <c r="A195" s="197" t="str">
        <f>IF(ISNA(LOOKUP($G195,BLIOTECAS!$B$1:$B$27,BLIOTECAS!C$1:C$27)),"",LOOKUP($G195,BLIOTECAS!$B$1:$B$27,BLIOTECAS!C$1:C$27))</f>
        <v xml:space="preserve">Facultad de Ciencias de la Información </v>
      </c>
      <c r="B195" s="197" t="str">
        <f>IF(ISNA(LOOKUP($G195,BLIOTECAS!$B$1:$B$27,BLIOTECAS!D$1:D$27)),"",LOOKUP($G195,BLIOTECAS!$B$1:$B$27,BLIOTECAS!D$1:D$27))</f>
        <v>INF</v>
      </c>
      <c r="C195" s="197" t="str">
        <f>IF(ISNA(LOOKUP($G195,BLIOTECAS!$B$1:$B$27,BLIOTECAS!E$1:E$27)),"",LOOKUP($G195,BLIOTECAS!$B$1:$B$27,BLIOTECAS!E$1:E$27))</f>
        <v>Ciencias Sociales</v>
      </c>
      <c r="D195" s="274">
        <v>1621</v>
      </c>
      <c r="E195" s="274"/>
      <c r="F195" s="274"/>
      <c r="G195" s="274">
        <v>4</v>
      </c>
      <c r="H195" s="274"/>
      <c r="I195" s="274">
        <v>3</v>
      </c>
      <c r="J195" s="274">
        <v>3</v>
      </c>
      <c r="K195" s="274"/>
      <c r="L195" s="274">
        <v>4</v>
      </c>
      <c r="M195" s="274">
        <v>14</v>
      </c>
      <c r="N195" s="274">
        <v>12</v>
      </c>
      <c r="O195" s="274"/>
      <c r="P195" s="274"/>
      <c r="Q195" s="274"/>
      <c r="R195" s="274">
        <v>1</v>
      </c>
      <c r="S195" s="274">
        <v>1</v>
      </c>
      <c r="T195" s="274">
        <v>1</v>
      </c>
      <c r="U195" s="274">
        <v>1</v>
      </c>
      <c r="V195" s="274"/>
      <c r="W195" s="274"/>
      <c r="X195" s="274">
        <v>3</v>
      </c>
      <c r="Y195" s="274">
        <v>4</v>
      </c>
      <c r="Z195" s="274">
        <v>5</v>
      </c>
      <c r="AA195" s="274">
        <v>3</v>
      </c>
      <c r="AB195" s="274">
        <v>5</v>
      </c>
      <c r="AC195" s="274"/>
      <c r="AD195" s="274">
        <v>4</v>
      </c>
      <c r="AE195" s="274">
        <v>5</v>
      </c>
      <c r="AF195" s="274">
        <v>4</v>
      </c>
      <c r="AG195" s="274">
        <v>5</v>
      </c>
      <c r="AH195" s="274">
        <v>4</v>
      </c>
      <c r="AI195" s="274">
        <v>5</v>
      </c>
      <c r="AJ195" s="274">
        <v>4</v>
      </c>
      <c r="AK195" s="274"/>
      <c r="AL195" s="274"/>
      <c r="AM195" s="274">
        <v>5</v>
      </c>
      <c r="AN195" s="274">
        <v>5</v>
      </c>
      <c r="AO195" s="274">
        <v>5</v>
      </c>
      <c r="AP195" s="274">
        <v>5</v>
      </c>
      <c r="AQ195" s="274">
        <v>5</v>
      </c>
      <c r="AR195" s="274"/>
      <c r="AS195" s="274">
        <v>5</v>
      </c>
      <c r="AT195" s="274"/>
      <c r="AU195" s="274" t="s">
        <v>183</v>
      </c>
      <c r="AV195" s="274">
        <v>3</v>
      </c>
      <c r="AW195" s="274" t="s">
        <v>183</v>
      </c>
      <c r="AX195" s="274">
        <v>4</v>
      </c>
      <c r="AY195" s="274" t="s">
        <v>33</v>
      </c>
      <c r="AZ195" s="274"/>
      <c r="BA195" s="274" t="s">
        <v>33</v>
      </c>
      <c r="BB195" s="274" t="s">
        <v>183</v>
      </c>
      <c r="BC195" s="274" t="s">
        <v>183</v>
      </c>
      <c r="BD195" s="274">
        <v>4</v>
      </c>
      <c r="BE195" s="274" t="s">
        <v>33</v>
      </c>
      <c r="BF195" s="274"/>
      <c r="BG195" s="274"/>
      <c r="BH195" s="274"/>
      <c r="BI195" s="274"/>
      <c r="BJ195" s="274">
        <v>5</v>
      </c>
      <c r="BK195" s="274">
        <v>5</v>
      </c>
      <c r="BL195" s="274"/>
      <c r="BM195" s="274">
        <v>5</v>
      </c>
      <c r="BN195" s="274">
        <v>5</v>
      </c>
      <c r="BO195" s="274"/>
      <c r="BP195" s="274"/>
      <c r="BQ195" s="275">
        <v>43139.678541666668</v>
      </c>
      <c r="BR195" s="274" t="s">
        <v>356</v>
      </c>
    </row>
    <row r="196" spans="1:70" ht="15" x14ac:dyDescent="0.25">
      <c r="A196" s="197" t="str">
        <f>IF(ISNA(LOOKUP($G196,BLIOTECAS!$B$1:$B$27,BLIOTECAS!C$1:C$27)),"",LOOKUP($G196,BLIOTECAS!$B$1:$B$27,BLIOTECAS!C$1:C$27))</f>
        <v xml:space="preserve">Facultad de Ciencias Químicas </v>
      </c>
      <c r="B196" s="197" t="str">
        <f>IF(ISNA(LOOKUP($G196,BLIOTECAS!$B$1:$B$27,BLIOTECAS!D$1:D$27)),"",LOOKUP($G196,BLIOTECAS!$B$1:$B$27,BLIOTECAS!D$1:D$27))</f>
        <v>QUI</v>
      </c>
      <c r="C196" s="197" t="str">
        <f>IF(ISNA(LOOKUP($G196,BLIOTECAS!$B$1:$B$27,BLIOTECAS!E$1:E$27)),"",LOOKUP($G196,BLIOTECAS!$B$1:$B$27,BLIOTECAS!E$1:E$27))</f>
        <v>Ciencias Experimentales</v>
      </c>
      <c r="D196" s="274">
        <v>1622</v>
      </c>
      <c r="E196" s="274"/>
      <c r="F196" s="274"/>
      <c r="G196" s="274">
        <v>10</v>
      </c>
      <c r="H196" s="274"/>
      <c r="I196" s="274">
        <v>4</v>
      </c>
      <c r="J196" s="274">
        <v>3</v>
      </c>
      <c r="K196" s="274"/>
      <c r="L196" s="274">
        <v>10</v>
      </c>
      <c r="M196" s="274"/>
      <c r="N196" s="274"/>
      <c r="O196" s="274"/>
      <c r="P196" s="274"/>
      <c r="Q196" s="274"/>
      <c r="R196" s="274">
        <v>5</v>
      </c>
      <c r="S196" s="274">
        <v>5</v>
      </c>
      <c r="T196" s="274">
        <v>5</v>
      </c>
      <c r="U196" s="274">
        <v>5</v>
      </c>
      <c r="V196" s="274"/>
      <c r="W196" s="274"/>
      <c r="X196" s="274">
        <v>4</v>
      </c>
      <c r="Y196" s="274">
        <v>5</v>
      </c>
      <c r="Z196" s="274">
        <v>5</v>
      </c>
      <c r="AA196" s="274">
        <v>2</v>
      </c>
      <c r="AB196" s="274">
        <v>4</v>
      </c>
      <c r="AC196" s="274"/>
      <c r="AD196" s="274">
        <v>4</v>
      </c>
      <c r="AE196" s="274">
        <v>5</v>
      </c>
      <c r="AF196" s="274">
        <v>5</v>
      </c>
      <c r="AG196" s="274">
        <v>5</v>
      </c>
      <c r="AH196" s="274">
        <v>4</v>
      </c>
      <c r="AI196" s="274">
        <v>5</v>
      </c>
      <c r="AJ196" s="274">
        <v>4</v>
      </c>
      <c r="AK196" s="274"/>
      <c r="AL196" s="274"/>
      <c r="AM196" s="274">
        <v>5</v>
      </c>
      <c r="AN196" s="274">
        <v>4</v>
      </c>
      <c r="AO196" s="274">
        <v>5</v>
      </c>
      <c r="AP196" s="274">
        <v>5</v>
      </c>
      <c r="AQ196" s="274">
        <v>5</v>
      </c>
      <c r="AR196" s="274">
        <v>5</v>
      </c>
      <c r="AS196" s="274">
        <v>4</v>
      </c>
      <c r="AT196" s="274"/>
      <c r="AU196" s="274" t="s">
        <v>33</v>
      </c>
      <c r="AV196" s="274"/>
      <c r="AW196" s="274" t="s">
        <v>183</v>
      </c>
      <c r="AX196" s="274">
        <v>4</v>
      </c>
      <c r="AY196" s="274" t="s">
        <v>183</v>
      </c>
      <c r="AZ196" s="274">
        <v>4</v>
      </c>
      <c r="BA196" s="274" t="s">
        <v>183</v>
      </c>
      <c r="BB196" s="274" t="s">
        <v>183</v>
      </c>
      <c r="BC196" s="274" t="s">
        <v>33</v>
      </c>
      <c r="BD196" s="274"/>
      <c r="BE196" s="274" t="s">
        <v>183</v>
      </c>
      <c r="BF196" s="274"/>
      <c r="BG196" s="274"/>
      <c r="BH196" s="274"/>
      <c r="BI196" s="274"/>
      <c r="BJ196" s="274">
        <v>5</v>
      </c>
      <c r="BK196" s="274">
        <v>5</v>
      </c>
      <c r="BL196" s="274"/>
      <c r="BM196" s="274">
        <v>5</v>
      </c>
      <c r="BN196" s="274">
        <v>4</v>
      </c>
      <c r="BO196" s="274"/>
      <c r="BP196" s="274"/>
      <c r="BQ196" s="275">
        <v>43139.679803240739</v>
      </c>
      <c r="BR196" s="274" t="s">
        <v>355</v>
      </c>
    </row>
    <row r="197" spans="1:70" ht="15" x14ac:dyDescent="0.25">
      <c r="A197" s="197" t="str">
        <f>IF(ISNA(LOOKUP($G197,BLIOTECAS!$B$1:$B$27,BLIOTECAS!C$1:C$27)),"",LOOKUP($G197,BLIOTECAS!$B$1:$B$27,BLIOTECAS!C$1:C$27))</f>
        <v xml:space="preserve">Facultad de Ciencias de la Documentación </v>
      </c>
      <c r="B197" s="197" t="str">
        <f>IF(ISNA(LOOKUP($G197,BLIOTECAS!$B$1:$B$27,BLIOTECAS!D$1:D$27)),"",LOOKUP($G197,BLIOTECAS!$B$1:$B$27,BLIOTECAS!D$1:D$27))</f>
        <v>BYD</v>
      </c>
      <c r="C197" s="197" t="str">
        <f>IF(ISNA(LOOKUP($G197,BLIOTECAS!$B$1:$B$27,BLIOTECAS!E$1:E$27)),"",LOOKUP($G197,BLIOTECAS!$B$1:$B$27,BLIOTECAS!E$1:E$27))</f>
        <v>Ciencias Sociales</v>
      </c>
      <c r="D197" s="274">
        <v>1623</v>
      </c>
      <c r="E197" s="274"/>
      <c r="F197" s="274"/>
      <c r="G197" s="274">
        <v>3</v>
      </c>
      <c r="H197" s="274"/>
      <c r="I197" s="274">
        <v>4</v>
      </c>
      <c r="J197" s="274">
        <v>4</v>
      </c>
      <c r="K197" s="274"/>
      <c r="L197" s="274">
        <v>16</v>
      </c>
      <c r="M197" s="274">
        <v>28</v>
      </c>
      <c r="N197" s="274">
        <v>14</v>
      </c>
      <c r="O197" s="274"/>
      <c r="P197" s="274"/>
      <c r="Q197" s="274"/>
      <c r="R197" s="274">
        <v>5</v>
      </c>
      <c r="S197" s="274">
        <v>5</v>
      </c>
      <c r="T197" s="274">
        <v>5</v>
      </c>
      <c r="U197" s="274">
        <v>4</v>
      </c>
      <c r="V197" s="274"/>
      <c r="W197" s="274"/>
      <c r="X197" s="274">
        <v>5</v>
      </c>
      <c r="Y197" s="274">
        <v>3</v>
      </c>
      <c r="Z197" s="274">
        <v>4</v>
      </c>
      <c r="AA197" s="274">
        <v>5</v>
      </c>
      <c r="AB197" s="274">
        <v>4</v>
      </c>
      <c r="AC197" s="274"/>
      <c r="AD197" s="274">
        <v>5</v>
      </c>
      <c r="AE197" s="274">
        <v>5</v>
      </c>
      <c r="AF197" s="274">
        <v>5</v>
      </c>
      <c r="AG197" s="274">
        <v>5</v>
      </c>
      <c r="AH197" s="274">
        <v>5</v>
      </c>
      <c r="AI197" s="274">
        <v>5</v>
      </c>
      <c r="AJ197" s="274">
        <v>4</v>
      </c>
      <c r="AK197" s="274"/>
      <c r="AL197" s="274"/>
      <c r="AM197" s="274">
        <v>5</v>
      </c>
      <c r="AN197" s="274">
        <v>5</v>
      </c>
      <c r="AO197" s="274">
        <v>5</v>
      </c>
      <c r="AP197" s="274"/>
      <c r="AQ197" s="274">
        <v>5</v>
      </c>
      <c r="AR197" s="274">
        <v>5</v>
      </c>
      <c r="AS197" s="274">
        <v>5</v>
      </c>
      <c r="AT197" s="274"/>
      <c r="AU197" s="274" t="s">
        <v>183</v>
      </c>
      <c r="AV197" s="274">
        <v>4</v>
      </c>
      <c r="AW197" s="274" t="s">
        <v>183</v>
      </c>
      <c r="AX197" s="274">
        <v>4</v>
      </c>
      <c r="AY197" s="274" t="s">
        <v>183</v>
      </c>
      <c r="AZ197" s="274">
        <v>4</v>
      </c>
      <c r="BA197" s="274" t="s">
        <v>183</v>
      </c>
      <c r="BB197" s="274" t="s">
        <v>183</v>
      </c>
      <c r="BC197" s="274" t="s">
        <v>183</v>
      </c>
      <c r="BD197" s="274">
        <v>4</v>
      </c>
      <c r="BE197" s="274" t="s">
        <v>183</v>
      </c>
      <c r="BF197" s="274"/>
      <c r="BG197" s="274"/>
      <c r="BH197" s="274"/>
      <c r="BI197" s="274"/>
      <c r="BJ197" s="274">
        <v>5</v>
      </c>
      <c r="BK197" s="274">
        <v>5</v>
      </c>
      <c r="BL197" s="274"/>
      <c r="BM197" s="274">
        <v>5</v>
      </c>
      <c r="BN197" s="274">
        <v>3</v>
      </c>
      <c r="BO197" s="274"/>
      <c r="BP197" s="274"/>
      <c r="BQ197" s="275">
        <v>43139.680162037039</v>
      </c>
      <c r="BR197" s="274" t="s">
        <v>355</v>
      </c>
    </row>
    <row r="198" spans="1:70" ht="15" x14ac:dyDescent="0.25">
      <c r="A198" s="197" t="str">
        <f>IF(ISNA(LOOKUP($G198,BLIOTECAS!$B$1:$B$27,BLIOTECAS!C$1:C$27)),"",LOOKUP($G198,BLIOTECAS!$B$1:$B$27,BLIOTECAS!C$1:C$27))</f>
        <v xml:space="preserve">Facultad de Filología </v>
      </c>
      <c r="B198" s="197" t="str">
        <f>IF(ISNA(LOOKUP($G198,BLIOTECAS!$B$1:$B$27,BLIOTECAS!D$1:D$27)),"",LOOKUP($G198,BLIOTECAS!$B$1:$B$27,BLIOTECAS!D$1:D$27))</f>
        <v>FLL</v>
      </c>
      <c r="C198" s="197" t="str">
        <f>IF(ISNA(LOOKUP($G198,BLIOTECAS!$B$1:$B$27,BLIOTECAS!E$1:E$27)),"",LOOKUP($G198,BLIOTECAS!$B$1:$B$27,BLIOTECAS!E$1:E$27))</f>
        <v>Humanidades</v>
      </c>
      <c r="D198" s="274">
        <v>1624</v>
      </c>
      <c r="E198" s="274"/>
      <c r="F198" s="274"/>
      <c r="G198" s="274">
        <v>14</v>
      </c>
      <c r="H198" s="274"/>
      <c r="I198" s="274">
        <v>5</v>
      </c>
      <c r="J198" s="274">
        <v>5</v>
      </c>
      <c r="K198" s="274"/>
      <c r="L198" s="274">
        <v>29</v>
      </c>
      <c r="M198" s="274">
        <v>16</v>
      </c>
      <c r="N198" s="274">
        <v>14</v>
      </c>
      <c r="O198" s="274"/>
      <c r="P198" s="274"/>
      <c r="Q198" s="274"/>
      <c r="R198" s="274">
        <v>4</v>
      </c>
      <c r="S198" s="274">
        <v>5</v>
      </c>
      <c r="T198" s="274">
        <v>5</v>
      </c>
      <c r="U198" s="274">
        <v>3</v>
      </c>
      <c r="V198" s="274"/>
      <c r="W198" s="274"/>
      <c r="X198" s="274">
        <v>5</v>
      </c>
      <c r="Y198" s="274">
        <v>5</v>
      </c>
      <c r="Z198" s="274">
        <v>4</v>
      </c>
      <c r="AA198" s="274">
        <v>3</v>
      </c>
      <c r="AB198" s="274">
        <v>5</v>
      </c>
      <c r="AC198" s="274"/>
      <c r="AD198" s="274">
        <v>4</v>
      </c>
      <c r="AE198" s="274">
        <v>4</v>
      </c>
      <c r="AF198" s="274">
        <v>4</v>
      </c>
      <c r="AG198" s="274">
        <v>4</v>
      </c>
      <c r="AH198" s="274">
        <v>4</v>
      </c>
      <c r="AI198" s="274">
        <v>4</v>
      </c>
      <c r="AJ198" s="274">
        <v>4</v>
      </c>
      <c r="AK198" s="274"/>
      <c r="AL198" s="274"/>
      <c r="AM198" s="274">
        <v>3</v>
      </c>
      <c r="AN198" s="274">
        <v>3</v>
      </c>
      <c r="AO198" s="274">
        <v>3</v>
      </c>
      <c r="AP198" s="274">
        <v>4</v>
      </c>
      <c r="AQ198" s="274">
        <v>5</v>
      </c>
      <c r="AR198" s="274">
        <v>5</v>
      </c>
      <c r="AS198" s="274">
        <v>4</v>
      </c>
      <c r="AT198" s="274"/>
      <c r="AU198" s="274" t="s">
        <v>183</v>
      </c>
      <c r="AV198" s="274">
        <v>3</v>
      </c>
      <c r="AW198" s="274" t="s">
        <v>183</v>
      </c>
      <c r="AX198" s="274">
        <v>4</v>
      </c>
      <c r="AY198" s="274" t="s">
        <v>33</v>
      </c>
      <c r="AZ198" s="274"/>
      <c r="BA198" s="274" t="s">
        <v>183</v>
      </c>
      <c r="BB198" s="274" t="s">
        <v>183</v>
      </c>
      <c r="BC198" s="274" t="s">
        <v>183</v>
      </c>
      <c r="BD198" s="274">
        <v>4</v>
      </c>
      <c r="BE198" s="274" t="s">
        <v>183</v>
      </c>
      <c r="BF198" s="274"/>
      <c r="BG198" s="274"/>
      <c r="BH198" s="274"/>
      <c r="BI198" s="274"/>
      <c r="BJ198" s="274">
        <v>3</v>
      </c>
      <c r="BK198" s="274">
        <v>3</v>
      </c>
      <c r="BL198" s="274"/>
      <c r="BM198" s="274">
        <v>4</v>
      </c>
      <c r="BN198" s="274">
        <v>2</v>
      </c>
      <c r="BO198" s="274" t="s">
        <v>433</v>
      </c>
      <c r="BP198" s="274"/>
      <c r="BQ198" s="275">
        <v>43139.680381944447</v>
      </c>
      <c r="BR198" s="274" t="s">
        <v>355</v>
      </c>
    </row>
    <row r="199" spans="1:70" ht="15" x14ac:dyDescent="0.25">
      <c r="A199" s="197" t="str">
        <f>IF(ISNA(LOOKUP($G199,BLIOTECAS!$B$1:$B$27,BLIOTECAS!C$1:C$27)),"",LOOKUP($G199,BLIOTECAS!$B$1:$B$27,BLIOTECAS!C$1:C$27))</f>
        <v xml:space="preserve">Facultad de Ciencias de la Información </v>
      </c>
      <c r="B199" s="197" t="str">
        <f>IF(ISNA(LOOKUP($G199,BLIOTECAS!$B$1:$B$27,BLIOTECAS!D$1:D$27)),"",LOOKUP($G199,BLIOTECAS!$B$1:$B$27,BLIOTECAS!D$1:D$27))</f>
        <v>INF</v>
      </c>
      <c r="C199" s="197" t="str">
        <f>IF(ISNA(LOOKUP($G199,BLIOTECAS!$B$1:$B$27,BLIOTECAS!E$1:E$27)),"",LOOKUP($G199,BLIOTECAS!$B$1:$B$27,BLIOTECAS!E$1:E$27))</f>
        <v>Ciencias Sociales</v>
      </c>
      <c r="D199" s="274">
        <v>1625</v>
      </c>
      <c r="E199" s="274"/>
      <c r="F199" s="274"/>
      <c r="G199" s="274">
        <v>4</v>
      </c>
      <c r="H199" s="274"/>
      <c r="I199" s="274">
        <v>3</v>
      </c>
      <c r="J199" s="274">
        <v>4</v>
      </c>
      <c r="K199" s="274"/>
      <c r="L199" s="274">
        <v>4</v>
      </c>
      <c r="M199" s="274"/>
      <c r="N199" s="274"/>
      <c r="O199" s="274"/>
      <c r="P199" s="274"/>
      <c r="Q199" s="274"/>
      <c r="R199" s="274">
        <v>5</v>
      </c>
      <c r="S199" s="274">
        <v>5</v>
      </c>
      <c r="T199" s="274">
        <v>5</v>
      </c>
      <c r="U199" s="274">
        <v>5</v>
      </c>
      <c r="V199" s="274"/>
      <c r="W199" s="274"/>
      <c r="X199" s="274">
        <v>5</v>
      </c>
      <c r="Y199" s="274">
        <v>5</v>
      </c>
      <c r="Z199" s="274">
        <v>2</v>
      </c>
      <c r="AA199" s="274">
        <v>3</v>
      </c>
      <c r="AB199" s="274">
        <v>5</v>
      </c>
      <c r="AC199" s="274"/>
      <c r="AD199" s="274">
        <v>5</v>
      </c>
      <c r="AE199" s="274">
        <v>3</v>
      </c>
      <c r="AF199" s="274">
        <v>5</v>
      </c>
      <c r="AG199" s="274">
        <v>5</v>
      </c>
      <c r="AH199" s="274">
        <v>5</v>
      </c>
      <c r="AI199" s="274">
        <v>5</v>
      </c>
      <c r="AJ199" s="274">
        <v>5</v>
      </c>
      <c r="AK199" s="274"/>
      <c r="AL199" s="274"/>
      <c r="AM199" s="274">
        <v>5</v>
      </c>
      <c r="AN199" s="274">
        <v>5</v>
      </c>
      <c r="AO199" s="274">
        <v>5</v>
      </c>
      <c r="AP199" s="274">
        <v>5</v>
      </c>
      <c r="AQ199" s="274">
        <v>5</v>
      </c>
      <c r="AR199" s="274">
        <v>5</v>
      </c>
      <c r="AS199" s="274">
        <v>5</v>
      </c>
      <c r="AT199" s="274"/>
      <c r="AU199" s="274" t="s">
        <v>183</v>
      </c>
      <c r="AV199" s="274">
        <v>4</v>
      </c>
      <c r="AW199" s="274" t="s">
        <v>33</v>
      </c>
      <c r="AX199" s="274"/>
      <c r="AY199" s="274" t="s">
        <v>33</v>
      </c>
      <c r="AZ199" s="274"/>
      <c r="BA199" s="274" t="s">
        <v>183</v>
      </c>
      <c r="BB199" s="274" t="s">
        <v>183</v>
      </c>
      <c r="BC199" s="274" t="s">
        <v>183</v>
      </c>
      <c r="BD199" s="274">
        <v>5</v>
      </c>
      <c r="BE199" s="274" t="s">
        <v>33</v>
      </c>
      <c r="BF199" s="274"/>
      <c r="BG199" s="274"/>
      <c r="BH199" s="274"/>
      <c r="BI199" s="274"/>
      <c r="BJ199" s="274">
        <v>5</v>
      </c>
      <c r="BK199" s="274">
        <v>5</v>
      </c>
      <c r="BL199" s="274"/>
      <c r="BM199" s="274">
        <v>5</v>
      </c>
      <c r="BN199" s="274">
        <v>5</v>
      </c>
      <c r="BO199" s="274"/>
      <c r="BP199" s="274"/>
      <c r="BQ199" s="275">
        <v>43139.680636574078</v>
      </c>
      <c r="BR199" s="274" t="s">
        <v>356</v>
      </c>
    </row>
    <row r="200" spans="1:70" ht="15" x14ac:dyDescent="0.25">
      <c r="A200" s="197" t="str">
        <f>IF(ISNA(LOOKUP($G200,BLIOTECAS!$B$1:$B$27,BLIOTECAS!C$1:C$27)),"",LOOKUP($G200,BLIOTECAS!$B$1:$B$27,BLIOTECAS!C$1:C$27))</f>
        <v/>
      </c>
      <c r="B200" s="197" t="str">
        <f>IF(ISNA(LOOKUP($G200,BLIOTECAS!$B$1:$B$27,BLIOTECAS!D$1:D$27)),"",LOOKUP($G200,BLIOTECAS!$B$1:$B$27,BLIOTECAS!D$1:D$27))</f>
        <v/>
      </c>
      <c r="C200" s="197" t="str">
        <f>IF(ISNA(LOOKUP($G200,BLIOTECAS!$B$1:$B$27,BLIOTECAS!E$1:E$27)),"",LOOKUP($G200,BLIOTECAS!$B$1:$B$27,BLIOTECAS!E$1:E$27))</f>
        <v/>
      </c>
      <c r="D200" s="274">
        <v>1626</v>
      </c>
      <c r="E200" s="274"/>
      <c r="F200" s="274"/>
      <c r="G200" s="274"/>
      <c r="H200" s="274"/>
      <c r="I200" s="274">
        <v>1</v>
      </c>
      <c r="J200" s="274">
        <v>4</v>
      </c>
      <c r="K200" s="274"/>
      <c r="L200" s="274">
        <v>10</v>
      </c>
      <c r="M200" s="274"/>
      <c r="N200" s="274"/>
      <c r="O200" s="274"/>
      <c r="P200" s="274"/>
      <c r="Q200" s="274"/>
      <c r="R200" s="274">
        <v>4</v>
      </c>
      <c r="S200" s="274">
        <v>5</v>
      </c>
      <c r="T200" s="274">
        <v>5</v>
      </c>
      <c r="U200" s="274">
        <v>5</v>
      </c>
      <c r="V200" s="274"/>
      <c r="W200" s="274"/>
      <c r="X200" s="274">
        <v>4</v>
      </c>
      <c r="Y200" s="274">
        <v>5</v>
      </c>
      <c r="Z200" s="274">
        <v>3</v>
      </c>
      <c r="AA200" s="274">
        <v>3</v>
      </c>
      <c r="AB200" s="274">
        <v>4</v>
      </c>
      <c r="AC200" s="274"/>
      <c r="AD200" s="274"/>
      <c r="AE200" s="274"/>
      <c r="AF200" s="274"/>
      <c r="AG200" s="274"/>
      <c r="AH200" s="274"/>
      <c r="AI200" s="274"/>
      <c r="AJ200" s="274"/>
      <c r="AK200" s="274"/>
      <c r="AL200" s="274"/>
      <c r="AM200" s="274">
        <v>5</v>
      </c>
      <c r="AN200" s="274">
        <v>5</v>
      </c>
      <c r="AO200" s="274">
        <v>5</v>
      </c>
      <c r="AP200" s="274">
        <v>5</v>
      </c>
      <c r="AQ200" s="274">
        <v>5</v>
      </c>
      <c r="AR200" s="274">
        <v>5</v>
      </c>
      <c r="AS200" s="274">
        <v>5</v>
      </c>
      <c r="AT200" s="274"/>
      <c r="AU200" s="274" t="s">
        <v>183</v>
      </c>
      <c r="AV200" s="274">
        <v>3</v>
      </c>
      <c r="AW200" s="274" t="s">
        <v>33</v>
      </c>
      <c r="AX200" s="274"/>
      <c r="AY200" s="274" t="s">
        <v>33</v>
      </c>
      <c r="AZ200" s="274"/>
      <c r="BA200" s="274" t="s">
        <v>183</v>
      </c>
      <c r="BB200" s="274" t="s">
        <v>183</v>
      </c>
      <c r="BC200" s="274" t="s">
        <v>33</v>
      </c>
      <c r="BD200" s="274"/>
      <c r="BE200" s="274" t="s">
        <v>33</v>
      </c>
      <c r="BF200" s="274"/>
      <c r="BG200" s="274"/>
      <c r="BH200" s="274"/>
      <c r="BI200" s="274"/>
      <c r="BJ200" s="274">
        <v>5</v>
      </c>
      <c r="BK200" s="274">
        <v>5</v>
      </c>
      <c r="BL200" s="274"/>
      <c r="BM200" s="274">
        <v>5</v>
      </c>
      <c r="BN200" s="274">
        <v>5</v>
      </c>
      <c r="BO200" s="274"/>
      <c r="BP200" s="274"/>
      <c r="BQ200" s="275">
        <v>43139.681122685186</v>
      </c>
      <c r="BR200" s="274" t="s">
        <v>356</v>
      </c>
    </row>
    <row r="201" spans="1:70" ht="15" x14ac:dyDescent="0.25">
      <c r="A201" s="197" t="str">
        <f>IF(ISNA(LOOKUP($G201,BLIOTECAS!$B$1:$B$27,BLIOTECAS!C$1:C$27)),"",LOOKUP($G201,BLIOTECAS!$B$1:$B$27,BLIOTECAS!C$1:C$27))</f>
        <v xml:space="preserve">Facultad de Geografía e Historia </v>
      </c>
      <c r="B201" s="197" t="str">
        <f>IF(ISNA(LOOKUP($G201,BLIOTECAS!$B$1:$B$27,BLIOTECAS!D$1:D$27)),"",LOOKUP($G201,BLIOTECAS!$B$1:$B$27,BLIOTECAS!D$1:D$27))</f>
        <v>GHI</v>
      </c>
      <c r="C201" s="197" t="str">
        <f>IF(ISNA(LOOKUP($G201,BLIOTECAS!$B$1:$B$27,BLIOTECAS!E$1:E$27)),"",LOOKUP($G201,BLIOTECAS!$B$1:$B$27,BLIOTECAS!E$1:E$27))</f>
        <v>Humanidades</v>
      </c>
      <c r="D201" s="274">
        <v>1627</v>
      </c>
      <c r="E201" s="274"/>
      <c r="F201" s="274"/>
      <c r="G201" s="274">
        <v>16</v>
      </c>
      <c r="H201" s="274"/>
      <c r="I201" s="274">
        <v>4</v>
      </c>
      <c r="J201" s="274">
        <v>4</v>
      </c>
      <c r="K201" s="274"/>
      <c r="L201" s="274">
        <v>16</v>
      </c>
      <c r="M201" s="274">
        <v>11</v>
      </c>
      <c r="N201" s="274">
        <v>3</v>
      </c>
      <c r="O201" s="274" t="s">
        <v>434</v>
      </c>
      <c r="P201" s="274"/>
      <c r="Q201" s="274"/>
      <c r="R201" s="274">
        <v>5</v>
      </c>
      <c r="S201" s="274">
        <v>5</v>
      </c>
      <c r="T201" s="274">
        <v>5</v>
      </c>
      <c r="U201" s="274">
        <v>4</v>
      </c>
      <c r="V201" s="274"/>
      <c r="W201" s="274"/>
      <c r="X201" s="274">
        <v>4</v>
      </c>
      <c r="Y201" s="274">
        <v>4</v>
      </c>
      <c r="Z201" s="274">
        <v>4</v>
      </c>
      <c r="AA201" s="274">
        <v>3</v>
      </c>
      <c r="AB201" s="274">
        <v>3</v>
      </c>
      <c r="AC201" s="274"/>
      <c r="AD201" s="274">
        <v>4</v>
      </c>
      <c r="AE201" s="274">
        <v>4</v>
      </c>
      <c r="AF201" s="274">
        <v>4</v>
      </c>
      <c r="AG201" s="274">
        <v>5</v>
      </c>
      <c r="AH201" s="274">
        <v>4</v>
      </c>
      <c r="AI201" s="274">
        <v>4</v>
      </c>
      <c r="AJ201" s="274">
        <v>4</v>
      </c>
      <c r="AK201" s="274"/>
      <c r="AL201" s="274"/>
      <c r="AM201" s="274">
        <v>5</v>
      </c>
      <c r="AN201" s="274">
        <v>5</v>
      </c>
      <c r="AO201" s="274">
        <v>5</v>
      </c>
      <c r="AP201" s="274">
        <v>5</v>
      </c>
      <c r="AQ201" s="274">
        <v>5</v>
      </c>
      <c r="AR201" s="274">
        <v>5</v>
      </c>
      <c r="AS201" s="274">
        <v>5</v>
      </c>
      <c r="AT201" s="274"/>
      <c r="AU201" s="274" t="s">
        <v>183</v>
      </c>
      <c r="AV201" s="274">
        <v>4</v>
      </c>
      <c r="AW201" s="274" t="s">
        <v>33</v>
      </c>
      <c r="AX201" s="274"/>
      <c r="AY201" s="274" t="s">
        <v>33</v>
      </c>
      <c r="AZ201" s="274"/>
      <c r="BA201" s="274" t="s">
        <v>183</v>
      </c>
      <c r="BB201" s="274" t="s">
        <v>183</v>
      </c>
      <c r="BC201" s="274" t="s">
        <v>33</v>
      </c>
      <c r="BD201" s="274"/>
      <c r="BE201" s="274" t="s">
        <v>183</v>
      </c>
      <c r="BF201" s="274"/>
      <c r="BG201" s="274"/>
      <c r="BH201" s="274"/>
      <c r="BI201" s="274"/>
      <c r="BJ201" s="274">
        <v>5</v>
      </c>
      <c r="BK201" s="274">
        <v>5</v>
      </c>
      <c r="BL201" s="274"/>
      <c r="BM201" s="274">
        <v>5</v>
      </c>
      <c r="BN201" s="274">
        <v>3</v>
      </c>
      <c r="BO201" s="274"/>
      <c r="BP201" s="274"/>
      <c r="BQ201" s="275">
        <v>43139.681793981479</v>
      </c>
      <c r="BR201" s="274" t="s">
        <v>355</v>
      </c>
    </row>
    <row r="202" spans="1:70" ht="15" x14ac:dyDescent="0.25">
      <c r="A202" s="197" t="str">
        <f>IF(ISNA(LOOKUP($G202,BLIOTECAS!$B$1:$B$27,BLIOTECAS!C$1:C$27)),"",LOOKUP($G202,BLIOTECAS!$B$1:$B$27,BLIOTECAS!C$1:C$27))</f>
        <v/>
      </c>
      <c r="B202" s="197" t="str">
        <f>IF(ISNA(LOOKUP($G202,BLIOTECAS!$B$1:$B$27,BLIOTECAS!D$1:D$27)),"",LOOKUP($G202,BLIOTECAS!$B$1:$B$27,BLIOTECAS!D$1:D$27))</f>
        <v/>
      </c>
      <c r="C202" s="197" t="str">
        <f>IF(ISNA(LOOKUP($G202,BLIOTECAS!$B$1:$B$27,BLIOTECAS!E$1:E$27)),"",LOOKUP($G202,BLIOTECAS!$B$1:$B$27,BLIOTECAS!E$1:E$27))</f>
        <v/>
      </c>
      <c r="D202" s="274">
        <v>1628</v>
      </c>
      <c r="E202" s="274"/>
      <c r="F202" s="274"/>
      <c r="G202" s="274"/>
      <c r="H202" s="274"/>
      <c r="I202" s="274">
        <v>2</v>
      </c>
      <c r="J202" s="274">
        <v>5</v>
      </c>
      <c r="K202" s="274"/>
      <c r="L202" s="274">
        <v>19</v>
      </c>
      <c r="M202" s="274"/>
      <c r="N202" s="274"/>
      <c r="O202" s="274"/>
      <c r="P202" s="274"/>
      <c r="Q202" s="274"/>
      <c r="R202" s="274">
        <v>4</v>
      </c>
      <c r="S202" s="274">
        <v>4</v>
      </c>
      <c r="T202" s="274">
        <v>4</v>
      </c>
      <c r="U202" s="274">
        <v>3</v>
      </c>
      <c r="V202" s="274"/>
      <c r="W202" s="274"/>
      <c r="X202" s="274">
        <v>1</v>
      </c>
      <c r="Y202" s="274">
        <v>5</v>
      </c>
      <c r="Z202" s="274">
        <v>2</v>
      </c>
      <c r="AA202" s="274">
        <v>1</v>
      </c>
      <c r="AB202" s="274">
        <v>2</v>
      </c>
      <c r="AC202" s="274"/>
      <c r="AD202" s="274">
        <v>4</v>
      </c>
      <c r="AE202" s="274">
        <v>3</v>
      </c>
      <c r="AF202" s="274">
        <v>4</v>
      </c>
      <c r="AG202" s="274">
        <v>4</v>
      </c>
      <c r="AH202" s="274">
        <v>4</v>
      </c>
      <c r="AI202" s="274">
        <v>5</v>
      </c>
      <c r="AJ202" s="274">
        <v>4</v>
      </c>
      <c r="AK202" s="274"/>
      <c r="AL202" s="274"/>
      <c r="AM202" s="274">
        <v>4</v>
      </c>
      <c r="AN202" s="274">
        <v>4</v>
      </c>
      <c r="AO202" s="274">
        <v>4</v>
      </c>
      <c r="AP202" s="274">
        <v>4</v>
      </c>
      <c r="AQ202" s="274">
        <v>4</v>
      </c>
      <c r="AR202" s="274">
        <v>4</v>
      </c>
      <c r="AS202" s="274">
        <v>4</v>
      </c>
      <c r="AT202" s="274"/>
      <c r="AU202" s="274" t="s">
        <v>183</v>
      </c>
      <c r="AV202" s="274">
        <v>4</v>
      </c>
      <c r="AW202" s="274" t="s">
        <v>33</v>
      </c>
      <c r="AX202" s="274"/>
      <c r="AY202" s="274" t="s">
        <v>33</v>
      </c>
      <c r="AZ202" s="274"/>
      <c r="BA202" s="274" t="s">
        <v>183</v>
      </c>
      <c r="BB202" s="274" t="s">
        <v>183</v>
      </c>
      <c r="BC202" s="274" t="s">
        <v>33</v>
      </c>
      <c r="BD202" s="274"/>
      <c r="BE202" s="274" t="s">
        <v>33</v>
      </c>
      <c r="BF202" s="274"/>
      <c r="BG202" s="274"/>
      <c r="BH202" s="274"/>
      <c r="BI202" s="274"/>
      <c r="BJ202" s="274">
        <v>4</v>
      </c>
      <c r="BK202" s="274">
        <v>5</v>
      </c>
      <c r="BL202" s="274"/>
      <c r="BM202" s="274"/>
      <c r="BN202" s="274">
        <v>4</v>
      </c>
      <c r="BO202" s="274"/>
      <c r="BP202" s="274"/>
      <c r="BQ202" s="275">
        <v>43139.682291666664</v>
      </c>
      <c r="BR202" s="274" t="s">
        <v>356</v>
      </c>
    </row>
    <row r="203" spans="1:70" ht="15" x14ac:dyDescent="0.25">
      <c r="A203" s="197" t="str">
        <f>IF(ISNA(LOOKUP($G203,BLIOTECAS!$B$1:$B$27,BLIOTECAS!C$1:C$27)),"",LOOKUP($G203,BLIOTECAS!$B$1:$B$27,BLIOTECAS!C$1:C$27))</f>
        <v xml:space="preserve">Facultad de Farmacia </v>
      </c>
      <c r="B203" s="197" t="str">
        <f>IF(ISNA(LOOKUP($G203,BLIOTECAS!$B$1:$B$27,BLIOTECAS!D$1:D$27)),"",LOOKUP($G203,BLIOTECAS!$B$1:$B$27,BLIOTECAS!D$1:D$27))</f>
        <v>FAR</v>
      </c>
      <c r="C203" s="197" t="str">
        <f>IF(ISNA(LOOKUP($G203,BLIOTECAS!$B$1:$B$27,BLIOTECAS!E$1:E$27)),"",LOOKUP($G203,BLIOTECAS!$B$1:$B$27,BLIOTECAS!E$1:E$27))</f>
        <v>Ciencias de la Salud</v>
      </c>
      <c r="D203" s="274">
        <v>1629</v>
      </c>
      <c r="E203" s="274"/>
      <c r="F203" s="274"/>
      <c r="G203" s="274">
        <v>13</v>
      </c>
      <c r="H203" s="274"/>
      <c r="I203" s="274">
        <v>3</v>
      </c>
      <c r="J203" s="274">
        <v>4</v>
      </c>
      <c r="K203" s="274"/>
      <c r="L203" s="274">
        <v>13</v>
      </c>
      <c r="M203" s="274"/>
      <c r="N203" s="274"/>
      <c r="O203" s="274"/>
      <c r="P203" s="274"/>
      <c r="Q203" s="274"/>
      <c r="R203" s="274">
        <v>4</v>
      </c>
      <c r="S203" s="274">
        <v>3</v>
      </c>
      <c r="T203" s="274">
        <v>2</v>
      </c>
      <c r="U203" s="274">
        <v>1</v>
      </c>
      <c r="V203" s="274"/>
      <c r="W203" s="274"/>
      <c r="X203" s="274">
        <v>3</v>
      </c>
      <c r="Y203" s="274">
        <v>2</v>
      </c>
      <c r="Z203" s="274">
        <v>5</v>
      </c>
      <c r="AA203" s="274">
        <v>4</v>
      </c>
      <c r="AB203" s="274">
        <v>4</v>
      </c>
      <c r="AC203" s="274"/>
      <c r="AD203" s="274">
        <v>3</v>
      </c>
      <c r="AE203" s="274">
        <v>4</v>
      </c>
      <c r="AF203" s="274">
        <v>4</v>
      </c>
      <c r="AG203" s="274">
        <v>5</v>
      </c>
      <c r="AH203" s="274">
        <v>5</v>
      </c>
      <c r="AI203" s="274">
        <v>3</v>
      </c>
      <c r="AJ203" s="274">
        <v>4</v>
      </c>
      <c r="AK203" s="274"/>
      <c r="AL203" s="274"/>
      <c r="AM203" s="274">
        <v>5</v>
      </c>
      <c r="AN203" s="274">
        <v>5</v>
      </c>
      <c r="AO203" s="274">
        <v>4</v>
      </c>
      <c r="AP203" s="274">
        <v>4</v>
      </c>
      <c r="AQ203" s="274">
        <v>5</v>
      </c>
      <c r="AR203" s="274">
        <v>5</v>
      </c>
      <c r="AS203" s="274">
        <v>4</v>
      </c>
      <c r="AT203" s="274"/>
      <c r="AU203" s="274" t="s">
        <v>33</v>
      </c>
      <c r="AV203" s="274"/>
      <c r="AW203" s="274" t="s">
        <v>183</v>
      </c>
      <c r="AX203" s="274">
        <v>3</v>
      </c>
      <c r="AY203" s="274" t="s">
        <v>33</v>
      </c>
      <c r="AZ203" s="274"/>
      <c r="BA203" s="274" t="s">
        <v>183</v>
      </c>
      <c r="BB203" s="274" t="s">
        <v>183</v>
      </c>
      <c r="BC203" s="274" t="s">
        <v>33</v>
      </c>
      <c r="BD203" s="274"/>
      <c r="BE203" s="274" t="s">
        <v>183</v>
      </c>
      <c r="BF203" s="274"/>
      <c r="BG203" s="274"/>
      <c r="BH203" s="274"/>
      <c r="BI203" s="274"/>
      <c r="BJ203" s="274">
        <v>5</v>
      </c>
      <c r="BK203" s="274">
        <v>5</v>
      </c>
      <c r="BL203" s="274"/>
      <c r="BM203" s="274">
        <v>5</v>
      </c>
      <c r="BN203" s="274">
        <v>4</v>
      </c>
      <c r="BO203" s="274"/>
      <c r="BP203" s="274"/>
      <c r="BQ203" s="275">
        <v>43139.683078703703</v>
      </c>
      <c r="BR203" s="274" t="s">
        <v>356</v>
      </c>
    </row>
    <row r="204" spans="1:70" ht="15" x14ac:dyDescent="0.25">
      <c r="A204" s="197" t="str">
        <f>IF(ISNA(LOOKUP($G204,BLIOTECAS!$B$1:$B$27,BLIOTECAS!C$1:C$27)),"",LOOKUP($G204,BLIOTECAS!$B$1:$B$27,BLIOTECAS!C$1:C$27))</f>
        <v/>
      </c>
      <c r="B204" s="197" t="str">
        <f>IF(ISNA(LOOKUP($G204,BLIOTECAS!$B$1:$B$27,BLIOTECAS!D$1:D$27)),"",LOOKUP($G204,BLIOTECAS!$B$1:$B$27,BLIOTECAS!D$1:D$27))</f>
        <v/>
      </c>
      <c r="C204" s="197" t="str">
        <f>IF(ISNA(LOOKUP($G204,BLIOTECAS!$B$1:$B$27,BLIOTECAS!E$1:E$27)),"",LOOKUP($G204,BLIOTECAS!$B$1:$B$27,BLIOTECAS!E$1:E$27))</f>
        <v/>
      </c>
      <c r="D204" s="274">
        <v>1630</v>
      </c>
      <c r="E204" s="274"/>
      <c r="F204" s="274"/>
      <c r="G204" s="274"/>
      <c r="H204" s="274"/>
      <c r="I204" s="274">
        <v>4</v>
      </c>
      <c r="J204" s="274">
        <v>4</v>
      </c>
      <c r="K204" s="274"/>
      <c r="L204" s="274">
        <v>5</v>
      </c>
      <c r="M204" s="274"/>
      <c r="N204" s="274"/>
      <c r="O204" s="274"/>
      <c r="P204" s="274"/>
      <c r="Q204" s="274"/>
      <c r="R204" s="274">
        <v>4</v>
      </c>
      <c r="S204" s="274">
        <v>5</v>
      </c>
      <c r="T204" s="274">
        <v>4</v>
      </c>
      <c r="U204" s="274">
        <v>4</v>
      </c>
      <c r="V204" s="274"/>
      <c r="W204" s="274"/>
      <c r="X204" s="274">
        <v>4</v>
      </c>
      <c r="Y204" s="274">
        <v>5</v>
      </c>
      <c r="Z204" s="274">
        <v>2</v>
      </c>
      <c r="AA204" s="274">
        <v>3</v>
      </c>
      <c r="AB204" s="274">
        <v>4</v>
      </c>
      <c r="AC204" s="274"/>
      <c r="AD204" s="274">
        <v>4</v>
      </c>
      <c r="AE204" s="274">
        <v>4</v>
      </c>
      <c r="AF204" s="274">
        <v>4</v>
      </c>
      <c r="AG204" s="274">
        <v>5</v>
      </c>
      <c r="AH204" s="274">
        <v>4</v>
      </c>
      <c r="AI204" s="274">
        <v>5</v>
      </c>
      <c r="AJ204" s="274">
        <v>4</v>
      </c>
      <c r="AK204" s="274"/>
      <c r="AL204" s="274"/>
      <c r="AM204" s="274">
        <v>5</v>
      </c>
      <c r="AN204" s="274">
        <v>5</v>
      </c>
      <c r="AO204" s="274"/>
      <c r="AP204" s="274">
        <v>5</v>
      </c>
      <c r="AQ204" s="274">
        <v>5</v>
      </c>
      <c r="AR204" s="274">
        <v>5</v>
      </c>
      <c r="AS204" s="274">
        <v>5</v>
      </c>
      <c r="AT204" s="274"/>
      <c r="AU204" s="274" t="s">
        <v>183</v>
      </c>
      <c r="AV204" s="274">
        <v>4</v>
      </c>
      <c r="AW204" s="274" t="s">
        <v>183</v>
      </c>
      <c r="AX204" s="274">
        <v>4</v>
      </c>
      <c r="AY204" s="274" t="s">
        <v>33</v>
      </c>
      <c r="AZ204" s="274"/>
      <c r="BA204" s="274" t="s">
        <v>183</v>
      </c>
      <c r="BB204" s="274" t="s">
        <v>183</v>
      </c>
      <c r="BC204" s="274" t="s">
        <v>183</v>
      </c>
      <c r="BD204" s="274">
        <v>5</v>
      </c>
      <c r="BE204" s="274" t="s">
        <v>183</v>
      </c>
      <c r="BF204" s="274"/>
      <c r="BG204" s="274"/>
      <c r="BH204" s="274"/>
      <c r="BI204" s="274"/>
      <c r="BJ204" s="274">
        <v>5</v>
      </c>
      <c r="BK204" s="274">
        <v>5</v>
      </c>
      <c r="BL204" s="274"/>
      <c r="BM204" s="274">
        <v>5</v>
      </c>
      <c r="BN204" s="274">
        <v>4</v>
      </c>
      <c r="BO204" s="274"/>
      <c r="BP204" s="274"/>
      <c r="BQ204" s="275">
        <v>43139.684178240743</v>
      </c>
      <c r="BR204" s="274" t="s">
        <v>356</v>
      </c>
    </row>
    <row r="205" spans="1:70" ht="15" x14ac:dyDescent="0.25">
      <c r="A205" s="197" t="str">
        <f>IF(ISNA(LOOKUP($G205,BLIOTECAS!$B$1:$B$27,BLIOTECAS!C$1:C$27)),"",LOOKUP($G205,BLIOTECAS!$B$1:$B$27,BLIOTECAS!C$1:C$27))</f>
        <v xml:space="preserve">Facultad de Medicina </v>
      </c>
      <c r="B205" s="197" t="str">
        <f>IF(ISNA(LOOKUP($G205,BLIOTECAS!$B$1:$B$27,BLIOTECAS!D$1:D$27)),"",LOOKUP($G205,BLIOTECAS!$B$1:$B$27,BLIOTECAS!D$1:D$27))</f>
        <v>MED</v>
      </c>
      <c r="C205" s="197" t="str">
        <f>IF(ISNA(LOOKUP($G205,BLIOTECAS!$B$1:$B$27,BLIOTECAS!E$1:E$27)),"",LOOKUP($G205,BLIOTECAS!$B$1:$B$27,BLIOTECAS!E$1:E$27))</f>
        <v>Ciencias de la Salud</v>
      </c>
      <c r="D205" s="274">
        <v>1631</v>
      </c>
      <c r="E205" s="274"/>
      <c r="F205" s="274"/>
      <c r="G205" s="274">
        <v>18</v>
      </c>
      <c r="H205" s="274"/>
      <c r="I205" s="274">
        <v>3</v>
      </c>
      <c r="J205" s="274">
        <v>4</v>
      </c>
      <c r="K205" s="274"/>
      <c r="L205" s="274">
        <v>18</v>
      </c>
      <c r="M205" s="274">
        <v>16</v>
      </c>
      <c r="N205" s="274"/>
      <c r="O205" s="274"/>
      <c r="P205" s="274"/>
      <c r="Q205" s="274"/>
      <c r="R205" s="274">
        <v>5</v>
      </c>
      <c r="S205" s="274">
        <v>5</v>
      </c>
      <c r="T205" s="274">
        <v>5</v>
      </c>
      <c r="U205" s="274">
        <v>3</v>
      </c>
      <c r="V205" s="274"/>
      <c r="W205" s="274"/>
      <c r="X205" s="274">
        <v>5</v>
      </c>
      <c r="Y205" s="274">
        <v>4</v>
      </c>
      <c r="Z205" s="274">
        <v>5</v>
      </c>
      <c r="AA205" s="274">
        <v>4</v>
      </c>
      <c r="AB205" s="274">
        <v>5</v>
      </c>
      <c r="AC205" s="274"/>
      <c r="AD205" s="274">
        <v>4</v>
      </c>
      <c r="AE205" s="274">
        <v>4</v>
      </c>
      <c r="AF205" s="274">
        <v>4</v>
      </c>
      <c r="AG205" s="274">
        <v>4</v>
      </c>
      <c r="AH205" s="274">
        <v>3</v>
      </c>
      <c r="AI205" s="274">
        <v>4</v>
      </c>
      <c r="AJ205" s="274">
        <v>4</v>
      </c>
      <c r="AK205" s="274"/>
      <c r="AL205" s="274"/>
      <c r="AM205" s="274">
        <v>4</v>
      </c>
      <c r="AN205" s="274">
        <v>5</v>
      </c>
      <c r="AO205" s="274">
        <v>5</v>
      </c>
      <c r="AP205" s="274"/>
      <c r="AQ205" s="274">
        <v>5</v>
      </c>
      <c r="AR205" s="274">
        <v>5</v>
      </c>
      <c r="AS205" s="274">
        <v>5</v>
      </c>
      <c r="AT205" s="274"/>
      <c r="AU205" s="274" t="s">
        <v>33</v>
      </c>
      <c r="AV205" s="274"/>
      <c r="AW205" s="274" t="s">
        <v>33</v>
      </c>
      <c r="AX205" s="274"/>
      <c r="AY205" s="274" t="s">
        <v>33</v>
      </c>
      <c r="AZ205" s="274"/>
      <c r="BA205" s="274" t="s">
        <v>33</v>
      </c>
      <c r="BB205" s="274" t="s">
        <v>183</v>
      </c>
      <c r="BC205" s="274" t="s">
        <v>33</v>
      </c>
      <c r="BD205" s="274"/>
      <c r="BE205" s="274" t="s">
        <v>33</v>
      </c>
      <c r="BF205" s="274"/>
      <c r="BG205" s="274"/>
      <c r="BH205" s="274"/>
      <c r="BI205" s="274"/>
      <c r="BJ205" s="274">
        <v>5</v>
      </c>
      <c r="BK205" s="274">
        <v>5</v>
      </c>
      <c r="BL205" s="274"/>
      <c r="BM205" s="274">
        <v>5</v>
      </c>
      <c r="BN205" s="274">
        <v>5</v>
      </c>
      <c r="BO205" s="274"/>
      <c r="BP205" s="274"/>
      <c r="BQ205" s="275">
        <v>43139.684814814813</v>
      </c>
      <c r="BR205" s="274" t="s">
        <v>355</v>
      </c>
    </row>
    <row r="206" spans="1:70" ht="15" x14ac:dyDescent="0.25">
      <c r="A206" s="197" t="str">
        <f>IF(ISNA(LOOKUP($G206,BLIOTECAS!$B$1:$B$27,BLIOTECAS!C$1:C$27)),"",LOOKUP($G206,BLIOTECAS!$B$1:$B$27,BLIOTECAS!C$1:C$27))</f>
        <v>F. Estudios Estadísticos</v>
      </c>
      <c r="B206" s="197" t="str">
        <f>IF(ISNA(LOOKUP($G206,BLIOTECAS!$B$1:$B$27,BLIOTECAS!D$1:D$27)),"",LOOKUP($G206,BLIOTECAS!$B$1:$B$27,BLIOTECAS!D$1:D$27))</f>
        <v>EST</v>
      </c>
      <c r="C206" s="197" t="str">
        <f>IF(ISNA(LOOKUP($G206,BLIOTECAS!$B$1:$B$27,BLIOTECAS!E$1:E$27)),"",LOOKUP($G206,BLIOTECAS!$B$1:$B$27,BLIOTECAS!E$1:E$27))</f>
        <v>Ciencias Experimentales</v>
      </c>
      <c r="D206" s="274">
        <v>1632</v>
      </c>
      <c r="E206" s="274"/>
      <c r="F206" s="274"/>
      <c r="G206" s="274">
        <v>23</v>
      </c>
      <c r="H206" s="274"/>
      <c r="I206" s="274">
        <v>3</v>
      </c>
      <c r="J206" s="274">
        <v>2</v>
      </c>
      <c r="K206" s="274"/>
      <c r="L206" s="274">
        <v>23</v>
      </c>
      <c r="M206" s="274"/>
      <c r="N206" s="274"/>
      <c r="O206" s="274"/>
      <c r="P206" s="274"/>
      <c r="Q206" s="274"/>
      <c r="R206" s="274">
        <v>5</v>
      </c>
      <c r="S206" s="274">
        <v>4</v>
      </c>
      <c r="T206" s="274">
        <v>4</v>
      </c>
      <c r="U206" s="274">
        <v>4</v>
      </c>
      <c r="V206" s="274"/>
      <c r="W206" s="274"/>
      <c r="X206" s="274">
        <v>4</v>
      </c>
      <c r="Y206" s="274"/>
      <c r="Z206" s="274">
        <v>4</v>
      </c>
      <c r="AA206" s="274">
        <v>2</v>
      </c>
      <c r="AB206" s="274">
        <v>5</v>
      </c>
      <c r="AC206" s="274"/>
      <c r="AD206" s="274">
        <v>4</v>
      </c>
      <c r="AE206" s="274">
        <v>3</v>
      </c>
      <c r="AF206" s="274">
        <v>3</v>
      </c>
      <c r="AG206" s="274">
        <v>5</v>
      </c>
      <c r="AH206" s="274">
        <v>3</v>
      </c>
      <c r="AI206" s="274">
        <v>5</v>
      </c>
      <c r="AJ206" s="274">
        <v>3</v>
      </c>
      <c r="AK206" s="274"/>
      <c r="AL206" s="274"/>
      <c r="AM206" s="274">
        <v>5</v>
      </c>
      <c r="AN206" s="274">
        <v>3</v>
      </c>
      <c r="AO206" s="274">
        <v>3</v>
      </c>
      <c r="AP206" s="274">
        <v>4</v>
      </c>
      <c r="AQ206" s="274">
        <v>5</v>
      </c>
      <c r="AR206" s="274">
        <v>4</v>
      </c>
      <c r="AS206" s="274">
        <v>4</v>
      </c>
      <c r="AT206" s="274"/>
      <c r="AU206" s="274" t="s">
        <v>183</v>
      </c>
      <c r="AV206" s="274">
        <v>4</v>
      </c>
      <c r="AW206" s="274" t="s">
        <v>33</v>
      </c>
      <c r="AX206" s="274"/>
      <c r="AY206" s="274" t="s">
        <v>33</v>
      </c>
      <c r="AZ206" s="274"/>
      <c r="BA206" s="274" t="s">
        <v>33</v>
      </c>
      <c r="BB206" s="274" t="s">
        <v>183</v>
      </c>
      <c r="BC206" s="274" t="s">
        <v>33</v>
      </c>
      <c r="BD206" s="274"/>
      <c r="BE206" s="274" t="s">
        <v>183</v>
      </c>
      <c r="BF206" s="274"/>
      <c r="BG206" s="274"/>
      <c r="BH206" s="274"/>
      <c r="BI206" s="274"/>
      <c r="BJ206" s="274">
        <v>5</v>
      </c>
      <c r="BK206" s="274">
        <v>5</v>
      </c>
      <c r="BL206" s="274"/>
      <c r="BM206" s="274">
        <v>4</v>
      </c>
      <c r="BN206" s="274">
        <v>2</v>
      </c>
      <c r="BO206" s="274"/>
      <c r="BP206" s="274"/>
      <c r="BQ206" s="275">
        <v>43139.685127314813</v>
      </c>
      <c r="BR206" s="274" t="s">
        <v>356</v>
      </c>
    </row>
    <row r="207" spans="1:70" ht="15" x14ac:dyDescent="0.25">
      <c r="A207" s="197" t="str">
        <f>IF(ISNA(LOOKUP($G207,BLIOTECAS!$B$1:$B$27,BLIOTECAS!C$1:C$27)),"",LOOKUP($G207,BLIOTECAS!$B$1:$B$27,BLIOTECAS!C$1:C$27))</f>
        <v xml:space="preserve">Facultad de Farmacia </v>
      </c>
      <c r="B207" s="197" t="str">
        <f>IF(ISNA(LOOKUP($G207,BLIOTECAS!$B$1:$B$27,BLIOTECAS!D$1:D$27)),"",LOOKUP($G207,BLIOTECAS!$B$1:$B$27,BLIOTECAS!D$1:D$27))</f>
        <v>FAR</v>
      </c>
      <c r="C207" s="197" t="str">
        <f>IF(ISNA(LOOKUP($G207,BLIOTECAS!$B$1:$B$27,BLIOTECAS!E$1:E$27)),"",LOOKUP($G207,BLIOTECAS!$B$1:$B$27,BLIOTECAS!E$1:E$27))</f>
        <v>Ciencias de la Salud</v>
      </c>
      <c r="D207" s="274">
        <v>1633</v>
      </c>
      <c r="E207" s="274"/>
      <c r="F207" s="274"/>
      <c r="G207" s="274">
        <v>13</v>
      </c>
      <c r="H207" s="274"/>
      <c r="I207" s="274">
        <v>3</v>
      </c>
      <c r="J207" s="274">
        <v>5</v>
      </c>
      <c r="K207" s="274"/>
      <c r="L207" s="274">
        <v>13</v>
      </c>
      <c r="M207" s="274"/>
      <c r="N207" s="274"/>
      <c r="O207" s="274"/>
      <c r="P207" s="274"/>
      <c r="Q207" s="274"/>
      <c r="R207" s="274">
        <v>5</v>
      </c>
      <c r="S207" s="274">
        <v>4</v>
      </c>
      <c r="T207" s="274">
        <v>4</v>
      </c>
      <c r="U207" s="274">
        <v>3</v>
      </c>
      <c r="V207" s="274"/>
      <c r="W207" s="274"/>
      <c r="X207" s="274">
        <v>3</v>
      </c>
      <c r="Y207" s="274">
        <v>5</v>
      </c>
      <c r="Z207" s="274">
        <v>3</v>
      </c>
      <c r="AA207" s="274">
        <v>3</v>
      </c>
      <c r="AB207" s="274">
        <v>4</v>
      </c>
      <c r="AC207" s="274"/>
      <c r="AD207" s="274">
        <v>3</v>
      </c>
      <c r="AE207" s="274">
        <v>5</v>
      </c>
      <c r="AF207" s="274">
        <v>5</v>
      </c>
      <c r="AG207" s="274">
        <v>5</v>
      </c>
      <c r="AH207" s="274">
        <v>4</v>
      </c>
      <c r="AI207" s="274">
        <v>5</v>
      </c>
      <c r="AJ207" s="274">
        <v>5</v>
      </c>
      <c r="AK207" s="274"/>
      <c r="AL207" s="274"/>
      <c r="AM207" s="274">
        <v>5</v>
      </c>
      <c r="AN207" s="274">
        <v>5</v>
      </c>
      <c r="AO207" s="274">
        <v>5</v>
      </c>
      <c r="AP207" s="274">
        <v>5</v>
      </c>
      <c r="AQ207" s="274">
        <v>5</v>
      </c>
      <c r="AR207" s="274"/>
      <c r="AS207" s="274">
        <v>5</v>
      </c>
      <c r="AT207" s="274"/>
      <c r="AU207" s="274" t="s">
        <v>183</v>
      </c>
      <c r="AV207" s="274">
        <v>3</v>
      </c>
      <c r="AW207" s="274" t="s">
        <v>33</v>
      </c>
      <c r="AX207" s="274"/>
      <c r="AY207" s="274" t="s">
        <v>33</v>
      </c>
      <c r="AZ207" s="274"/>
      <c r="BA207" s="274" t="s">
        <v>183</v>
      </c>
      <c r="BB207" s="274" t="s">
        <v>183</v>
      </c>
      <c r="BC207" s="274" t="s">
        <v>33</v>
      </c>
      <c r="BD207" s="274"/>
      <c r="BE207" s="274" t="s">
        <v>183</v>
      </c>
      <c r="BF207" s="274"/>
      <c r="BG207" s="274"/>
      <c r="BH207" s="274"/>
      <c r="BI207" s="274"/>
      <c r="BJ207" s="274">
        <v>5</v>
      </c>
      <c r="BK207" s="274"/>
      <c r="BL207" s="274"/>
      <c r="BM207" s="274">
        <v>5</v>
      </c>
      <c r="BN207" s="274">
        <v>4</v>
      </c>
      <c r="BO207" s="274"/>
      <c r="BP207" s="274"/>
      <c r="BQ207" s="290">
        <v>43139.686643518522</v>
      </c>
      <c r="BR207" s="274" t="s">
        <v>355</v>
      </c>
    </row>
    <row r="208" spans="1:70" ht="15" x14ac:dyDescent="0.25">
      <c r="A208" s="197" t="str">
        <f>IF(ISNA(LOOKUP($G208,BLIOTECAS!$B$1:$B$27,BLIOTECAS!C$1:C$27)),"",LOOKUP($G208,BLIOTECAS!$B$1:$B$27,BLIOTECAS!C$1:C$27))</f>
        <v xml:space="preserve">Facultad de Ciencias Económicas y Empresariales </v>
      </c>
      <c r="B208" s="197" t="str">
        <f>IF(ISNA(LOOKUP($G208,BLIOTECAS!$B$1:$B$27,BLIOTECAS!D$1:D$27)),"",LOOKUP($G208,BLIOTECAS!$B$1:$B$27,BLIOTECAS!D$1:D$27))</f>
        <v>CEE</v>
      </c>
      <c r="C208" s="197" t="str">
        <f>IF(ISNA(LOOKUP($G208,BLIOTECAS!$B$1:$B$27,BLIOTECAS!E$1:E$27)),"",LOOKUP($G208,BLIOTECAS!$B$1:$B$27,BLIOTECAS!E$1:E$27))</f>
        <v>Ciencias Sociales</v>
      </c>
      <c r="D208" s="274">
        <v>1634</v>
      </c>
      <c r="E208" s="274"/>
      <c r="F208" s="274"/>
      <c r="G208" s="274">
        <v>5</v>
      </c>
      <c r="H208" s="274"/>
      <c r="I208" s="274">
        <v>2</v>
      </c>
      <c r="J208" s="274">
        <v>4</v>
      </c>
      <c r="K208" s="274"/>
      <c r="L208" s="274"/>
      <c r="M208" s="274"/>
      <c r="N208" s="274"/>
      <c r="O208" s="274"/>
      <c r="P208" s="274"/>
      <c r="Q208" s="274"/>
      <c r="R208" s="274">
        <v>5</v>
      </c>
      <c r="S208" s="274">
        <v>5</v>
      </c>
      <c r="T208" s="274">
        <v>4</v>
      </c>
      <c r="U208" s="274">
        <v>4</v>
      </c>
      <c r="V208" s="274"/>
      <c r="W208" s="274"/>
      <c r="X208" s="274">
        <v>2</v>
      </c>
      <c r="Y208" s="274">
        <v>4</v>
      </c>
      <c r="Z208" s="274">
        <v>4</v>
      </c>
      <c r="AA208" s="274">
        <v>1</v>
      </c>
      <c r="AB208" s="274">
        <v>3</v>
      </c>
      <c r="AC208" s="274"/>
      <c r="AD208" s="274">
        <v>3</v>
      </c>
      <c r="AE208" s="274">
        <v>2</v>
      </c>
      <c r="AF208" s="274">
        <v>4</v>
      </c>
      <c r="AG208" s="274">
        <v>4</v>
      </c>
      <c r="AH208" s="274">
        <v>4</v>
      </c>
      <c r="AI208" s="274">
        <v>3</v>
      </c>
      <c r="AJ208" s="274">
        <v>3</v>
      </c>
      <c r="AK208" s="274"/>
      <c r="AL208" s="274"/>
      <c r="AM208" s="274">
        <v>4</v>
      </c>
      <c r="AN208" s="274">
        <v>4</v>
      </c>
      <c r="AO208" s="274">
        <v>4</v>
      </c>
      <c r="AP208" s="274">
        <v>4</v>
      </c>
      <c r="AQ208" s="274">
        <v>4</v>
      </c>
      <c r="AR208" s="274">
        <v>4</v>
      </c>
      <c r="AS208" s="274">
        <v>4</v>
      </c>
      <c r="AT208" s="274"/>
      <c r="AU208" s="274" t="s">
        <v>183</v>
      </c>
      <c r="AV208" s="274">
        <v>5</v>
      </c>
      <c r="AW208" s="274" t="s">
        <v>33</v>
      </c>
      <c r="AX208" s="274"/>
      <c r="AY208" s="274" t="s">
        <v>183</v>
      </c>
      <c r="AZ208" s="274">
        <v>4</v>
      </c>
      <c r="BA208" s="274" t="s">
        <v>183</v>
      </c>
      <c r="BB208" s="274" t="s">
        <v>183</v>
      </c>
      <c r="BC208" s="274" t="s">
        <v>183</v>
      </c>
      <c r="BD208" s="274">
        <v>4</v>
      </c>
      <c r="BE208" s="274" t="s">
        <v>183</v>
      </c>
      <c r="BF208" s="274"/>
      <c r="BG208" s="274"/>
      <c r="BH208" s="274"/>
      <c r="BI208" s="274"/>
      <c r="BJ208" s="274">
        <v>4</v>
      </c>
      <c r="BK208" s="274">
        <v>4</v>
      </c>
      <c r="BL208" s="274"/>
      <c r="BM208" s="274">
        <v>4</v>
      </c>
      <c r="BN208" s="274">
        <v>5</v>
      </c>
      <c r="BO208" s="274"/>
      <c r="BP208" s="274"/>
      <c r="BQ208" s="290">
        <v>43139.687025462961</v>
      </c>
      <c r="BR208" s="274" t="s">
        <v>355</v>
      </c>
    </row>
    <row r="209" spans="1:71" ht="15" x14ac:dyDescent="0.25">
      <c r="A209" s="197" t="str">
        <f>IF(ISNA(LOOKUP($G209,BLIOTECAS!$B$1:$B$27,BLIOTECAS!C$1:C$27)),"",LOOKUP($G209,BLIOTECAS!$B$1:$B$27,BLIOTECAS!C$1:C$27))</f>
        <v/>
      </c>
      <c r="B209" s="197" t="str">
        <f>IF(ISNA(LOOKUP($G209,BLIOTECAS!$B$1:$B$27,BLIOTECAS!D$1:D$27)),"",LOOKUP($G209,BLIOTECAS!$B$1:$B$27,BLIOTECAS!D$1:D$27))</f>
        <v/>
      </c>
      <c r="C209" s="197" t="str">
        <f>IF(ISNA(LOOKUP($G209,BLIOTECAS!$B$1:$B$27,BLIOTECAS!E$1:E$27)),"",LOOKUP($G209,BLIOTECAS!$B$1:$B$27,BLIOTECAS!E$1:E$27))</f>
        <v/>
      </c>
      <c r="D209" s="274">
        <v>1635</v>
      </c>
      <c r="E209" s="274"/>
      <c r="F209" s="274"/>
      <c r="G209" s="274"/>
      <c r="H209" s="274"/>
      <c r="I209" s="274">
        <v>5</v>
      </c>
      <c r="J209" s="274">
        <v>5</v>
      </c>
      <c r="K209" s="274"/>
      <c r="L209" s="274">
        <v>14</v>
      </c>
      <c r="M209" s="274">
        <v>15</v>
      </c>
      <c r="N209" s="274">
        <v>16</v>
      </c>
      <c r="O209" s="274" t="s">
        <v>185</v>
      </c>
      <c r="P209" s="274"/>
      <c r="Q209" s="274"/>
      <c r="R209" s="274">
        <v>1</v>
      </c>
      <c r="S209" s="274">
        <v>5</v>
      </c>
      <c r="T209" s="274">
        <v>5</v>
      </c>
      <c r="U209" s="274">
        <v>4</v>
      </c>
      <c r="V209" s="274"/>
      <c r="W209" s="274"/>
      <c r="X209" s="274">
        <v>5</v>
      </c>
      <c r="Y209" s="274">
        <v>5</v>
      </c>
      <c r="Z209" s="274">
        <v>4</v>
      </c>
      <c r="AA209" s="274">
        <v>4</v>
      </c>
      <c r="AB209" s="274">
        <v>5</v>
      </c>
      <c r="AC209" s="274"/>
      <c r="AD209" s="274">
        <v>5</v>
      </c>
      <c r="AE209" s="274">
        <v>5</v>
      </c>
      <c r="AF209" s="274">
        <v>4</v>
      </c>
      <c r="AG209" s="274">
        <v>5</v>
      </c>
      <c r="AH209" s="274">
        <v>5</v>
      </c>
      <c r="AI209" s="274">
        <v>5</v>
      </c>
      <c r="AJ209" s="274">
        <v>5</v>
      </c>
      <c r="AK209" s="274"/>
      <c r="AL209" s="274"/>
      <c r="AM209" s="274">
        <v>5</v>
      </c>
      <c r="AN209" s="274">
        <v>5</v>
      </c>
      <c r="AO209" s="274">
        <v>5</v>
      </c>
      <c r="AP209" s="274">
        <v>5</v>
      </c>
      <c r="AQ209" s="274">
        <v>5</v>
      </c>
      <c r="AR209" s="274">
        <v>4</v>
      </c>
      <c r="AS209" s="274">
        <v>5</v>
      </c>
      <c r="AT209" s="274"/>
      <c r="AU209" s="274" t="s">
        <v>183</v>
      </c>
      <c r="AV209" s="274">
        <v>4</v>
      </c>
      <c r="AW209" s="274" t="s">
        <v>33</v>
      </c>
      <c r="AX209" s="274"/>
      <c r="AY209" s="274" t="s">
        <v>33</v>
      </c>
      <c r="AZ209" s="274"/>
      <c r="BA209" s="274" t="s">
        <v>183</v>
      </c>
      <c r="BB209" s="274" t="s">
        <v>183</v>
      </c>
      <c r="BC209" s="274" t="s">
        <v>183</v>
      </c>
      <c r="BD209" s="274">
        <v>3</v>
      </c>
      <c r="BE209" s="274" t="s">
        <v>183</v>
      </c>
      <c r="BF209" s="274" t="s">
        <v>435</v>
      </c>
      <c r="BG209" s="274"/>
      <c r="BH209" s="274"/>
      <c r="BI209" s="274"/>
      <c r="BJ209" s="274">
        <v>5</v>
      </c>
      <c r="BK209" s="274">
        <v>5</v>
      </c>
      <c r="BL209" s="274"/>
      <c r="BM209" s="274">
        <v>5</v>
      </c>
      <c r="BN209" s="274">
        <v>4</v>
      </c>
      <c r="BO209" s="274" t="s">
        <v>436</v>
      </c>
      <c r="BP209" s="274"/>
      <c r="BQ209" s="275">
        <v>43139.690208333333</v>
      </c>
      <c r="BR209" s="274" t="s">
        <v>355</v>
      </c>
    </row>
    <row r="210" spans="1:71" ht="15" x14ac:dyDescent="0.25">
      <c r="A210" s="197" t="str">
        <f>IF(ISNA(LOOKUP($G210,BLIOTECAS!$B$1:$B$27,BLIOTECAS!C$1:C$27)),"",LOOKUP($G210,BLIOTECAS!$B$1:$B$27,BLIOTECAS!C$1:C$27))</f>
        <v xml:space="preserve">Facultad de Ciencias de la Información </v>
      </c>
      <c r="B210" s="197" t="str">
        <f>IF(ISNA(LOOKUP($G210,BLIOTECAS!$B$1:$B$27,BLIOTECAS!D$1:D$27)),"",LOOKUP($G210,BLIOTECAS!$B$1:$B$27,BLIOTECAS!D$1:D$27))</f>
        <v>INF</v>
      </c>
      <c r="C210" s="197" t="str">
        <f>IF(ISNA(LOOKUP($G210,BLIOTECAS!$B$1:$B$27,BLIOTECAS!E$1:E$27)),"",LOOKUP($G210,BLIOTECAS!$B$1:$B$27,BLIOTECAS!E$1:E$27))</f>
        <v>Ciencias Sociales</v>
      </c>
      <c r="D210" s="274">
        <v>1636</v>
      </c>
      <c r="E210" s="274"/>
      <c r="F210" s="274"/>
      <c r="G210" s="274">
        <v>4</v>
      </c>
      <c r="H210" s="274"/>
      <c r="I210" s="274">
        <v>3</v>
      </c>
      <c r="J210" s="274">
        <v>5</v>
      </c>
      <c r="K210" s="274"/>
      <c r="L210" s="274">
        <v>4</v>
      </c>
      <c r="M210" s="274">
        <v>9</v>
      </c>
      <c r="N210" s="274">
        <v>20</v>
      </c>
      <c r="O210" s="274"/>
      <c r="P210" s="274"/>
      <c r="Q210" s="274"/>
      <c r="R210" s="274">
        <v>5</v>
      </c>
      <c r="S210" s="274">
        <v>5</v>
      </c>
      <c r="T210" s="274">
        <v>5</v>
      </c>
      <c r="U210" s="274">
        <v>5</v>
      </c>
      <c r="V210" s="274"/>
      <c r="W210" s="274"/>
      <c r="X210" s="274">
        <v>4</v>
      </c>
      <c r="Y210" s="274">
        <v>5</v>
      </c>
      <c r="Z210" s="274">
        <v>3</v>
      </c>
      <c r="AA210" s="274">
        <v>3</v>
      </c>
      <c r="AB210" s="274">
        <v>5</v>
      </c>
      <c r="AC210" s="274"/>
      <c r="AD210" s="274">
        <v>4</v>
      </c>
      <c r="AE210" s="274">
        <v>4</v>
      </c>
      <c r="AF210" s="274"/>
      <c r="AG210" s="274">
        <v>3</v>
      </c>
      <c r="AH210" s="274">
        <v>4</v>
      </c>
      <c r="AI210" s="274">
        <v>3</v>
      </c>
      <c r="AJ210" s="274">
        <v>4</v>
      </c>
      <c r="AK210" s="274"/>
      <c r="AL210" s="274"/>
      <c r="AM210" s="274">
        <v>2</v>
      </c>
      <c r="AN210" s="274">
        <v>5</v>
      </c>
      <c r="AO210" s="274">
        <v>5</v>
      </c>
      <c r="AP210" s="274">
        <v>5</v>
      </c>
      <c r="AQ210" s="274">
        <v>5</v>
      </c>
      <c r="AR210" s="274">
        <v>5</v>
      </c>
      <c r="AS210" s="274">
        <v>4</v>
      </c>
      <c r="AT210" s="274"/>
      <c r="AU210" s="274" t="s">
        <v>183</v>
      </c>
      <c r="AV210" s="274">
        <v>4</v>
      </c>
      <c r="AW210" s="274" t="s">
        <v>33</v>
      </c>
      <c r="AX210" s="274"/>
      <c r="AY210" s="274" t="s">
        <v>33</v>
      </c>
      <c r="AZ210" s="274"/>
      <c r="BA210" s="274" t="s">
        <v>183</v>
      </c>
      <c r="BB210" s="274" t="s">
        <v>183</v>
      </c>
      <c r="BC210" s="274" t="s">
        <v>183</v>
      </c>
      <c r="BD210" s="274">
        <v>5</v>
      </c>
      <c r="BE210" s="274" t="s">
        <v>33</v>
      </c>
      <c r="BF210" s="274" t="s">
        <v>437</v>
      </c>
      <c r="BG210" s="274"/>
      <c r="BH210" s="274"/>
      <c r="BI210" s="274"/>
      <c r="BJ210" s="274">
        <v>5</v>
      </c>
      <c r="BK210" s="274"/>
      <c r="BL210" s="274"/>
      <c r="BM210" s="274">
        <v>4</v>
      </c>
      <c r="BN210" s="274">
        <v>5</v>
      </c>
      <c r="BO210" s="274"/>
      <c r="BP210" s="274"/>
      <c r="BQ210" s="275">
        <v>43139.690370370372</v>
      </c>
      <c r="BR210" s="274" t="s">
        <v>355</v>
      </c>
    </row>
    <row r="211" spans="1:71" ht="15" x14ac:dyDescent="0.25">
      <c r="A211" s="197" t="str">
        <f>IF(ISNA(LOOKUP($G211,BLIOTECAS!$B$1:$B$27,BLIOTECAS!C$1:C$27)),"",LOOKUP($G211,BLIOTECAS!$B$1:$B$27,BLIOTECAS!C$1:C$27))</f>
        <v xml:space="preserve">Facultad de Psicología </v>
      </c>
      <c r="B211" s="197" t="str">
        <f>IF(ISNA(LOOKUP($G211,BLIOTECAS!$B$1:$B$27,BLIOTECAS!D$1:D$27)),"",LOOKUP($G211,BLIOTECAS!$B$1:$B$27,BLIOTECAS!D$1:D$27))</f>
        <v>PSI</v>
      </c>
      <c r="C211" s="197" t="str">
        <f>IF(ISNA(LOOKUP($G211,BLIOTECAS!$B$1:$B$27,BLIOTECAS!E$1:E$27)),"",LOOKUP($G211,BLIOTECAS!$B$1:$B$27,BLIOTECAS!E$1:E$27))</f>
        <v>Ciencias de la Salud</v>
      </c>
      <c r="D211" s="274">
        <v>1637</v>
      </c>
      <c r="E211" s="274"/>
      <c r="F211" s="274"/>
      <c r="G211" s="274">
        <v>20</v>
      </c>
      <c r="H211" s="274"/>
      <c r="I211" s="274">
        <v>4</v>
      </c>
      <c r="J211" s="274">
        <v>4</v>
      </c>
      <c r="K211" s="274"/>
      <c r="L211" s="274">
        <v>20</v>
      </c>
      <c r="M211" s="274">
        <v>14</v>
      </c>
      <c r="N211" s="274">
        <v>29</v>
      </c>
      <c r="O211" s="274"/>
      <c r="P211" s="274"/>
      <c r="Q211" s="274"/>
      <c r="R211" s="274">
        <v>5</v>
      </c>
      <c r="S211" s="274">
        <v>5</v>
      </c>
      <c r="T211" s="274">
        <v>5</v>
      </c>
      <c r="U211" s="274">
        <v>2</v>
      </c>
      <c r="V211" s="274"/>
      <c r="W211" s="274"/>
      <c r="X211" s="274">
        <v>2</v>
      </c>
      <c r="Y211" s="274">
        <v>5</v>
      </c>
      <c r="Z211" s="274">
        <v>5</v>
      </c>
      <c r="AA211" s="274">
        <v>2</v>
      </c>
      <c r="AB211" s="274">
        <v>4</v>
      </c>
      <c r="AC211" s="274"/>
      <c r="AD211" s="274">
        <v>1</v>
      </c>
      <c r="AE211" s="274">
        <v>5</v>
      </c>
      <c r="AF211" s="274">
        <v>5</v>
      </c>
      <c r="AG211" s="274">
        <v>4</v>
      </c>
      <c r="AH211" s="274">
        <v>2</v>
      </c>
      <c r="AI211" s="274">
        <v>1</v>
      </c>
      <c r="AJ211" s="274">
        <v>3</v>
      </c>
      <c r="AK211" s="274"/>
      <c r="AL211" s="274"/>
      <c r="AM211" s="274">
        <v>5</v>
      </c>
      <c r="AN211" s="274">
        <v>3</v>
      </c>
      <c r="AO211" s="274">
        <v>3</v>
      </c>
      <c r="AP211" s="274">
        <v>3</v>
      </c>
      <c r="AQ211" s="274">
        <v>5</v>
      </c>
      <c r="AR211" s="274"/>
      <c r="AS211" s="274">
        <v>3</v>
      </c>
      <c r="AT211" s="274"/>
      <c r="AU211" s="274" t="s">
        <v>183</v>
      </c>
      <c r="AV211" s="274">
        <v>3</v>
      </c>
      <c r="AW211" s="274" t="s">
        <v>183</v>
      </c>
      <c r="AX211" s="274">
        <v>3</v>
      </c>
      <c r="AY211" s="274" t="s">
        <v>33</v>
      </c>
      <c r="AZ211" s="274"/>
      <c r="BA211" s="274" t="s">
        <v>33</v>
      </c>
      <c r="BB211" s="274" t="s">
        <v>183</v>
      </c>
      <c r="BC211" s="274" t="s">
        <v>183</v>
      </c>
      <c r="BD211" s="274">
        <v>3</v>
      </c>
      <c r="BE211" s="274" t="s">
        <v>33</v>
      </c>
      <c r="BF211" s="274"/>
      <c r="BG211" s="274"/>
      <c r="BH211" s="274"/>
      <c r="BI211" s="274"/>
      <c r="BJ211" s="274">
        <v>5</v>
      </c>
      <c r="BK211" s="274">
        <v>5</v>
      </c>
      <c r="BL211" s="274"/>
      <c r="BM211" s="274">
        <v>3</v>
      </c>
      <c r="BN211" s="274">
        <v>3</v>
      </c>
      <c r="BO211" s="274" t="s">
        <v>438</v>
      </c>
      <c r="BP211" s="274"/>
      <c r="BQ211" s="275">
        <v>43139.690381944441</v>
      </c>
      <c r="BR211" s="274" t="s">
        <v>355</v>
      </c>
      <c r="BS211" t="s">
        <v>377</v>
      </c>
    </row>
    <row r="212" spans="1:71" ht="15" x14ac:dyDescent="0.25">
      <c r="A212" s="197" t="str">
        <f>IF(ISNA(LOOKUP($G212,BLIOTECAS!$B$1:$B$27,BLIOTECAS!C$1:C$27)),"",LOOKUP($G212,BLIOTECAS!$B$1:$B$27,BLIOTECAS!C$1:C$27))</f>
        <v xml:space="preserve">Facultad de Informática </v>
      </c>
      <c r="B212" s="197" t="str">
        <f>IF(ISNA(LOOKUP($G212,BLIOTECAS!$B$1:$B$27,BLIOTECAS!D$1:D$27)),"",LOOKUP($G212,BLIOTECAS!$B$1:$B$27,BLIOTECAS!D$1:D$27))</f>
        <v>FDI</v>
      </c>
      <c r="C212" s="197" t="str">
        <f>IF(ISNA(LOOKUP($G212,BLIOTECAS!$B$1:$B$27,BLIOTECAS!E$1:E$27)),"",LOOKUP($G212,BLIOTECAS!$B$1:$B$27,BLIOTECAS!E$1:E$27))</f>
        <v>Ciencias Experimentales</v>
      </c>
      <c r="D212" s="274">
        <v>1638</v>
      </c>
      <c r="E212" s="274"/>
      <c r="F212" s="274"/>
      <c r="G212" s="274">
        <v>17</v>
      </c>
      <c r="H212" s="274"/>
      <c r="I212" s="274">
        <v>2</v>
      </c>
      <c r="J212" s="274">
        <v>4</v>
      </c>
      <c r="K212" s="274"/>
      <c r="L212" s="274">
        <v>17</v>
      </c>
      <c r="M212" s="274"/>
      <c r="N212" s="274"/>
      <c r="O212" s="274"/>
      <c r="P212" s="274"/>
      <c r="Q212" s="274"/>
      <c r="R212" s="274">
        <v>5</v>
      </c>
      <c r="S212" s="274">
        <v>5</v>
      </c>
      <c r="T212" s="274">
        <v>5</v>
      </c>
      <c r="U212" s="274">
        <v>5</v>
      </c>
      <c r="V212" s="274"/>
      <c r="W212" s="274"/>
      <c r="X212" s="274">
        <v>4</v>
      </c>
      <c r="Y212" s="274">
        <v>3</v>
      </c>
      <c r="Z212" s="274">
        <v>3</v>
      </c>
      <c r="AA212" s="274">
        <v>2</v>
      </c>
      <c r="AB212" s="274">
        <v>2</v>
      </c>
      <c r="AC212" s="274"/>
      <c r="AD212" s="274">
        <v>4</v>
      </c>
      <c r="AE212" s="274">
        <v>5</v>
      </c>
      <c r="AF212" s="274">
        <v>5</v>
      </c>
      <c r="AG212" s="274">
        <v>5</v>
      </c>
      <c r="AH212" s="274">
        <v>4</v>
      </c>
      <c r="AI212" s="274">
        <v>3</v>
      </c>
      <c r="AJ212" s="274">
        <v>4</v>
      </c>
      <c r="AK212" s="274"/>
      <c r="AL212" s="274"/>
      <c r="AM212" s="274">
        <v>5</v>
      </c>
      <c r="AN212" s="274">
        <v>5</v>
      </c>
      <c r="AO212" s="274">
        <v>5</v>
      </c>
      <c r="AP212" s="274">
        <v>5</v>
      </c>
      <c r="AQ212" s="274">
        <v>5</v>
      </c>
      <c r="AR212" s="274">
        <v>5</v>
      </c>
      <c r="AS212" s="274">
        <v>5</v>
      </c>
      <c r="AT212" s="274"/>
      <c r="AU212" s="274" t="s">
        <v>183</v>
      </c>
      <c r="AV212" s="274">
        <v>4</v>
      </c>
      <c r="AW212" s="274" t="s">
        <v>33</v>
      </c>
      <c r="AX212" s="274"/>
      <c r="AY212" s="274" t="s">
        <v>33</v>
      </c>
      <c r="AZ212" s="274"/>
      <c r="BA212" s="274" t="s">
        <v>33</v>
      </c>
      <c r="BB212" s="274" t="s">
        <v>183</v>
      </c>
      <c r="BC212" s="274" t="s">
        <v>33</v>
      </c>
      <c r="BD212" s="274"/>
      <c r="BE212" s="274" t="s">
        <v>33</v>
      </c>
      <c r="BF212" s="274"/>
      <c r="BG212" s="274"/>
      <c r="BH212" s="274"/>
      <c r="BI212" s="274"/>
      <c r="BJ212" s="274">
        <v>5</v>
      </c>
      <c r="BK212" s="274">
        <v>5</v>
      </c>
      <c r="BL212" s="274"/>
      <c r="BM212" s="274">
        <v>5</v>
      </c>
      <c r="BN212" s="274">
        <v>3</v>
      </c>
      <c r="BO212" s="274"/>
      <c r="BP212" s="274"/>
      <c r="BQ212" s="275">
        <v>43139.692685185182</v>
      </c>
      <c r="BR212" s="274" t="s">
        <v>355</v>
      </c>
      <c r="BS212" t="s">
        <v>377</v>
      </c>
    </row>
    <row r="213" spans="1:71" ht="15" x14ac:dyDescent="0.25">
      <c r="A213" s="197" t="str">
        <f>IF(ISNA(LOOKUP($G213,BLIOTECAS!$B$1:$B$27,BLIOTECAS!C$1:C$27)),"",LOOKUP($G213,BLIOTECAS!$B$1:$B$27,BLIOTECAS!C$1:C$27))</f>
        <v xml:space="preserve">Facultad de Veterinaria </v>
      </c>
      <c r="B213" s="197" t="str">
        <f>IF(ISNA(LOOKUP($G213,BLIOTECAS!$B$1:$B$27,BLIOTECAS!D$1:D$27)),"",LOOKUP($G213,BLIOTECAS!$B$1:$B$27,BLIOTECAS!D$1:D$27))</f>
        <v>VET</v>
      </c>
      <c r="C213" s="197" t="str">
        <f>IF(ISNA(LOOKUP($G213,BLIOTECAS!$B$1:$B$27,BLIOTECAS!E$1:E$27)),"",LOOKUP($G213,BLIOTECAS!$B$1:$B$27,BLIOTECAS!E$1:E$27))</f>
        <v>Ciencias de la Salud</v>
      </c>
      <c r="D213" s="274">
        <v>1639</v>
      </c>
      <c r="E213" s="274"/>
      <c r="F213" s="274"/>
      <c r="G213" s="274">
        <v>21</v>
      </c>
      <c r="H213" s="274"/>
      <c r="I213" s="274">
        <v>3</v>
      </c>
      <c r="J213" s="274">
        <v>5</v>
      </c>
      <c r="K213" s="274"/>
      <c r="L213" s="274">
        <v>21</v>
      </c>
      <c r="M213" s="274"/>
      <c r="N213" s="274"/>
      <c r="O213" s="274"/>
      <c r="P213" s="274"/>
      <c r="Q213" s="274"/>
      <c r="R213" s="274">
        <v>5</v>
      </c>
      <c r="S213" s="274">
        <v>4</v>
      </c>
      <c r="T213" s="274">
        <v>4</v>
      </c>
      <c r="U213" s="274">
        <v>3</v>
      </c>
      <c r="V213" s="274"/>
      <c r="W213" s="274"/>
      <c r="X213" s="274">
        <v>4</v>
      </c>
      <c r="Y213" s="274">
        <v>5</v>
      </c>
      <c r="Z213" s="274">
        <v>3</v>
      </c>
      <c r="AA213" s="274">
        <v>2</v>
      </c>
      <c r="AB213" s="274">
        <v>3</v>
      </c>
      <c r="AC213" s="274"/>
      <c r="AD213" s="274">
        <v>4</v>
      </c>
      <c r="AE213" s="274">
        <v>5</v>
      </c>
      <c r="AF213" s="274">
        <v>5</v>
      </c>
      <c r="AG213" s="274">
        <v>5</v>
      </c>
      <c r="AH213" s="274">
        <v>5</v>
      </c>
      <c r="AI213" s="274">
        <v>5</v>
      </c>
      <c r="AJ213" s="274">
        <v>5</v>
      </c>
      <c r="AK213" s="274"/>
      <c r="AL213" s="274"/>
      <c r="AM213" s="274">
        <v>5</v>
      </c>
      <c r="AN213" s="274">
        <v>5</v>
      </c>
      <c r="AO213" s="274">
        <v>5</v>
      </c>
      <c r="AP213" s="274">
        <v>5</v>
      </c>
      <c r="AQ213" s="274">
        <v>5</v>
      </c>
      <c r="AR213" s="274">
        <v>5</v>
      </c>
      <c r="AS213" s="274">
        <v>5</v>
      </c>
      <c r="AT213" s="274"/>
      <c r="AU213" s="274" t="s">
        <v>183</v>
      </c>
      <c r="AV213" s="274">
        <v>4</v>
      </c>
      <c r="AW213" s="274" t="s">
        <v>183</v>
      </c>
      <c r="AX213" s="274">
        <v>4</v>
      </c>
      <c r="AY213" s="274" t="s">
        <v>33</v>
      </c>
      <c r="AZ213" s="274"/>
      <c r="BA213" s="274" t="s">
        <v>183</v>
      </c>
      <c r="BB213" s="274" t="s">
        <v>183</v>
      </c>
      <c r="BC213" s="274" t="s">
        <v>183</v>
      </c>
      <c r="BD213" s="274">
        <v>5</v>
      </c>
      <c r="BE213" s="274" t="s">
        <v>183</v>
      </c>
      <c r="BF213" s="274"/>
      <c r="BG213" s="274"/>
      <c r="BH213" s="274"/>
      <c r="BI213" s="274"/>
      <c r="BJ213" s="274">
        <v>5</v>
      </c>
      <c r="BK213" s="274">
        <v>5</v>
      </c>
      <c r="BL213" s="274"/>
      <c r="BM213" s="274">
        <v>5</v>
      </c>
      <c r="BN213" s="274">
        <v>4</v>
      </c>
      <c r="BO213" s="274"/>
      <c r="BP213" s="274"/>
      <c r="BQ213" s="275">
        <v>43139.693888888891</v>
      </c>
      <c r="BR213" s="274" t="s">
        <v>355</v>
      </c>
    </row>
    <row r="214" spans="1:71" ht="15" x14ac:dyDescent="0.25">
      <c r="A214" s="197" t="str">
        <f>IF(ISNA(LOOKUP($G214,BLIOTECAS!$B$1:$B$27,BLIOTECAS!C$1:C$27)),"",LOOKUP($G214,BLIOTECAS!$B$1:$B$27,BLIOTECAS!C$1:C$27))</f>
        <v xml:space="preserve">Facultad de Ciencias Económicas y Empresariales </v>
      </c>
      <c r="B214" s="197" t="str">
        <f>IF(ISNA(LOOKUP($G214,BLIOTECAS!$B$1:$B$27,BLIOTECAS!D$1:D$27)),"",LOOKUP($G214,BLIOTECAS!$B$1:$B$27,BLIOTECAS!D$1:D$27))</f>
        <v>CEE</v>
      </c>
      <c r="C214" s="197" t="str">
        <f>IF(ISNA(LOOKUP($G214,BLIOTECAS!$B$1:$B$27,BLIOTECAS!E$1:E$27)),"",LOOKUP($G214,BLIOTECAS!$B$1:$B$27,BLIOTECAS!E$1:E$27))</f>
        <v>Ciencias Sociales</v>
      </c>
      <c r="D214" s="274">
        <v>1640</v>
      </c>
      <c r="E214" s="274"/>
      <c r="F214" s="274"/>
      <c r="G214" s="274">
        <v>5</v>
      </c>
      <c r="H214" s="274"/>
      <c r="I214" s="274">
        <v>3</v>
      </c>
      <c r="J214" s="274">
        <v>3</v>
      </c>
      <c r="K214" s="274"/>
      <c r="L214" s="274">
        <v>5</v>
      </c>
      <c r="M214" s="274">
        <v>24</v>
      </c>
      <c r="N214" s="274"/>
      <c r="O214" s="274" t="s">
        <v>439</v>
      </c>
      <c r="P214" s="274"/>
      <c r="Q214" s="274"/>
      <c r="R214" s="274">
        <v>4</v>
      </c>
      <c r="S214" s="274">
        <v>4</v>
      </c>
      <c r="T214" s="274">
        <v>5</v>
      </c>
      <c r="U214" s="274">
        <v>5</v>
      </c>
      <c r="V214" s="274"/>
      <c r="W214" s="274"/>
      <c r="X214" s="274">
        <v>3</v>
      </c>
      <c r="Y214" s="274">
        <v>5</v>
      </c>
      <c r="Z214" s="274">
        <v>4</v>
      </c>
      <c r="AA214" s="274">
        <v>4</v>
      </c>
      <c r="AB214" s="274">
        <v>4</v>
      </c>
      <c r="AC214" s="274"/>
      <c r="AD214" s="274">
        <v>4</v>
      </c>
      <c r="AE214" s="274">
        <v>4</v>
      </c>
      <c r="AF214" s="274">
        <v>4</v>
      </c>
      <c r="AG214" s="274">
        <v>4</v>
      </c>
      <c r="AH214" s="274">
        <v>4</v>
      </c>
      <c r="AI214" s="274">
        <v>4</v>
      </c>
      <c r="AJ214" s="274">
        <v>4</v>
      </c>
      <c r="AK214" s="274"/>
      <c r="AL214" s="274"/>
      <c r="AM214" s="274">
        <v>5</v>
      </c>
      <c r="AN214" s="274">
        <v>5</v>
      </c>
      <c r="AO214" s="274">
        <v>4</v>
      </c>
      <c r="AP214" s="274">
        <v>4</v>
      </c>
      <c r="AQ214" s="274">
        <v>4</v>
      </c>
      <c r="AR214" s="274">
        <v>4</v>
      </c>
      <c r="AS214" s="274">
        <v>4</v>
      </c>
      <c r="AT214" s="274"/>
      <c r="AU214" s="274" t="s">
        <v>183</v>
      </c>
      <c r="AV214" s="274">
        <v>4</v>
      </c>
      <c r="AW214" s="274" t="s">
        <v>183</v>
      </c>
      <c r="AX214" s="274">
        <v>4</v>
      </c>
      <c r="AY214" s="274" t="s">
        <v>183</v>
      </c>
      <c r="AZ214" s="274">
        <v>4</v>
      </c>
      <c r="BA214" s="274" t="s">
        <v>183</v>
      </c>
      <c r="BB214" s="274" t="s">
        <v>183</v>
      </c>
      <c r="BC214" s="274" t="s">
        <v>33</v>
      </c>
      <c r="BD214" s="274"/>
      <c r="BE214" s="274" t="s">
        <v>183</v>
      </c>
      <c r="BF214" s="274"/>
      <c r="BG214" s="274"/>
      <c r="BH214" s="274"/>
      <c r="BI214" s="274"/>
      <c r="BJ214" s="274">
        <v>4</v>
      </c>
      <c r="BK214" s="274">
        <v>5</v>
      </c>
      <c r="BL214" s="274"/>
      <c r="BM214" s="274">
        <v>5</v>
      </c>
      <c r="BN214" s="274">
        <v>4</v>
      </c>
      <c r="BO214" s="274"/>
      <c r="BP214" s="274"/>
      <c r="BQ214" s="275">
        <v>43139.695370370369</v>
      </c>
      <c r="BR214" s="274" t="s">
        <v>356</v>
      </c>
    </row>
    <row r="215" spans="1:71" ht="15" x14ac:dyDescent="0.25">
      <c r="A215" s="197" t="str">
        <f>IF(ISNA(LOOKUP($G215,BLIOTECAS!$B$1:$B$27,BLIOTECAS!C$1:C$27)),"",LOOKUP($G215,BLIOTECAS!$B$1:$B$27,BLIOTECAS!C$1:C$27))</f>
        <v xml:space="preserve">Facultad de Filosofía </v>
      </c>
      <c r="B215" s="197" t="str">
        <f>IF(ISNA(LOOKUP($G215,BLIOTECAS!$B$1:$B$27,BLIOTECAS!D$1:D$27)),"",LOOKUP($G215,BLIOTECAS!$B$1:$B$27,BLIOTECAS!D$1:D$27))</f>
        <v>FLS</v>
      </c>
      <c r="C215" s="197" t="str">
        <f>IF(ISNA(LOOKUP($G215,BLIOTECAS!$B$1:$B$27,BLIOTECAS!E$1:E$27)),"",LOOKUP($G215,BLIOTECAS!$B$1:$B$27,BLIOTECAS!E$1:E$27))</f>
        <v>Humanidades</v>
      </c>
      <c r="D215" s="274">
        <v>1641</v>
      </c>
      <c r="E215" s="274"/>
      <c r="F215" s="274"/>
      <c r="G215" s="274">
        <v>15</v>
      </c>
      <c r="H215" s="274"/>
      <c r="I215" s="274">
        <v>4</v>
      </c>
      <c r="J215" s="274">
        <v>4</v>
      </c>
      <c r="K215" s="274"/>
      <c r="L215" s="274">
        <v>15</v>
      </c>
      <c r="M215" s="274">
        <v>29</v>
      </c>
      <c r="N215" s="274">
        <v>14</v>
      </c>
      <c r="O215" s="274" t="s">
        <v>440</v>
      </c>
      <c r="P215" s="274"/>
      <c r="Q215" s="274"/>
      <c r="R215" s="274">
        <v>5</v>
      </c>
      <c r="S215" s="274">
        <v>4</v>
      </c>
      <c r="T215" s="274">
        <v>4</v>
      </c>
      <c r="U215" s="274">
        <v>4</v>
      </c>
      <c r="V215" s="274"/>
      <c r="W215" s="274"/>
      <c r="X215" s="274">
        <v>5</v>
      </c>
      <c r="Y215" s="274">
        <v>4</v>
      </c>
      <c r="Z215" s="274">
        <v>4</v>
      </c>
      <c r="AA215" s="274">
        <v>3</v>
      </c>
      <c r="AB215" s="274">
        <v>2</v>
      </c>
      <c r="AC215" s="274"/>
      <c r="AD215" s="274">
        <v>5</v>
      </c>
      <c r="AE215" s="274">
        <v>5</v>
      </c>
      <c r="AF215" s="274">
        <v>4</v>
      </c>
      <c r="AG215" s="274">
        <v>5</v>
      </c>
      <c r="AH215" s="274">
        <v>4</v>
      </c>
      <c r="AI215" s="274">
        <v>4</v>
      </c>
      <c r="AJ215" s="274">
        <v>5</v>
      </c>
      <c r="AK215" s="274"/>
      <c r="AL215" s="274"/>
      <c r="AM215" s="274">
        <v>5</v>
      </c>
      <c r="AN215" s="274">
        <v>5</v>
      </c>
      <c r="AO215" s="274">
        <v>4</v>
      </c>
      <c r="AP215" s="274">
        <v>4</v>
      </c>
      <c r="AQ215" s="274">
        <v>5</v>
      </c>
      <c r="AR215" s="274">
        <v>5</v>
      </c>
      <c r="AS215" s="274">
        <v>4</v>
      </c>
      <c r="AT215" s="274"/>
      <c r="AU215" s="274" t="s">
        <v>183</v>
      </c>
      <c r="AV215" s="274">
        <v>4</v>
      </c>
      <c r="AW215" s="274" t="s">
        <v>33</v>
      </c>
      <c r="AX215" s="274"/>
      <c r="AY215" s="274" t="s">
        <v>33</v>
      </c>
      <c r="AZ215" s="274"/>
      <c r="BA215" s="274" t="s">
        <v>33</v>
      </c>
      <c r="BB215" s="274" t="s">
        <v>183</v>
      </c>
      <c r="BC215" s="274" t="s">
        <v>183</v>
      </c>
      <c r="BD215" s="274">
        <v>3</v>
      </c>
      <c r="BE215" s="274" t="s">
        <v>33</v>
      </c>
      <c r="BF215" s="274"/>
      <c r="BG215" s="274"/>
      <c r="BH215" s="274"/>
      <c r="BI215" s="274"/>
      <c r="BJ215" s="274">
        <v>5</v>
      </c>
      <c r="BK215" s="274">
        <v>5</v>
      </c>
      <c r="BL215" s="274"/>
      <c r="BM215" s="274">
        <v>5</v>
      </c>
      <c r="BN215" s="274">
        <v>4</v>
      </c>
      <c r="BO215" s="274"/>
      <c r="BP215" s="274"/>
      <c r="BQ215" s="275">
        <v>43139.696469907409</v>
      </c>
      <c r="BR215" s="274" t="s">
        <v>355</v>
      </c>
    </row>
    <row r="216" spans="1:71" ht="15" x14ac:dyDescent="0.25">
      <c r="A216" s="197" t="str">
        <f>IF(ISNA(LOOKUP($G216,BLIOTECAS!$B$1:$B$27,BLIOTECAS!C$1:C$27)),"",LOOKUP($G216,BLIOTECAS!$B$1:$B$27,BLIOTECAS!C$1:C$27))</f>
        <v/>
      </c>
      <c r="B216" s="197" t="str">
        <f>IF(ISNA(LOOKUP($G216,BLIOTECAS!$B$1:$B$27,BLIOTECAS!D$1:D$27)),"",LOOKUP($G216,BLIOTECAS!$B$1:$B$27,BLIOTECAS!D$1:D$27))</f>
        <v/>
      </c>
      <c r="C216" s="197" t="str">
        <f>IF(ISNA(LOOKUP($G216,BLIOTECAS!$B$1:$B$27,BLIOTECAS!E$1:E$27)),"",LOOKUP($G216,BLIOTECAS!$B$1:$B$27,BLIOTECAS!E$1:E$27))</f>
        <v/>
      </c>
      <c r="D216" s="274">
        <v>1642</v>
      </c>
      <c r="E216" s="274"/>
      <c r="F216" s="274"/>
      <c r="G216" s="274"/>
      <c r="H216" s="274"/>
      <c r="I216" s="274">
        <v>4</v>
      </c>
      <c r="J216" s="274">
        <v>2</v>
      </c>
      <c r="K216" s="274"/>
      <c r="L216" s="274">
        <v>14</v>
      </c>
      <c r="M216" s="274">
        <v>15</v>
      </c>
      <c r="N216" s="274">
        <v>4</v>
      </c>
      <c r="O216" s="274"/>
      <c r="P216" s="274"/>
      <c r="Q216" s="274"/>
      <c r="R216" s="274">
        <v>4</v>
      </c>
      <c r="S216" s="274">
        <v>4</v>
      </c>
      <c r="T216" s="274">
        <v>3</v>
      </c>
      <c r="U216" s="274">
        <v>4</v>
      </c>
      <c r="V216" s="274"/>
      <c r="W216" s="274"/>
      <c r="X216" s="274">
        <v>5</v>
      </c>
      <c r="Y216" s="274">
        <v>4</v>
      </c>
      <c r="Z216" s="274">
        <v>4</v>
      </c>
      <c r="AA216" s="274">
        <v>2</v>
      </c>
      <c r="AB216" s="274">
        <v>4</v>
      </c>
      <c r="AC216" s="274"/>
      <c r="AD216" s="274">
        <v>4</v>
      </c>
      <c r="AE216" s="274">
        <v>4</v>
      </c>
      <c r="AF216" s="274">
        <v>3</v>
      </c>
      <c r="AG216" s="274">
        <v>5</v>
      </c>
      <c r="AH216" s="274">
        <v>4</v>
      </c>
      <c r="AI216" s="274">
        <v>4</v>
      </c>
      <c r="AJ216" s="274">
        <v>4</v>
      </c>
      <c r="AK216" s="274"/>
      <c r="AL216" s="274"/>
      <c r="AM216" s="274">
        <v>5</v>
      </c>
      <c r="AN216" s="274">
        <v>5</v>
      </c>
      <c r="AO216" s="274">
        <v>4</v>
      </c>
      <c r="AP216" s="274">
        <v>4</v>
      </c>
      <c r="AQ216" s="274">
        <v>4</v>
      </c>
      <c r="AR216" s="274">
        <v>5</v>
      </c>
      <c r="AS216" s="274">
        <v>3</v>
      </c>
      <c r="AT216" s="274"/>
      <c r="AU216" s="274" t="s">
        <v>33</v>
      </c>
      <c r="AV216" s="274"/>
      <c r="AW216" s="274" t="s">
        <v>33</v>
      </c>
      <c r="AX216" s="274"/>
      <c r="AY216" s="274" t="s">
        <v>33</v>
      </c>
      <c r="AZ216" s="274"/>
      <c r="BA216" s="274" t="s">
        <v>33</v>
      </c>
      <c r="BB216" s="274" t="s">
        <v>183</v>
      </c>
      <c r="BC216" s="274" t="s">
        <v>33</v>
      </c>
      <c r="BD216" s="274"/>
      <c r="BE216" s="274" t="s">
        <v>183</v>
      </c>
      <c r="BF216" s="274"/>
      <c r="BG216" s="274"/>
      <c r="BH216" s="274"/>
      <c r="BI216" s="274"/>
      <c r="BJ216" s="274">
        <v>5</v>
      </c>
      <c r="BK216" s="274">
        <v>5</v>
      </c>
      <c r="BL216" s="274"/>
      <c r="BM216" s="274">
        <v>4</v>
      </c>
      <c r="BN216" s="274">
        <v>4</v>
      </c>
      <c r="BO216" s="274"/>
      <c r="BP216" s="274"/>
      <c r="BQ216" s="275">
        <v>43139.69767361111</v>
      </c>
      <c r="BR216" s="274" t="s">
        <v>356</v>
      </c>
    </row>
    <row r="217" spans="1:71" ht="15" x14ac:dyDescent="0.25">
      <c r="A217" s="197" t="str">
        <f>IF(ISNA(LOOKUP($G217,BLIOTECAS!$B$1:$B$27,BLIOTECAS!C$1:C$27)),"",LOOKUP($G217,BLIOTECAS!$B$1:$B$27,BLIOTECAS!C$1:C$27))</f>
        <v xml:space="preserve">Facultad de Filología </v>
      </c>
      <c r="B217" s="197" t="str">
        <f>IF(ISNA(LOOKUP($G217,BLIOTECAS!$B$1:$B$27,BLIOTECAS!D$1:D$27)),"",LOOKUP($G217,BLIOTECAS!$B$1:$B$27,BLIOTECAS!D$1:D$27))</f>
        <v>FLL</v>
      </c>
      <c r="C217" s="197" t="str">
        <f>IF(ISNA(LOOKUP($G217,BLIOTECAS!$B$1:$B$27,BLIOTECAS!E$1:E$27)),"",LOOKUP($G217,BLIOTECAS!$B$1:$B$27,BLIOTECAS!E$1:E$27))</f>
        <v>Humanidades</v>
      </c>
      <c r="D217" s="274">
        <v>1643</v>
      </c>
      <c r="E217" s="274"/>
      <c r="F217" s="274"/>
      <c r="G217" s="274">
        <v>14</v>
      </c>
      <c r="H217" s="274"/>
      <c r="I217" s="274">
        <v>5</v>
      </c>
      <c r="J217" s="274">
        <v>5</v>
      </c>
      <c r="K217" s="274"/>
      <c r="L217" s="274">
        <v>14</v>
      </c>
      <c r="M217" s="274"/>
      <c r="N217" s="274"/>
      <c r="O217" s="274"/>
      <c r="P217" s="274"/>
      <c r="Q217" s="274"/>
      <c r="R217" s="274">
        <v>3</v>
      </c>
      <c r="S217" s="274">
        <v>4</v>
      </c>
      <c r="T217" s="274">
        <v>4</v>
      </c>
      <c r="U217" s="274">
        <v>5</v>
      </c>
      <c r="V217" s="274"/>
      <c r="W217" s="274"/>
      <c r="X217" s="274">
        <v>5</v>
      </c>
      <c r="Y217" s="274">
        <v>5</v>
      </c>
      <c r="Z217" s="274">
        <v>5</v>
      </c>
      <c r="AA217" s="274">
        <v>4</v>
      </c>
      <c r="AB217" s="274">
        <v>4</v>
      </c>
      <c r="AC217" s="274"/>
      <c r="AD217" s="274">
        <v>5</v>
      </c>
      <c r="AE217" s="274">
        <v>4</v>
      </c>
      <c r="AF217" s="274">
        <v>5</v>
      </c>
      <c r="AG217" s="274">
        <v>5</v>
      </c>
      <c r="AH217" s="274">
        <v>4</v>
      </c>
      <c r="AI217" s="274">
        <v>5</v>
      </c>
      <c r="AJ217" s="274">
        <v>5</v>
      </c>
      <c r="AK217" s="274"/>
      <c r="AL217" s="274"/>
      <c r="AM217" s="274">
        <v>5</v>
      </c>
      <c r="AN217" s="274">
        <v>5</v>
      </c>
      <c r="AO217" s="274">
        <v>5</v>
      </c>
      <c r="AP217" s="274">
        <v>5</v>
      </c>
      <c r="AQ217" s="274">
        <v>5</v>
      </c>
      <c r="AR217" s="274">
        <v>5</v>
      </c>
      <c r="AS217" s="274">
        <v>5</v>
      </c>
      <c r="AT217" s="274"/>
      <c r="AU217" s="274" t="s">
        <v>33</v>
      </c>
      <c r="AV217" s="274"/>
      <c r="AW217" s="274" t="s">
        <v>33</v>
      </c>
      <c r="AX217" s="274"/>
      <c r="AY217" s="274" t="s">
        <v>33</v>
      </c>
      <c r="AZ217" s="274"/>
      <c r="BA217" s="274" t="s">
        <v>33</v>
      </c>
      <c r="BB217" s="274" t="s">
        <v>183</v>
      </c>
      <c r="BC217" s="274" t="s">
        <v>33</v>
      </c>
      <c r="BD217" s="274"/>
      <c r="BE217" s="274" t="s">
        <v>183</v>
      </c>
      <c r="BF217" s="274"/>
      <c r="BG217" s="274"/>
      <c r="BH217" s="274"/>
      <c r="BI217" s="274"/>
      <c r="BJ217" s="274">
        <v>5</v>
      </c>
      <c r="BK217" s="274">
        <v>5</v>
      </c>
      <c r="BL217" s="274"/>
      <c r="BM217" s="274">
        <v>5</v>
      </c>
      <c r="BN217" s="274">
        <v>4</v>
      </c>
      <c r="BO217" s="274"/>
      <c r="BP217" s="274"/>
      <c r="BQ217" s="290">
        <v>43139.698495370372</v>
      </c>
      <c r="BR217" s="274" t="s">
        <v>356</v>
      </c>
    </row>
    <row r="218" spans="1:71" ht="15" x14ac:dyDescent="0.25">
      <c r="A218" s="197" t="str">
        <f>IF(ISNA(LOOKUP($G218,BLIOTECAS!$B$1:$B$27,BLIOTECAS!C$1:C$27)),"",LOOKUP($G218,BLIOTECAS!$B$1:$B$27,BLIOTECAS!C$1:C$27))</f>
        <v xml:space="preserve">Facultad de Bellas Artes </v>
      </c>
      <c r="B218" s="197" t="str">
        <f>IF(ISNA(LOOKUP($G218,BLIOTECAS!$B$1:$B$27,BLIOTECAS!D$1:D$27)),"",LOOKUP($G218,BLIOTECAS!$B$1:$B$27,BLIOTECAS!D$1:D$27))</f>
        <v>BBA</v>
      </c>
      <c r="C218" s="197" t="str">
        <f>IF(ISNA(LOOKUP($G218,BLIOTECAS!$B$1:$B$27,BLIOTECAS!E$1:E$27)),"",LOOKUP($G218,BLIOTECAS!$B$1:$B$27,BLIOTECAS!E$1:E$27))</f>
        <v>Humanidades</v>
      </c>
      <c r="D218" s="274">
        <v>1644</v>
      </c>
      <c r="E218" s="274"/>
      <c r="F218" s="274"/>
      <c r="G218" s="274">
        <v>1</v>
      </c>
      <c r="H218" s="274"/>
      <c r="I218" s="274">
        <v>3</v>
      </c>
      <c r="J218" s="274">
        <v>2</v>
      </c>
      <c r="K218" s="274"/>
      <c r="L218" s="274">
        <v>16</v>
      </c>
      <c r="M218" s="274"/>
      <c r="N218" s="274"/>
      <c r="O218" s="274"/>
      <c r="P218" s="274"/>
      <c r="Q218" s="274"/>
      <c r="R218" s="274">
        <v>5</v>
      </c>
      <c r="S218" s="274">
        <v>5</v>
      </c>
      <c r="T218" s="274">
        <v>5</v>
      </c>
      <c r="U218" s="274">
        <v>4</v>
      </c>
      <c r="V218" s="274"/>
      <c r="W218" s="274"/>
      <c r="X218" s="274">
        <v>4</v>
      </c>
      <c r="Y218" s="274">
        <v>4</v>
      </c>
      <c r="Z218" s="274">
        <v>5</v>
      </c>
      <c r="AA218" s="274">
        <v>2</v>
      </c>
      <c r="AB218" s="274">
        <v>4</v>
      </c>
      <c r="AC218" s="274"/>
      <c r="AD218" s="274">
        <v>4</v>
      </c>
      <c r="AE218" s="274">
        <v>5</v>
      </c>
      <c r="AF218" s="274">
        <v>5</v>
      </c>
      <c r="AG218" s="274">
        <v>5</v>
      </c>
      <c r="AH218" s="274">
        <v>5</v>
      </c>
      <c r="AI218" s="274">
        <v>5</v>
      </c>
      <c r="AJ218" s="274">
        <v>5</v>
      </c>
      <c r="AK218" s="274"/>
      <c r="AL218" s="274"/>
      <c r="AM218" s="274">
        <v>5</v>
      </c>
      <c r="AN218" s="274">
        <v>5</v>
      </c>
      <c r="AO218" s="274">
        <v>5</v>
      </c>
      <c r="AP218" s="274">
        <v>5</v>
      </c>
      <c r="AQ218" s="274">
        <v>5</v>
      </c>
      <c r="AR218" s="274">
        <v>5</v>
      </c>
      <c r="AS218" s="274">
        <v>4</v>
      </c>
      <c r="AT218" s="274"/>
      <c r="AU218" s="274" t="s">
        <v>183</v>
      </c>
      <c r="AV218" s="274">
        <v>5</v>
      </c>
      <c r="AW218" s="274" t="s">
        <v>33</v>
      </c>
      <c r="AX218" s="274"/>
      <c r="AY218" s="274" t="s">
        <v>183</v>
      </c>
      <c r="AZ218" s="274">
        <v>5</v>
      </c>
      <c r="BA218" s="274" t="s">
        <v>183</v>
      </c>
      <c r="BB218" s="274" t="s">
        <v>183</v>
      </c>
      <c r="BC218" s="274" t="s">
        <v>183</v>
      </c>
      <c r="BD218" s="274">
        <v>4</v>
      </c>
      <c r="BE218" s="274" t="s">
        <v>183</v>
      </c>
      <c r="BF218" s="274"/>
      <c r="BG218" s="274"/>
      <c r="BH218" s="274"/>
      <c r="BI218" s="274"/>
      <c r="BJ218" s="274">
        <v>5</v>
      </c>
      <c r="BK218" s="274">
        <v>5</v>
      </c>
      <c r="BL218" s="274"/>
      <c r="BM218" s="274">
        <v>5</v>
      </c>
      <c r="BN218" s="274">
        <v>5</v>
      </c>
      <c r="BO218" s="274" t="s">
        <v>441</v>
      </c>
      <c r="BP218" s="274"/>
      <c r="BQ218" s="275">
        <v>43139.69939814815</v>
      </c>
      <c r="BR218" s="274" t="s">
        <v>355</v>
      </c>
    </row>
    <row r="219" spans="1:71" ht="15" x14ac:dyDescent="0.25">
      <c r="A219" s="197" t="str">
        <f>IF(ISNA(LOOKUP($G219,BLIOTECAS!$B$1:$B$27,BLIOTECAS!C$1:C$27)),"",LOOKUP($G219,BLIOTECAS!$B$1:$B$27,BLIOTECAS!C$1:C$27))</f>
        <v xml:space="preserve">Facultad de Educación </v>
      </c>
      <c r="B219" s="197" t="str">
        <f>IF(ISNA(LOOKUP($G219,BLIOTECAS!$B$1:$B$27,BLIOTECAS!D$1:D$27)),"",LOOKUP($G219,BLIOTECAS!$B$1:$B$27,BLIOTECAS!D$1:D$27))</f>
        <v>EDU</v>
      </c>
      <c r="C219" s="197" t="str">
        <f>IF(ISNA(LOOKUP($G219,BLIOTECAS!$B$1:$B$27,BLIOTECAS!E$1:E$27)),"",LOOKUP($G219,BLIOTECAS!$B$1:$B$27,BLIOTECAS!E$1:E$27))</f>
        <v>Humanidades</v>
      </c>
      <c r="D219" s="274">
        <v>1645</v>
      </c>
      <c r="E219" s="274"/>
      <c r="F219" s="274"/>
      <c r="G219" s="274">
        <v>12</v>
      </c>
      <c r="H219" s="274"/>
      <c r="I219" s="274">
        <v>4</v>
      </c>
      <c r="J219" s="274">
        <v>5</v>
      </c>
      <c r="K219" s="274"/>
      <c r="L219" s="274">
        <v>12</v>
      </c>
      <c r="M219" s="274"/>
      <c r="N219" s="274"/>
      <c r="O219" s="274"/>
      <c r="P219" s="274"/>
      <c r="Q219" s="274"/>
      <c r="R219" s="274">
        <v>4</v>
      </c>
      <c r="S219" s="274">
        <v>4</v>
      </c>
      <c r="T219" s="274">
        <v>4</v>
      </c>
      <c r="U219" s="274">
        <v>4</v>
      </c>
      <c r="V219" s="274"/>
      <c r="W219" s="274"/>
      <c r="X219" s="274">
        <v>2</v>
      </c>
      <c r="Y219" s="274">
        <v>5</v>
      </c>
      <c r="Z219" s="274">
        <v>4</v>
      </c>
      <c r="AA219" s="274">
        <v>4</v>
      </c>
      <c r="AB219" s="274">
        <v>4</v>
      </c>
      <c r="AC219" s="274"/>
      <c r="AD219" s="274">
        <v>3</v>
      </c>
      <c r="AE219" s="274">
        <v>3</v>
      </c>
      <c r="AF219" s="274">
        <v>4</v>
      </c>
      <c r="AG219" s="274">
        <v>4</v>
      </c>
      <c r="AH219" s="274">
        <v>4</v>
      </c>
      <c r="AI219" s="274">
        <v>4</v>
      </c>
      <c r="AJ219" s="274">
        <v>4</v>
      </c>
      <c r="AK219" s="274"/>
      <c r="AL219" s="274"/>
      <c r="AM219" s="274">
        <v>4</v>
      </c>
      <c r="AN219" s="274">
        <v>4</v>
      </c>
      <c r="AO219" s="274">
        <v>3</v>
      </c>
      <c r="AP219" s="274">
        <v>4</v>
      </c>
      <c r="AQ219" s="274">
        <v>4</v>
      </c>
      <c r="AR219" s="274">
        <v>4</v>
      </c>
      <c r="AS219" s="274">
        <v>4</v>
      </c>
      <c r="AT219" s="274"/>
      <c r="AU219" s="274" t="s">
        <v>183</v>
      </c>
      <c r="AV219" s="274">
        <v>3</v>
      </c>
      <c r="AW219" s="274" t="s">
        <v>183</v>
      </c>
      <c r="AX219" s="274">
        <v>3</v>
      </c>
      <c r="AY219" s="274" t="s">
        <v>183</v>
      </c>
      <c r="AZ219" s="274">
        <v>3</v>
      </c>
      <c r="BA219" s="274" t="s">
        <v>33</v>
      </c>
      <c r="BB219" s="274" t="s">
        <v>33</v>
      </c>
      <c r="BC219" s="274" t="s">
        <v>33</v>
      </c>
      <c r="BD219" s="274"/>
      <c r="BE219" s="274" t="s">
        <v>33</v>
      </c>
      <c r="BF219" s="274"/>
      <c r="BG219" s="274"/>
      <c r="BH219" s="274"/>
      <c r="BI219" s="274"/>
      <c r="BJ219" s="274">
        <v>3</v>
      </c>
      <c r="BK219" s="274">
        <v>3</v>
      </c>
      <c r="BL219" s="274"/>
      <c r="BM219" s="274">
        <v>4</v>
      </c>
      <c r="BN219" s="274">
        <v>4</v>
      </c>
      <c r="BO219" s="274"/>
      <c r="BP219" s="274"/>
      <c r="BQ219" s="275">
        <v>43139.700891203705</v>
      </c>
      <c r="BR219" s="274" t="s">
        <v>355</v>
      </c>
    </row>
    <row r="220" spans="1:71" ht="15" x14ac:dyDescent="0.25">
      <c r="A220" s="197" t="str">
        <f>IF(ISNA(LOOKUP($G220,BLIOTECAS!$B$1:$B$27,BLIOTECAS!C$1:C$27)),"",LOOKUP($G220,BLIOTECAS!$B$1:$B$27,BLIOTECAS!C$1:C$27))</f>
        <v xml:space="preserve">Facultad de Derecho </v>
      </c>
      <c r="B220" s="197" t="str">
        <f>IF(ISNA(LOOKUP($G220,BLIOTECAS!$B$1:$B$27,BLIOTECAS!D$1:D$27)),"",LOOKUP($G220,BLIOTECAS!$B$1:$B$27,BLIOTECAS!D$1:D$27))</f>
        <v>DER</v>
      </c>
      <c r="C220" s="197" t="str">
        <f>IF(ISNA(LOOKUP($G220,BLIOTECAS!$B$1:$B$27,BLIOTECAS!E$1:E$27)),"",LOOKUP($G220,BLIOTECAS!$B$1:$B$27,BLIOTECAS!E$1:E$27))</f>
        <v>Ciencias Sociales</v>
      </c>
      <c r="D220" s="274">
        <v>1646</v>
      </c>
      <c r="E220" s="274"/>
      <c r="F220" s="274"/>
      <c r="G220" s="274">
        <v>11</v>
      </c>
      <c r="H220" s="274"/>
      <c r="I220" s="274">
        <v>2</v>
      </c>
      <c r="J220" s="274">
        <v>4</v>
      </c>
      <c r="K220" s="274"/>
      <c r="L220" s="274">
        <v>9</v>
      </c>
      <c r="M220" s="274">
        <v>20</v>
      </c>
      <c r="N220" s="274">
        <v>29</v>
      </c>
      <c r="O220" s="274"/>
      <c r="P220" s="274"/>
      <c r="Q220" s="274"/>
      <c r="R220" s="274">
        <v>4</v>
      </c>
      <c r="S220" s="274">
        <v>5</v>
      </c>
      <c r="T220" s="274">
        <v>3</v>
      </c>
      <c r="U220" s="274">
        <v>4</v>
      </c>
      <c r="V220" s="274"/>
      <c r="W220" s="274"/>
      <c r="X220" s="274">
        <v>4</v>
      </c>
      <c r="Y220" s="274">
        <v>4</v>
      </c>
      <c r="Z220" s="274">
        <v>5</v>
      </c>
      <c r="AA220" s="274">
        <v>2</v>
      </c>
      <c r="AB220" s="274">
        <v>4</v>
      </c>
      <c r="AC220" s="274"/>
      <c r="AD220" s="274">
        <v>4</v>
      </c>
      <c r="AE220" s="274">
        <v>5</v>
      </c>
      <c r="AF220" s="274">
        <v>5</v>
      </c>
      <c r="AG220" s="274">
        <v>5</v>
      </c>
      <c r="AH220" s="274">
        <v>4</v>
      </c>
      <c r="AI220" s="274">
        <v>4</v>
      </c>
      <c r="AJ220" s="274">
        <v>4</v>
      </c>
      <c r="AK220" s="274"/>
      <c r="AL220" s="274"/>
      <c r="AM220" s="274">
        <v>3</v>
      </c>
      <c r="AN220" s="274">
        <v>5</v>
      </c>
      <c r="AO220" s="274">
        <v>5</v>
      </c>
      <c r="AP220" s="274">
        <v>5</v>
      </c>
      <c r="AQ220" s="274">
        <v>4</v>
      </c>
      <c r="AR220" s="274">
        <v>5</v>
      </c>
      <c r="AS220" s="274">
        <v>3</v>
      </c>
      <c r="AT220" s="274"/>
      <c r="AU220" s="274" t="s">
        <v>183</v>
      </c>
      <c r="AV220" s="274">
        <v>4</v>
      </c>
      <c r="AW220" s="274" t="s">
        <v>183</v>
      </c>
      <c r="AX220" s="274">
        <v>2</v>
      </c>
      <c r="AY220" s="274" t="s">
        <v>33</v>
      </c>
      <c r="AZ220" s="274"/>
      <c r="BA220" s="274"/>
      <c r="BB220" s="274" t="s">
        <v>183</v>
      </c>
      <c r="BC220" s="274" t="s">
        <v>33</v>
      </c>
      <c r="BD220" s="274"/>
      <c r="BE220" s="274" t="s">
        <v>33</v>
      </c>
      <c r="BF220" s="274"/>
      <c r="BG220" s="274"/>
      <c r="BH220" s="274"/>
      <c r="BI220" s="274"/>
      <c r="BJ220" s="274">
        <v>4</v>
      </c>
      <c r="BK220" s="274">
        <v>5</v>
      </c>
      <c r="BL220" s="274"/>
      <c r="BM220" s="274">
        <v>5</v>
      </c>
      <c r="BN220" s="274">
        <v>5</v>
      </c>
      <c r="BO220" s="274"/>
      <c r="BP220" s="274"/>
      <c r="BQ220" s="275">
        <v>43139.701111111113</v>
      </c>
      <c r="BR220" s="274" t="s">
        <v>356</v>
      </c>
    </row>
    <row r="221" spans="1:71" ht="15" x14ac:dyDescent="0.25">
      <c r="A221" s="197" t="str">
        <f>IF(ISNA(LOOKUP($G221,BLIOTECAS!$B$1:$B$27,BLIOTECAS!C$1:C$27)),"",LOOKUP($G221,BLIOTECAS!$B$1:$B$27,BLIOTECAS!C$1:C$27))</f>
        <v xml:space="preserve">Facultad de Derecho </v>
      </c>
      <c r="B221" s="197" t="str">
        <f>IF(ISNA(LOOKUP($G221,BLIOTECAS!$B$1:$B$27,BLIOTECAS!D$1:D$27)),"",LOOKUP($G221,BLIOTECAS!$B$1:$B$27,BLIOTECAS!D$1:D$27))</f>
        <v>DER</v>
      </c>
      <c r="C221" s="197" t="str">
        <f>IF(ISNA(LOOKUP($G221,BLIOTECAS!$B$1:$B$27,BLIOTECAS!E$1:E$27)),"",LOOKUP($G221,BLIOTECAS!$B$1:$B$27,BLIOTECAS!E$1:E$27))</f>
        <v>Ciencias Sociales</v>
      </c>
      <c r="D221" s="274">
        <v>1647</v>
      </c>
      <c r="E221" s="274"/>
      <c r="F221" s="274"/>
      <c r="G221" s="274">
        <v>11</v>
      </c>
      <c r="H221" s="274"/>
      <c r="I221" s="274">
        <v>4</v>
      </c>
      <c r="J221" s="274">
        <v>4</v>
      </c>
      <c r="K221" s="274"/>
      <c r="L221" s="274">
        <v>11</v>
      </c>
      <c r="M221" s="274">
        <v>16</v>
      </c>
      <c r="N221" s="274">
        <v>29</v>
      </c>
      <c r="O221" s="274"/>
      <c r="P221" s="274"/>
      <c r="Q221" s="274"/>
      <c r="R221" s="274">
        <v>5</v>
      </c>
      <c r="S221" s="274">
        <v>5</v>
      </c>
      <c r="T221" s="274">
        <v>5</v>
      </c>
      <c r="U221" s="274">
        <v>5</v>
      </c>
      <c r="V221" s="274"/>
      <c r="W221" s="274"/>
      <c r="X221" s="274">
        <v>4</v>
      </c>
      <c r="Y221" s="274">
        <v>4</v>
      </c>
      <c r="Z221" s="274">
        <v>4</v>
      </c>
      <c r="AA221" s="274">
        <v>4</v>
      </c>
      <c r="AB221" s="274">
        <v>3</v>
      </c>
      <c r="AC221" s="274"/>
      <c r="AD221" s="274">
        <v>5</v>
      </c>
      <c r="AE221" s="274">
        <v>5</v>
      </c>
      <c r="AF221" s="274">
        <v>5</v>
      </c>
      <c r="AG221" s="274">
        <v>5</v>
      </c>
      <c r="AH221" s="274">
        <v>5</v>
      </c>
      <c r="AI221" s="274">
        <v>5</v>
      </c>
      <c r="AJ221" s="274">
        <v>5</v>
      </c>
      <c r="AK221" s="274"/>
      <c r="AL221" s="274"/>
      <c r="AM221" s="274">
        <v>5</v>
      </c>
      <c r="AN221" s="274">
        <v>5</v>
      </c>
      <c r="AO221" s="274">
        <v>5</v>
      </c>
      <c r="AP221" s="274">
        <v>5</v>
      </c>
      <c r="AQ221" s="274">
        <v>5</v>
      </c>
      <c r="AR221" s="274">
        <v>5</v>
      </c>
      <c r="AS221" s="274">
        <v>5</v>
      </c>
      <c r="AT221" s="274"/>
      <c r="AU221" s="274" t="s">
        <v>183</v>
      </c>
      <c r="AV221" s="274">
        <v>5</v>
      </c>
      <c r="AW221" s="274" t="s">
        <v>183</v>
      </c>
      <c r="AX221" s="274">
        <v>5</v>
      </c>
      <c r="AY221" s="274" t="s">
        <v>183</v>
      </c>
      <c r="AZ221" s="274">
        <v>5</v>
      </c>
      <c r="BA221" s="274" t="s">
        <v>183</v>
      </c>
      <c r="BB221" s="274"/>
      <c r="BC221" s="274" t="s">
        <v>183</v>
      </c>
      <c r="BD221" s="274">
        <v>4</v>
      </c>
      <c r="BE221" s="274" t="s">
        <v>183</v>
      </c>
      <c r="BF221" s="274"/>
      <c r="BG221" s="274"/>
      <c r="BH221" s="274"/>
      <c r="BI221" s="274"/>
      <c r="BJ221" s="274">
        <v>5</v>
      </c>
      <c r="BK221" s="274">
        <v>5</v>
      </c>
      <c r="BL221" s="274"/>
      <c r="BM221" s="274">
        <v>5</v>
      </c>
      <c r="BN221" s="274">
        <v>5</v>
      </c>
      <c r="BO221" s="274" t="s">
        <v>442</v>
      </c>
      <c r="BP221" s="274"/>
      <c r="BQ221" s="275">
        <v>43139.702118055553</v>
      </c>
      <c r="BR221" s="274" t="s">
        <v>356</v>
      </c>
      <c r="BS221" t="s">
        <v>377</v>
      </c>
    </row>
    <row r="222" spans="1:71" ht="15" x14ac:dyDescent="0.25">
      <c r="A222" s="197" t="str">
        <f>IF(ISNA(LOOKUP($G222,BLIOTECAS!$B$1:$B$27,BLIOTECAS!C$1:C$27)),"",LOOKUP($G222,BLIOTECAS!$B$1:$B$27,BLIOTECAS!C$1:C$27))</f>
        <v xml:space="preserve">Facultad de Filosofía </v>
      </c>
      <c r="B222" s="197" t="str">
        <f>IF(ISNA(LOOKUP($G222,BLIOTECAS!$B$1:$B$27,BLIOTECAS!D$1:D$27)),"",LOOKUP($G222,BLIOTECAS!$B$1:$B$27,BLIOTECAS!D$1:D$27))</f>
        <v>FLS</v>
      </c>
      <c r="C222" s="197" t="str">
        <f>IF(ISNA(LOOKUP($G222,BLIOTECAS!$B$1:$B$27,BLIOTECAS!E$1:E$27)),"",LOOKUP($G222,BLIOTECAS!$B$1:$B$27,BLIOTECAS!E$1:E$27))</f>
        <v>Humanidades</v>
      </c>
      <c r="D222" s="274">
        <v>1648</v>
      </c>
      <c r="E222" s="274"/>
      <c r="F222" s="274"/>
      <c r="G222" s="274">
        <v>15</v>
      </c>
      <c r="H222" s="274"/>
      <c r="I222" s="274">
        <v>3</v>
      </c>
      <c r="J222" s="274">
        <v>4</v>
      </c>
      <c r="K222" s="274"/>
      <c r="L222" s="274">
        <v>15</v>
      </c>
      <c r="M222" s="274">
        <v>29</v>
      </c>
      <c r="N222" s="274">
        <v>14</v>
      </c>
      <c r="O222" s="274" t="s">
        <v>105</v>
      </c>
      <c r="P222" s="274"/>
      <c r="Q222" s="274"/>
      <c r="R222" s="274">
        <v>4</v>
      </c>
      <c r="S222" s="274">
        <v>4</v>
      </c>
      <c r="T222" s="274">
        <v>4</v>
      </c>
      <c r="U222" s="274">
        <v>4</v>
      </c>
      <c r="V222" s="274"/>
      <c r="W222" s="274"/>
      <c r="X222" s="274">
        <v>4</v>
      </c>
      <c r="Y222" s="274">
        <v>3</v>
      </c>
      <c r="Z222" s="274">
        <v>5</v>
      </c>
      <c r="AA222" s="274">
        <v>3</v>
      </c>
      <c r="AB222" s="274">
        <v>3</v>
      </c>
      <c r="AC222" s="274"/>
      <c r="AD222" s="274">
        <v>5</v>
      </c>
      <c r="AE222" s="274">
        <v>5</v>
      </c>
      <c r="AF222" s="274">
        <v>4</v>
      </c>
      <c r="AG222" s="274">
        <v>5</v>
      </c>
      <c r="AH222" s="274">
        <v>4</v>
      </c>
      <c r="AI222" s="274"/>
      <c r="AJ222" s="274">
        <v>4</v>
      </c>
      <c r="AK222" s="274"/>
      <c r="AL222" s="274"/>
      <c r="AM222" s="274">
        <v>5</v>
      </c>
      <c r="AN222" s="274">
        <v>5</v>
      </c>
      <c r="AO222" s="274">
        <v>5</v>
      </c>
      <c r="AP222" s="274">
        <v>5</v>
      </c>
      <c r="AQ222" s="274">
        <v>5</v>
      </c>
      <c r="AR222" s="274">
        <v>5</v>
      </c>
      <c r="AS222" s="274">
        <v>5</v>
      </c>
      <c r="AT222" s="274"/>
      <c r="AU222" s="274" t="s">
        <v>183</v>
      </c>
      <c r="AV222" s="274">
        <v>4</v>
      </c>
      <c r="AW222" s="274" t="s">
        <v>33</v>
      </c>
      <c r="AX222" s="274"/>
      <c r="AY222" s="274" t="s">
        <v>33</v>
      </c>
      <c r="AZ222" s="274"/>
      <c r="BA222" s="274" t="s">
        <v>33</v>
      </c>
      <c r="BB222" s="274" t="s">
        <v>183</v>
      </c>
      <c r="BC222" s="274" t="s">
        <v>33</v>
      </c>
      <c r="BD222" s="274"/>
      <c r="BE222" s="274" t="s">
        <v>33</v>
      </c>
      <c r="BF222" s="274"/>
      <c r="BG222" s="274"/>
      <c r="BH222" s="274"/>
      <c r="BI222" s="274"/>
      <c r="BJ222" s="274">
        <v>5</v>
      </c>
      <c r="BK222" s="274">
        <v>5</v>
      </c>
      <c r="BL222" s="274"/>
      <c r="BM222" s="274">
        <v>5</v>
      </c>
      <c r="BN222" s="274">
        <v>3</v>
      </c>
      <c r="BO222" s="274"/>
      <c r="BP222" s="274"/>
      <c r="BQ222" s="275">
        <v>43139.703009259261</v>
      </c>
      <c r="BR222" s="274" t="s">
        <v>355</v>
      </c>
    </row>
    <row r="223" spans="1:71" ht="15" x14ac:dyDescent="0.25">
      <c r="A223" s="197" t="str">
        <f>IF(ISNA(LOOKUP($G223,BLIOTECAS!$B$1:$B$27,BLIOTECAS!C$1:C$27)),"",LOOKUP($G223,BLIOTECAS!$B$1:$B$27,BLIOTECAS!C$1:C$27))</f>
        <v/>
      </c>
      <c r="B223" s="197" t="str">
        <f>IF(ISNA(LOOKUP($G223,BLIOTECAS!$B$1:$B$27,BLIOTECAS!D$1:D$27)),"",LOOKUP($G223,BLIOTECAS!$B$1:$B$27,BLIOTECAS!D$1:D$27))</f>
        <v/>
      </c>
      <c r="C223" s="197" t="str">
        <f>IF(ISNA(LOOKUP($G223,BLIOTECAS!$B$1:$B$27,BLIOTECAS!E$1:E$27)),"",LOOKUP($G223,BLIOTECAS!$B$1:$B$27,BLIOTECAS!E$1:E$27))</f>
        <v/>
      </c>
      <c r="D223" s="274">
        <v>1649</v>
      </c>
      <c r="E223" s="274"/>
      <c r="F223" s="274"/>
      <c r="G223" s="274"/>
      <c r="H223" s="274"/>
      <c r="I223" s="274">
        <v>2</v>
      </c>
      <c r="J223" s="274">
        <v>4</v>
      </c>
      <c r="K223" s="274"/>
      <c r="L223" s="274">
        <v>8</v>
      </c>
      <c r="M223" s="274"/>
      <c r="N223" s="274"/>
      <c r="O223" s="274"/>
      <c r="P223" s="274"/>
      <c r="Q223" s="274"/>
      <c r="R223" s="274">
        <v>5</v>
      </c>
      <c r="S223" s="274">
        <v>5</v>
      </c>
      <c r="T223" s="274">
        <v>5</v>
      </c>
      <c r="U223" s="274">
        <v>4</v>
      </c>
      <c r="V223" s="274"/>
      <c r="W223" s="274"/>
      <c r="X223" s="274">
        <v>2</v>
      </c>
      <c r="Y223" s="274">
        <v>5</v>
      </c>
      <c r="Z223" s="274">
        <v>2</v>
      </c>
      <c r="AA223" s="274">
        <v>4</v>
      </c>
      <c r="AB223" s="274">
        <v>3</v>
      </c>
      <c r="AC223" s="274"/>
      <c r="AD223" s="274">
        <v>3</v>
      </c>
      <c r="AE223" s="274">
        <v>5</v>
      </c>
      <c r="AF223" s="274">
        <v>5</v>
      </c>
      <c r="AG223" s="274">
        <v>5</v>
      </c>
      <c r="AH223" s="274">
        <v>4</v>
      </c>
      <c r="AI223" s="274"/>
      <c r="AJ223" s="274">
        <v>3</v>
      </c>
      <c r="AK223" s="274"/>
      <c r="AL223" s="274"/>
      <c r="AM223" s="274">
        <v>5</v>
      </c>
      <c r="AN223" s="274">
        <v>5</v>
      </c>
      <c r="AO223" s="274">
        <v>5</v>
      </c>
      <c r="AP223" s="274">
        <v>5</v>
      </c>
      <c r="AQ223" s="274">
        <v>5</v>
      </c>
      <c r="AR223" s="274">
        <v>4</v>
      </c>
      <c r="AS223" s="274">
        <v>5</v>
      </c>
      <c r="AT223" s="274"/>
      <c r="AU223" s="274" t="s">
        <v>33</v>
      </c>
      <c r="AV223" s="274"/>
      <c r="AW223" s="274" t="s">
        <v>33</v>
      </c>
      <c r="AX223" s="274"/>
      <c r="AY223" s="274" t="s">
        <v>33</v>
      </c>
      <c r="AZ223" s="274"/>
      <c r="BA223" s="274" t="s">
        <v>183</v>
      </c>
      <c r="BB223" s="274" t="s">
        <v>183</v>
      </c>
      <c r="BC223" s="274" t="s">
        <v>183</v>
      </c>
      <c r="BD223" s="274">
        <v>4</v>
      </c>
      <c r="BE223" s="274" t="s">
        <v>33</v>
      </c>
      <c r="BF223" s="274"/>
      <c r="BG223" s="274"/>
      <c r="BH223" s="274"/>
      <c r="BI223" s="274"/>
      <c r="BJ223" s="274">
        <v>5</v>
      </c>
      <c r="BK223" s="274">
        <v>5</v>
      </c>
      <c r="BL223" s="274"/>
      <c r="BM223" s="274">
        <v>5</v>
      </c>
      <c r="BN223" s="274">
        <v>5</v>
      </c>
      <c r="BO223" s="274"/>
      <c r="BP223" s="274"/>
      <c r="BQ223" s="275">
        <v>43139.703564814816</v>
      </c>
      <c r="BR223" s="274" t="s">
        <v>355</v>
      </c>
    </row>
    <row r="224" spans="1:71" ht="15" x14ac:dyDescent="0.25">
      <c r="A224" s="197" t="str">
        <f>IF(ISNA(LOOKUP($G224,BLIOTECAS!$B$1:$B$27,BLIOTECAS!C$1:C$27)),"",LOOKUP($G224,BLIOTECAS!$B$1:$B$27,BLIOTECAS!C$1:C$27))</f>
        <v xml:space="preserve">Facultad de Geografía e Historia </v>
      </c>
      <c r="B224" s="197" t="str">
        <f>IF(ISNA(LOOKUP($G224,BLIOTECAS!$B$1:$B$27,BLIOTECAS!D$1:D$27)),"",LOOKUP($G224,BLIOTECAS!$B$1:$B$27,BLIOTECAS!D$1:D$27))</f>
        <v>GHI</v>
      </c>
      <c r="C224" s="197" t="str">
        <f>IF(ISNA(LOOKUP($G224,BLIOTECAS!$B$1:$B$27,BLIOTECAS!E$1:E$27)),"",LOOKUP($G224,BLIOTECAS!$B$1:$B$27,BLIOTECAS!E$1:E$27))</f>
        <v>Humanidades</v>
      </c>
      <c r="D224" s="274">
        <v>1650</v>
      </c>
      <c r="E224" s="274"/>
      <c r="F224" s="274"/>
      <c r="G224" s="274">
        <v>16</v>
      </c>
      <c r="H224" s="274"/>
      <c r="I224" s="274">
        <v>3</v>
      </c>
      <c r="J224" s="274">
        <v>3</v>
      </c>
      <c r="K224" s="274"/>
      <c r="L224" s="274">
        <v>16</v>
      </c>
      <c r="M224" s="274"/>
      <c r="N224" s="274"/>
      <c r="O224" s="274"/>
      <c r="P224" s="274"/>
      <c r="Q224" s="274"/>
      <c r="R224" s="274">
        <v>2</v>
      </c>
      <c r="S224" s="274">
        <v>5</v>
      </c>
      <c r="T224" s="274">
        <v>3</v>
      </c>
      <c r="U224" s="274">
        <v>3</v>
      </c>
      <c r="V224" s="274"/>
      <c r="W224" s="274"/>
      <c r="X224" s="274">
        <v>3</v>
      </c>
      <c r="Y224" s="274">
        <v>5</v>
      </c>
      <c r="Z224" s="274">
        <v>2</v>
      </c>
      <c r="AA224" s="274">
        <v>1</v>
      </c>
      <c r="AB224" s="274">
        <v>5</v>
      </c>
      <c r="AC224" s="274"/>
      <c r="AD224" s="274">
        <v>3</v>
      </c>
      <c r="AE224" s="274">
        <v>4</v>
      </c>
      <c r="AF224" s="274">
        <v>5</v>
      </c>
      <c r="AG224" s="274">
        <v>4</v>
      </c>
      <c r="AH224" s="274">
        <v>5</v>
      </c>
      <c r="AI224" s="274">
        <v>4</v>
      </c>
      <c r="AJ224" s="274">
        <v>4</v>
      </c>
      <c r="AK224" s="274"/>
      <c r="AL224" s="274"/>
      <c r="AM224" s="274">
        <v>4</v>
      </c>
      <c r="AN224" s="274">
        <v>5</v>
      </c>
      <c r="AO224" s="274">
        <v>5</v>
      </c>
      <c r="AP224" s="274">
        <v>5</v>
      </c>
      <c r="AQ224" s="274">
        <v>5</v>
      </c>
      <c r="AR224" s="274">
        <v>5</v>
      </c>
      <c r="AS224" s="274">
        <v>1</v>
      </c>
      <c r="AT224" s="274"/>
      <c r="AU224" s="274" t="s">
        <v>183</v>
      </c>
      <c r="AV224" s="274">
        <v>4</v>
      </c>
      <c r="AW224" s="274" t="s">
        <v>33</v>
      </c>
      <c r="AX224" s="274"/>
      <c r="AY224" s="274" t="s">
        <v>33</v>
      </c>
      <c r="AZ224" s="274"/>
      <c r="BA224" s="274" t="s">
        <v>33</v>
      </c>
      <c r="BB224" s="274"/>
      <c r="BC224" s="274" t="s">
        <v>183</v>
      </c>
      <c r="BD224" s="274">
        <v>3</v>
      </c>
      <c r="BE224" s="274" t="s">
        <v>33</v>
      </c>
      <c r="BF224" s="274"/>
      <c r="BG224" s="274"/>
      <c r="BH224" s="274"/>
      <c r="BI224" s="274"/>
      <c r="BJ224" s="274">
        <v>4</v>
      </c>
      <c r="BK224" s="274">
        <v>5</v>
      </c>
      <c r="BL224" s="274"/>
      <c r="BM224" s="274">
        <v>4</v>
      </c>
      <c r="BN224" s="274">
        <v>3</v>
      </c>
      <c r="BO224" s="274"/>
      <c r="BP224" s="274"/>
      <c r="BQ224" s="275">
        <v>43139.706076388888</v>
      </c>
      <c r="BR224" s="274" t="s">
        <v>355</v>
      </c>
    </row>
    <row r="225" spans="1:70" ht="15" x14ac:dyDescent="0.25">
      <c r="A225" s="197" t="str">
        <f>IF(ISNA(LOOKUP($G225,BLIOTECAS!$B$1:$B$27,BLIOTECAS!C$1:C$27)),"",LOOKUP($G225,BLIOTECAS!$B$1:$B$27,BLIOTECAS!C$1:C$27))</f>
        <v xml:space="preserve">Facultad de Ciencias Económicas y Empresariales </v>
      </c>
      <c r="B225" s="197" t="str">
        <f>IF(ISNA(LOOKUP($G225,BLIOTECAS!$B$1:$B$27,BLIOTECAS!D$1:D$27)),"",LOOKUP($G225,BLIOTECAS!$B$1:$B$27,BLIOTECAS!D$1:D$27))</f>
        <v>CEE</v>
      </c>
      <c r="C225" s="197" t="str">
        <f>IF(ISNA(LOOKUP($G225,BLIOTECAS!$B$1:$B$27,BLIOTECAS!E$1:E$27)),"",LOOKUP($G225,BLIOTECAS!$B$1:$B$27,BLIOTECAS!E$1:E$27))</f>
        <v>Ciencias Sociales</v>
      </c>
      <c r="D225" s="274">
        <v>1651</v>
      </c>
      <c r="E225" s="274"/>
      <c r="F225" s="274"/>
      <c r="G225" s="274">
        <v>5</v>
      </c>
      <c r="H225" s="274"/>
      <c r="I225" s="274">
        <v>2</v>
      </c>
      <c r="J225" s="274">
        <v>4</v>
      </c>
      <c r="K225" s="274"/>
      <c r="L225" s="274">
        <v>5</v>
      </c>
      <c r="M225" s="274"/>
      <c r="N225" s="274"/>
      <c r="O225" s="274"/>
      <c r="P225" s="274"/>
      <c r="Q225" s="274"/>
      <c r="R225" s="274">
        <v>5</v>
      </c>
      <c r="S225" s="274"/>
      <c r="T225" s="274"/>
      <c r="U225" s="274"/>
      <c r="V225" s="274"/>
      <c r="W225" s="274"/>
      <c r="X225" s="274">
        <v>4</v>
      </c>
      <c r="Y225" s="274">
        <v>5</v>
      </c>
      <c r="Z225" s="274">
        <v>4</v>
      </c>
      <c r="AA225" s="274">
        <v>2</v>
      </c>
      <c r="AB225" s="274">
        <v>2</v>
      </c>
      <c r="AC225" s="274"/>
      <c r="AD225" s="274">
        <v>5</v>
      </c>
      <c r="AE225" s="274">
        <v>5</v>
      </c>
      <c r="AF225" s="274">
        <v>5</v>
      </c>
      <c r="AG225" s="274">
        <v>5</v>
      </c>
      <c r="AH225" s="274">
        <v>4</v>
      </c>
      <c r="AI225" s="274">
        <v>5</v>
      </c>
      <c r="AJ225" s="274">
        <v>4</v>
      </c>
      <c r="AK225" s="274"/>
      <c r="AL225" s="274"/>
      <c r="AM225" s="274"/>
      <c r="AN225" s="274">
        <v>5</v>
      </c>
      <c r="AO225" s="274"/>
      <c r="AP225" s="274">
        <v>5</v>
      </c>
      <c r="AQ225" s="274">
        <v>5</v>
      </c>
      <c r="AR225" s="274">
        <v>5</v>
      </c>
      <c r="AS225" s="274">
        <v>5</v>
      </c>
      <c r="AT225" s="274"/>
      <c r="AU225" s="274" t="s">
        <v>183</v>
      </c>
      <c r="AV225" s="274">
        <v>4</v>
      </c>
      <c r="AW225" s="274" t="s">
        <v>33</v>
      </c>
      <c r="AX225" s="274"/>
      <c r="AY225" s="274" t="s">
        <v>33</v>
      </c>
      <c r="AZ225" s="274"/>
      <c r="BA225" s="274" t="s">
        <v>183</v>
      </c>
      <c r="BB225" s="274" t="s">
        <v>183</v>
      </c>
      <c r="BC225" s="274" t="s">
        <v>183</v>
      </c>
      <c r="BD225" s="274">
        <v>4</v>
      </c>
      <c r="BE225" s="274"/>
      <c r="BF225" s="274"/>
      <c r="BG225" s="274"/>
      <c r="BH225" s="274"/>
      <c r="BI225" s="274"/>
      <c r="BJ225" s="274">
        <v>5</v>
      </c>
      <c r="BK225" s="274">
        <v>5</v>
      </c>
      <c r="BL225" s="274"/>
      <c r="BM225" s="274">
        <v>5</v>
      </c>
      <c r="BN225" s="274">
        <v>4</v>
      </c>
      <c r="BO225" s="274"/>
      <c r="BP225" s="274"/>
      <c r="BQ225" s="275">
        <v>43139.707569444443</v>
      </c>
      <c r="BR225" s="274" t="s">
        <v>356</v>
      </c>
    </row>
    <row r="226" spans="1:70" ht="15" x14ac:dyDescent="0.25">
      <c r="A226" s="197" t="str">
        <f>IF(ISNA(LOOKUP($G226,BLIOTECAS!$B$1:$B$27,BLIOTECAS!C$1:C$27)),"",LOOKUP($G226,BLIOTECAS!$B$1:$B$27,BLIOTECAS!C$1:C$27))</f>
        <v xml:space="preserve">Facultad de Medicina </v>
      </c>
      <c r="B226" s="197" t="str">
        <f>IF(ISNA(LOOKUP($G226,BLIOTECAS!$B$1:$B$27,BLIOTECAS!D$1:D$27)),"",LOOKUP($G226,BLIOTECAS!$B$1:$B$27,BLIOTECAS!D$1:D$27))</f>
        <v>MED</v>
      </c>
      <c r="C226" s="197" t="str">
        <f>IF(ISNA(LOOKUP($G226,BLIOTECAS!$B$1:$B$27,BLIOTECAS!E$1:E$27)),"",LOOKUP($G226,BLIOTECAS!$B$1:$B$27,BLIOTECAS!E$1:E$27))</f>
        <v>Ciencias de la Salud</v>
      </c>
      <c r="D226" s="274">
        <v>1652</v>
      </c>
      <c r="E226" s="274"/>
      <c r="F226" s="274"/>
      <c r="G226" s="274">
        <v>18</v>
      </c>
      <c r="H226" s="274"/>
      <c r="I226" s="274">
        <v>2</v>
      </c>
      <c r="J226" s="274">
        <v>2</v>
      </c>
      <c r="K226" s="274"/>
      <c r="L226" s="274">
        <v>18</v>
      </c>
      <c r="M226" s="274">
        <v>10</v>
      </c>
      <c r="N226" s="274">
        <v>13</v>
      </c>
      <c r="O226" s="274"/>
      <c r="P226" s="274"/>
      <c r="Q226" s="274"/>
      <c r="R226" s="274">
        <v>5</v>
      </c>
      <c r="S226" s="274">
        <v>4</v>
      </c>
      <c r="T226" s="274">
        <v>4</v>
      </c>
      <c r="U226" s="274">
        <v>5</v>
      </c>
      <c r="V226" s="274"/>
      <c r="W226" s="274"/>
      <c r="X226" s="274">
        <v>3</v>
      </c>
      <c r="Y226" s="274">
        <v>3</v>
      </c>
      <c r="Z226" s="274">
        <v>5</v>
      </c>
      <c r="AA226" s="274">
        <v>1</v>
      </c>
      <c r="AB226" s="274">
        <v>3</v>
      </c>
      <c r="AC226" s="274"/>
      <c r="AD226" s="274">
        <v>3</v>
      </c>
      <c r="AE226" s="274">
        <v>3</v>
      </c>
      <c r="AF226" s="274">
        <v>2</v>
      </c>
      <c r="AG226" s="274">
        <v>4</v>
      </c>
      <c r="AH226" s="274">
        <v>3</v>
      </c>
      <c r="AI226" s="274">
        <v>4</v>
      </c>
      <c r="AJ226" s="274">
        <v>3</v>
      </c>
      <c r="AK226" s="274"/>
      <c r="AL226" s="274"/>
      <c r="AM226" s="274">
        <v>5</v>
      </c>
      <c r="AN226" s="274">
        <v>1</v>
      </c>
      <c r="AO226" s="274">
        <v>3</v>
      </c>
      <c r="AP226" s="274">
        <v>4</v>
      </c>
      <c r="AQ226" s="274">
        <v>4</v>
      </c>
      <c r="AR226" s="274">
        <v>5</v>
      </c>
      <c r="AS226" s="274">
        <v>4</v>
      </c>
      <c r="AT226" s="274"/>
      <c r="AU226" s="274" t="s">
        <v>183</v>
      </c>
      <c r="AV226" s="274">
        <v>4</v>
      </c>
      <c r="AW226" s="274" t="s">
        <v>183</v>
      </c>
      <c r="AX226" s="274">
        <v>4</v>
      </c>
      <c r="AY226" s="274" t="s">
        <v>33</v>
      </c>
      <c r="AZ226" s="274">
        <v>4</v>
      </c>
      <c r="BA226" s="274" t="s">
        <v>33</v>
      </c>
      <c r="BB226" s="274" t="s">
        <v>183</v>
      </c>
      <c r="BC226" s="274"/>
      <c r="BD226" s="274"/>
      <c r="BE226" s="274" t="s">
        <v>33</v>
      </c>
      <c r="BF226" s="274"/>
      <c r="BG226" s="274"/>
      <c r="BH226" s="274"/>
      <c r="BI226" s="274"/>
      <c r="BJ226" s="274">
        <v>5</v>
      </c>
      <c r="BK226" s="274">
        <v>3</v>
      </c>
      <c r="BL226" s="274"/>
      <c r="BM226" s="274"/>
      <c r="BN226" s="274"/>
      <c r="BO226" s="274" t="s">
        <v>443</v>
      </c>
      <c r="BP226" s="274"/>
      <c r="BQ226" s="275">
        <v>43139.707754629628</v>
      </c>
      <c r="BR226" s="274" t="s">
        <v>356</v>
      </c>
    </row>
    <row r="227" spans="1:70" ht="15" x14ac:dyDescent="0.25">
      <c r="A227" s="197" t="str">
        <f>IF(ISNA(LOOKUP($G227,BLIOTECAS!$B$1:$B$27,BLIOTECAS!C$1:C$27)),"",LOOKUP($G227,BLIOTECAS!$B$1:$B$27,BLIOTECAS!C$1:C$27))</f>
        <v/>
      </c>
      <c r="B227" s="197" t="str">
        <f>IF(ISNA(LOOKUP($G227,BLIOTECAS!$B$1:$B$27,BLIOTECAS!D$1:D$27)),"",LOOKUP($G227,BLIOTECAS!$B$1:$B$27,BLIOTECAS!D$1:D$27))</f>
        <v/>
      </c>
      <c r="C227" s="197" t="str">
        <f>IF(ISNA(LOOKUP($G227,BLIOTECAS!$B$1:$B$27,BLIOTECAS!E$1:E$27)),"",LOOKUP($G227,BLIOTECAS!$B$1:$B$27,BLIOTECAS!E$1:E$27))</f>
        <v/>
      </c>
      <c r="D227" s="274">
        <v>1653</v>
      </c>
      <c r="E227" s="274"/>
      <c r="F227" s="274"/>
      <c r="G227" s="274"/>
      <c r="H227" s="274"/>
      <c r="I227" s="274">
        <v>1</v>
      </c>
      <c r="J227" s="274">
        <v>5</v>
      </c>
      <c r="K227" s="274"/>
      <c r="L227" s="274"/>
      <c r="M227" s="274"/>
      <c r="N227" s="274"/>
      <c r="O227" s="274"/>
      <c r="P227" s="274"/>
      <c r="Q227" s="274"/>
      <c r="R227" s="274"/>
      <c r="S227" s="274"/>
      <c r="T227" s="274"/>
      <c r="U227" s="274"/>
      <c r="V227" s="274"/>
      <c r="W227" s="274"/>
      <c r="X227" s="274"/>
      <c r="Y227" s="274">
        <v>5</v>
      </c>
      <c r="Z227" s="274"/>
      <c r="AA227" s="274"/>
      <c r="AB227" s="274">
        <v>4</v>
      </c>
      <c r="AC227" s="274"/>
      <c r="AD227" s="274">
        <v>4</v>
      </c>
      <c r="AE227" s="274">
        <v>4</v>
      </c>
      <c r="AF227" s="274">
        <v>5</v>
      </c>
      <c r="AG227" s="274">
        <v>4</v>
      </c>
      <c r="AH227" s="274">
        <v>4</v>
      </c>
      <c r="AI227" s="274">
        <v>4</v>
      </c>
      <c r="AJ227" s="274">
        <v>4</v>
      </c>
      <c r="AK227" s="274"/>
      <c r="AL227" s="274"/>
      <c r="AM227" s="274"/>
      <c r="AN227" s="274"/>
      <c r="AO227" s="274"/>
      <c r="AP227" s="274"/>
      <c r="AQ227" s="274"/>
      <c r="AR227" s="274"/>
      <c r="AS227" s="274"/>
      <c r="AT227" s="274"/>
      <c r="AU227" s="274" t="s">
        <v>183</v>
      </c>
      <c r="AV227" s="274">
        <v>4</v>
      </c>
      <c r="AW227" s="274" t="s">
        <v>33</v>
      </c>
      <c r="AX227" s="274"/>
      <c r="AY227" s="274" t="s">
        <v>183</v>
      </c>
      <c r="AZ227" s="274">
        <v>4</v>
      </c>
      <c r="BA227" s="274" t="s">
        <v>183</v>
      </c>
      <c r="BB227" s="274"/>
      <c r="BC227" s="274" t="s">
        <v>33</v>
      </c>
      <c r="BD227" s="274"/>
      <c r="BE227" s="274"/>
      <c r="BF227" s="274"/>
      <c r="BG227" s="274"/>
      <c r="BH227" s="274"/>
      <c r="BI227" s="274"/>
      <c r="BJ227" s="274">
        <v>4</v>
      </c>
      <c r="BK227" s="274">
        <v>4</v>
      </c>
      <c r="BL227" s="274"/>
      <c r="BM227" s="274">
        <v>5</v>
      </c>
      <c r="BN227" s="274">
        <v>5</v>
      </c>
      <c r="BO227" s="274"/>
      <c r="BP227" s="274"/>
      <c r="BQ227" s="275">
        <v>43139.708171296297</v>
      </c>
      <c r="BR227" s="274" t="s">
        <v>355</v>
      </c>
    </row>
    <row r="228" spans="1:70" ht="15" x14ac:dyDescent="0.25">
      <c r="A228" s="197" t="str">
        <f>IF(ISNA(LOOKUP($G228,BLIOTECAS!$B$1:$B$27,BLIOTECAS!C$1:C$27)),"",LOOKUP($G228,BLIOTECAS!$B$1:$B$27,BLIOTECAS!C$1:C$27))</f>
        <v xml:space="preserve">Facultad de Veterinaria </v>
      </c>
      <c r="B228" s="197" t="str">
        <f>IF(ISNA(LOOKUP($G228,BLIOTECAS!$B$1:$B$27,BLIOTECAS!D$1:D$27)),"",LOOKUP($G228,BLIOTECAS!$B$1:$B$27,BLIOTECAS!D$1:D$27))</f>
        <v>VET</v>
      </c>
      <c r="C228" s="197" t="str">
        <f>IF(ISNA(LOOKUP($G228,BLIOTECAS!$B$1:$B$27,BLIOTECAS!E$1:E$27)),"",LOOKUP($G228,BLIOTECAS!$B$1:$B$27,BLIOTECAS!E$1:E$27))</f>
        <v>Ciencias de la Salud</v>
      </c>
      <c r="D228" s="274">
        <v>1654</v>
      </c>
      <c r="E228" s="274"/>
      <c r="F228" s="274"/>
      <c r="G228" s="274">
        <v>21</v>
      </c>
      <c r="H228" s="274"/>
      <c r="I228" s="274">
        <v>3</v>
      </c>
      <c r="J228" s="274">
        <v>4</v>
      </c>
      <c r="K228" s="274"/>
      <c r="L228" s="274">
        <v>21</v>
      </c>
      <c r="M228" s="274"/>
      <c r="N228" s="274"/>
      <c r="O228" s="274"/>
      <c r="P228" s="274"/>
      <c r="Q228" s="274"/>
      <c r="R228" s="274">
        <v>5</v>
      </c>
      <c r="S228" s="274">
        <v>4</v>
      </c>
      <c r="T228" s="274">
        <v>5</v>
      </c>
      <c r="U228" s="274">
        <v>5</v>
      </c>
      <c r="V228" s="274"/>
      <c r="W228" s="274"/>
      <c r="X228" s="274">
        <v>4</v>
      </c>
      <c r="Y228" s="274">
        <v>5</v>
      </c>
      <c r="Z228" s="274">
        <v>3</v>
      </c>
      <c r="AA228" s="274">
        <v>1</v>
      </c>
      <c r="AB228" s="274">
        <v>2</v>
      </c>
      <c r="AC228" s="274"/>
      <c r="AD228" s="274">
        <v>5</v>
      </c>
      <c r="AE228" s="274">
        <v>5</v>
      </c>
      <c r="AF228" s="274">
        <v>5</v>
      </c>
      <c r="AG228" s="274">
        <v>5</v>
      </c>
      <c r="AH228" s="274">
        <v>5</v>
      </c>
      <c r="AI228" s="274">
        <v>5</v>
      </c>
      <c r="AJ228" s="274">
        <v>5</v>
      </c>
      <c r="AK228" s="274"/>
      <c r="AL228" s="274"/>
      <c r="AM228" s="274">
        <v>5</v>
      </c>
      <c r="AN228" s="274">
        <v>5</v>
      </c>
      <c r="AO228" s="274">
        <v>5</v>
      </c>
      <c r="AP228" s="274">
        <v>5</v>
      </c>
      <c r="AQ228" s="274">
        <v>5</v>
      </c>
      <c r="AR228" s="274">
        <v>5</v>
      </c>
      <c r="AS228" s="274">
        <v>5</v>
      </c>
      <c r="AT228" s="274"/>
      <c r="AU228" s="274" t="s">
        <v>183</v>
      </c>
      <c r="AV228" s="274">
        <v>4</v>
      </c>
      <c r="AW228" s="274" t="s">
        <v>33</v>
      </c>
      <c r="AX228" s="274"/>
      <c r="AY228" s="274" t="s">
        <v>33</v>
      </c>
      <c r="AZ228" s="274"/>
      <c r="BA228" s="274" t="s">
        <v>183</v>
      </c>
      <c r="BB228" s="274" t="s">
        <v>183</v>
      </c>
      <c r="BC228" s="274" t="s">
        <v>33</v>
      </c>
      <c r="BD228" s="274"/>
      <c r="BE228" s="274" t="s">
        <v>183</v>
      </c>
      <c r="BF228" s="274"/>
      <c r="BG228" s="274"/>
      <c r="BH228" s="274"/>
      <c r="BI228" s="274"/>
      <c r="BJ228" s="274">
        <v>5</v>
      </c>
      <c r="BK228" s="274">
        <v>5</v>
      </c>
      <c r="BL228" s="274"/>
      <c r="BM228" s="274">
        <v>5</v>
      </c>
      <c r="BN228" s="274">
        <v>4</v>
      </c>
      <c r="BO228" s="274"/>
      <c r="BP228" s="274"/>
      <c r="BQ228" s="275">
        <v>43139.708692129629</v>
      </c>
      <c r="BR228" s="274" t="s">
        <v>355</v>
      </c>
    </row>
    <row r="229" spans="1:70" ht="15" x14ac:dyDescent="0.25">
      <c r="A229" s="197" t="str">
        <f>IF(ISNA(LOOKUP($G229,BLIOTECAS!$B$1:$B$27,BLIOTECAS!C$1:C$27)),"",LOOKUP($G229,BLIOTECAS!$B$1:$B$27,BLIOTECAS!C$1:C$27))</f>
        <v xml:space="preserve">Facultad de Farmacia </v>
      </c>
      <c r="B229" s="197" t="str">
        <f>IF(ISNA(LOOKUP($G229,BLIOTECAS!$B$1:$B$27,BLIOTECAS!D$1:D$27)),"",LOOKUP($G229,BLIOTECAS!$B$1:$B$27,BLIOTECAS!D$1:D$27))</f>
        <v>FAR</v>
      </c>
      <c r="C229" s="197" t="str">
        <f>IF(ISNA(LOOKUP($G229,BLIOTECAS!$B$1:$B$27,BLIOTECAS!E$1:E$27)),"",LOOKUP($G229,BLIOTECAS!$B$1:$B$27,BLIOTECAS!E$1:E$27))</f>
        <v>Ciencias de la Salud</v>
      </c>
      <c r="D229" s="274">
        <v>1655</v>
      </c>
      <c r="E229" s="274"/>
      <c r="F229" s="274"/>
      <c r="G229" s="274">
        <v>13</v>
      </c>
      <c r="H229" s="274"/>
      <c r="I229" s="274">
        <v>3</v>
      </c>
      <c r="J229" s="274">
        <v>4</v>
      </c>
      <c r="K229" s="274"/>
      <c r="L229" s="274">
        <v>13</v>
      </c>
      <c r="M229" s="274"/>
      <c r="N229" s="274"/>
      <c r="O229" s="274"/>
      <c r="P229" s="274"/>
      <c r="Q229" s="274"/>
      <c r="R229" s="274">
        <v>5</v>
      </c>
      <c r="S229" s="274"/>
      <c r="T229" s="274"/>
      <c r="U229" s="274"/>
      <c r="V229" s="274"/>
      <c r="W229" s="274"/>
      <c r="X229" s="274">
        <v>4</v>
      </c>
      <c r="Y229" s="274">
        <v>4</v>
      </c>
      <c r="Z229" s="274">
        <v>4</v>
      </c>
      <c r="AA229" s="274">
        <v>3</v>
      </c>
      <c r="AB229" s="274">
        <v>3</v>
      </c>
      <c r="AC229" s="274"/>
      <c r="AD229" s="274">
        <v>4</v>
      </c>
      <c r="AE229" s="274">
        <v>5</v>
      </c>
      <c r="AF229" s="274">
        <v>5</v>
      </c>
      <c r="AG229" s="274">
        <v>5</v>
      </c>
      <c r="AH229" s="274">
        <v>5</v>
      </c>
      <c r="AI229" s="274">
        <v>4</v>
      </c>
      <c r="AJ229" s="274">
        <v>5</v>
      </c>
      <c r="AK229" s="274"/>
      <c r="AL229" s="274"/>
      <c r="AM229" s="274">
        <v>5</v>
      </c>
      <c r="AN229" s="274">
        <v>5</v>
      </c>
      <c r="AO229" s="274">
        <v>5</v>
      </c>
      <c r="AP229" s="274">
        <v>5</v>
      </c>
      <c r="AQ229" s="274">
        <v>5</v>
      </c>
      <c r="AR229" s="274">
        <v>5</v>
      </c>
      <c r="AS229" s="274">
        <v>5</v>
      </c>
      <c r="AT229" s="274"/>
      <c r="AU229" s="274" t="s">
        <v>183</v>
      </c>
      <c r="AV229" s="274">
        <v>4</v>
      </c>
      <c r="AW229" s="274" t="s">
        <v>183</v>
      </c>
      <c r="AX229" s="274">
        <v>4</v>
      </c>
      <c r="AY229" s="274" t="s">
        <v>33</v>
      </c>
      <c r="AZ229" s="274"/>
      <c r="BA229" s="274" t="s">
        <v>33</v>
      </c>
      <c r="BB229" s="274" t="s">
        <v>183</v>
      </c>
      <c r="BC229" s="274" t="s">
        <v>183</v>
      </c>
      <c r="BD229" s="274">
        <v>4</v>
      </c>
      <c r="BE229" s="274" t="s">
        <v>183</v>
      </c>
      <c r="BF229" s="274"/>
      <c r="BG229" s="274"/>
      <c r="BH229" s="274"/>
      <c r="BI229" s="274"/>
      <c r="BJ229" s="274">
        <v>5</v>
      </c>
      <c r="BK229" s="274">
        <v>5</v>
      </c>
      <c r="BL229" s="274"/>
      <c r="BM229" s="274">
        <v>5</v>
      </c>
      <c r="BN229" s="274">
        <v>4</v>
      </c>
      <c r="BO229" s="274"/>
      <c r="BP229" s="274"/>
      <c r="BQ229" s="275">
        <v>43139.708773148152</v>
      </c>
      <c r="BR229" s="274" t="s">
        <v>356</v>
      </c>
    </row>
    <row r="230" spans="1:70" ht="15" x14ac:dyDescent="0.25">
      <c r="A230" s="197" t="str">
        <f>IF(ISNA(LOOKUP($G230,BLIOTECAS!$B$1:$B$27,BLIOTECAS!C$1:C$27)),"",LOOKUP($G230,BLIOTECAS!$B$1:$B$27,BLIOTECAS!C$1:C$27))</f>
        <v xml:space="preserve">Facultad de Filosofía </v>
      </c>
      <c r="B230" s="197" t="str">
        <f>IF(ISNA(LOOKUP($G230,BLIOTECAS!$B$1:$B$27,BLIOTECAS!D$1:D$27)),"",LOOKUP($G230,BLIOTECAS!$B$1:$B$27,BLIOTECAS!D$1:D$27))</f>
        <v>FLS</v>
      </c>
      <c r="C230" s="197" t="str">
        <f>IF(ISNA(LOOKUP($G230,BLIOTECAS!$B$1:$B$27,BLIOTECAS!E$1:E$27)),"",LOOKUP($G230,BLIOTECAS!$B$1:$B$27,BLIOTECAS!E$1:E$27))</f>
        <v>Humanidades</v>
      </c>
      <c r="D230" s="274">
        <v>1656</v>
      </c>
      <c r="E230" s="274"/>
      <c r="F230" s="274"/>
      <c r="G230" s="274">
        <v>15</v>
      </c>
      <c r="H230" s="274"/>
      <c r="I230" s="274">
        <v>4</v>
      </c>
      <c r="J230" s="274">
        <v>4</v>
      </c>
      <c r="K230" s="274"/>
      <c r="L230" s="274">
        <v>15</v>
      </c>
      <c r="M230" s="274">
        <v>14</v>
      </c>
      <c r="N230" s="274">
        <v>29</v>
      </c>
      <c r="O230" s="274" t="s">
        <v>240</v>
      </c>
      <c r="P230" s="274"/>
      <c r="Q230" s="274"/>
      <c r="R230" s="274">
        <v>5</v>
      </c>
      <c r="S230" s="274">
        <v>5</v>
      </c>
      <c r="T230" s="274">
        <v>4</v>
      </c>
      <c r="U230" s="274">
        <v>4</v>
      </c>
      <c r="V230" s="274"/>
      <c r="W230" s="274"/>
      <c r="X230" s="274">
        <v>4</v>
      </c>
      <c r="Y230" s="274">
        <v>4</v>
      </c>
      <c r="Z230" s="274">
        <v>4</v>
      </c>
      <c r="AA230" s="274">
        <v>3</v>
      </c>
      <c r="AB230" s="274">
        <v>2</v>
      </c>
      <c r="AC230" s="274"/>
      <c r="AD230" s="274">
        <v>5</v>
      </c>
      <c r="AE230" s="274">
        <v>5</v>
      </c>
      <c r="AF230" s="274">
        <v>5</v>
      </c>
      <c r="AG230" s="274">
        <v>5</v>
      </c>
      <c r="AH230" s="274">
        <v>5</v>
      </c>
      <c r="AI230" s="274">
        <v>5</v>
      </c>
      <c r="AJ230" s="274">
        <v>5</v>
      </c>
      <c r="AK230" s="274"/>
      <c r="AL230" s="274"/>
      <c r="AM230" s="274">
        <v>5</v>
      </c>
      <c r="AN230" s="274">
        <v>5</v>
      </c>
      <c r="AO230" s="274">
        <v>5</v>
      </c>
      <c r="AP230" s="274">
        <v>5</v>
      </c>
      <c r="AQ230" s="274">
        <v>5</v>
      </c>
      <c r="AR230" s="274">
        <v>5</v>
      </c>
      <c r="AS230" s="274">
        <v>1</v>
      </c>
      <c r="AT230" s="274"/>
      <c r="AU230" s="274" t="s">
        <v>183</v>
      </c>
      <c r="AV230" s="274">
        <v>3</v>
      </c>
      <c r="AW230" s="274" t="s">
        <v>33</v>
      </c>
      <c r="AX230" s="274"/>
      <c r="AY230" s="274" t="s">
        <v>33</v>
      </c>
      <c r="AZ230" s="274"/>
      <c r="BA230" s="274" t="s">
        <v>33</v>
      </c>
      <c r="BB230" s="274" t="s">
        <v>183</v>
      </c>
      <c r="BC230" s="274" t="s">
        <v>33</v>
      </c>
      <c r="BD230" s="274"/>
      <c r="BE230" s="274" t="s">
        <v>33</v>
      </c>
      <c r="BF230" s="274"/>
      <c r="BG230" s="274"/>
      <c r="BH230" s="274"/>
      <c r="BI230" s="274"/>
      <c r="BJ230" s="274">
        <v>5</v>
      </c>
      <c r="BK230" s="274">
        <v>5</v>
      </c>
      <c r="BL230" s="274"/>
      <c r="BM230" s="274">
        <v>5</v>
      </c>
      <c r="BN230" s="274">
        <v>3</v>
      </c>
      <c r="BO230" s="274" t="s">
        <v>444</v>
      </c>
      <c r="BP230" s="274"/>
      <c r="BQ230" s="275">
        <v>43139.709837962961</v>
      </c>
      <c r="BR230" s="274" t="s">
        <v>355</v>
      </c>
    </row>
    <row r="231" spans="1:70" ht="15" x14ac:dyDescent="0.25">
      <c r="A231" s="197" t="str">
        <f>IF(ISNA(LOOKUP($G231,BLIOTECAS!$B$1:$B$27,BLIOTECAS!C$1:C$27)),"",LOOKUP($G231,BLIOTECAS!$B$1:$B$27,BLIOTECAS!C$1:C$27))</f>
        <v xml:space="preserve">Facultad de Ciencias Químicas </v>
      </c>
      <c r="B231" s="197" t="str">
        <f>IF(ISNA(LOOKUP($G231,BLIOTECAS!$B$1:$B$27,BLIOTECAS!D$1:D$27)),"",LOOKUP($G231,BLIOTECAS!$B$1:$B$27,BLIOTECAS!D$1:D$27))</f>
        <v>QUI</v>
      </c>
      <c r="C231" s="197" t="str">
        <f>IF(ISNA(LOOKUP($G231,BLIOTECAS!$B$1:$B$27,BLIOTECAS!E$1:E$27)),"",LOOKUP($G231,BLIOTECAS!$B$1:$B$27,BLIOTECAS!E$1:E$27))</f>
        <v>Ciencias Experimentales</v>
      </c>
      <c r="D231" s="274">
        <v>1657</v>
      </c>
      <c r="E231" s="274"/>
      <c r="F231" s="274"/>
      <c r="G231" s="274">
        <v>10</v>
      </c>
      <c r="H231" s="274"/>
      <c r="I231" s="274">
        <v>2</v>
      </c>
      <c r="J231" s="274">
        <v>3</v>
      </c>
      <c r="K231" s="274"/>
      <c r="L231" s="274">
        <v>10</v>
      </c>
      <c r="M231" s="274"/>
      <c r="N231" s="274"/>
      <c r="O231" s="274"/>
      <c r="P231" s="274"/>
      <c r="Q231" s="274"/>
      <c r="R231" s="274">
        <v>5</v>
      </c>
      <c r="S231" s="274">
        <v>5</v>
      </c>
      <c r="T231" s="274">
        <v>5</v>
      </c>
      <c r="U231" s="274">
        <v>5</v>
      </c>
      <c r="V231" s="274"/>
      <c r="W231" s="274"/>
      <c r="X231" s="274">
        <v>3</v>
      </c>
      <c r="Y231" s="274">
        <v>3</v>
      </c>
      <c r="Z231" s="274">
        <v>4</v>
      </c>
      <c r="AA231" s="274">
        <v>4</v>
      </c>
      <c r="AB231" s="274">
        <v>1</v>
      </c>
      <c r="AC231" s="274"/>
      <c r="AD231" s="274">
        <v>4</v>
      </c>
      <c r="AE231" s="274">
        <v>5</v>
      </c>
      <c r="AF231" s="274">
        <v>5</v>
      </c>
      <c r="AG231" s="274">
        <v>5</v>
      </c>
      <c r="AH231" s="274">
        <v>5</v>
      </c>
      <c r="AI231" s="274">
        <v>5</v>
      </c>
      <c r="AJ231" s="274">
        <v>5</v>
      </c>
      <c r="AK231" s="274"/>
      <c r="AL231" s="274"/>
      <c r="AM231" s="274">
        <v>5</v>
      </c>
      <c r="AN231" s="274">
        <v>5</v>
      </c>
      <c r="AO231" s="274">
        <v>5</v>
      </c>
      <c r="AP231" s="274">
        <v>5</v>
      </c>
      <c r="AQ231" s="274">
        <v>5</v>
      </c>
      <c r="AR231" s="274">
        <v>5</v>
      </c>
      <c r="AS231" s="274">
        <v>5</v>
      </c>
      <c r="AT231" s="274"/>
      <c r="AU231" s="274" t="s">
        <v>183</v>
      </c>
      <c r="AV231" s="274">
        <v>4</v>
      </c>
      <c r="AW231" s="274" t="s">
        <v>183</v>
      </c>
      <c r="AX231" s="274">
        <v>4</v>
      </c>
      <c r="AY231" s="274" t="s">
        <v>33</v>
      </c>
      <c r="AZ231" s="274"/>
      <c r="BA231" s="274" t="s">
        <v>183</v>
      </c>
      <c r="BB231" s="274" t="s">
        <v>183</v>
      </c>
      <c r="BC231" s="274" t="s">
        <v>33</v>
      </c>
      <c r="BD231" s="274"/>
      <c r="BE231" s="274" t="s">
        <v>33</v>
      </c>
      <c r="BF231" s="274"/>
      <c r="BG231" s="274"/>
      <c r="BH231" s="274"/>
      <c r="BI231" s="274"/>
      <c r="BJ231" s="274">
        <v>5</v>
      </c>
      <c r="BK231" s="274">
        <v>5</v>
      </c>
      <c r="BL231" s="274"/>
      <c r="BM231" s="274">
        <v>5</v>
      </c>
      <c r="BN231" s="274">
        <v>3</v>
      </c>
      <c r="BO231" s="274"/>
      <c r="BP231" s="274"/>
      <c r="BQ231" s="275">
        <v>43139.710046296299</v>
      </c>
      <c r="BR231" s="274" t="s">
        <v>356</v>
      </c>
    </row>
    <row r="232" spans="1:70" ht="15" x14ac:dyDescent="0.25">
      <c r="A232" s="197" t="str">
        <f>IF(ISNA(LOOKUP($G232,BLIOTECAS!$B$1:$B$27,BLIOTECAS!C$1:C$27)),"",LOOKUP($G232,BLIOTECAS!$B$1:$B$27,BLIOTECAS!C$1:C$27))</f>
        <v xml:space="preserve">Facultad de Ciencias Políticas y Sociología </v>
      </c>
      <c r="B232" s="197" t="str">
        <f>IF(ISNA(LOOKUP($G232,BLIOTECAS!$B$1:$B$27,BLIOTECAS!D$1:D$27)),"",LOOKUP($G232,BLIOTECAS!$B$1:$B$27,BLIOTECAS!D$1:D$27))</f>
        <v>CPS</v>
      </c>
      <c r="C232" s="197" t="str">
        <f>IF(ISNA(LOOKUP($G232,BLIOTECAS!$B$1:$B$27,BLIOTECAS!E$1:E$27)),"",LOOKUP($G232,BLIOTECAS!$B$1:$B$27,BLIOTECAS!E$1:E$27))</f>
        <v>Ciencias Sociales</v>
      </c>
      <c r="D232" s="274">
        <v>1658</v>
      </c>
      <c r="E232" s="274"/>
      <c r="F232" s="274"/>
      <c r="G232" s="274">
        <v>9</v>
      </c>
      <c r="H232" s="274"/>
      <c r="I232" s="274">
        <v>4</v>
      </c>
      <c r="J232" s="274">
        <v>4</v>
      </c>
      <c r="K232" s="274"/>
      <c r="L232" s="274">
        <v>9</v>
      </c>
      <c r="M232" s="274">
        <v>5</v>
      </c>
      <c r="N232" s="274">
        <v>26</v>
      </c>
      <c r="O232" s="274"/>
      <c r="P232" s="274"/>
      <c r="Q232" s="274"/>
      <c r="R232" s="274">
        <v>4</v>
      </c>
      <c r="S232" s="274">
        <v>4</v>
      </c>
      <c r="T232" s="274">
        <v>4</v>
      </c>
      <c r="U232" s="274">
        <v>4</v>
      </c>
      <c r="V232" s="274"/>
      <c r="W232" s="274"/>
      <c r="X232" s="274">
        <v>5</v>
      </c>
      <c r="Y232" s="274">
        <v>5</v>
      </c>
      <c r="Z232" s="274">
        <v>4</v>
      </c>
      <c r="AA232" s="274">
        <v>3</v>
      </c>
      <c r="AB232" s="274">
        <v>4</v>
      </c>
      <c r="AC232" s="274"/>
      <c r="AD232" s="274">
        <v>4</v>
      </c>
      <c r="AE232" s="274">
        <v>5</v>
      </c>
      <c r="AF232" s="274">
        <v>4</v>
      </c>
      <c r="AG232" s="274">
        <v>5</v>
      </c>
      <c r="AH232" s="274">
        <v>4</v>
      </c>
      <c r="AI232" s="274">
        <v>5</v>
      </c>
      <c r="AJ232" s="274">
        <v>5</v>
      </c>
      <c r="AK232" s="274"/>
      <c r="AL232" s="274"/>
      <c r="AM232" s="274">
        <v>5</v>
      </c>
      <c r="AN232" s="274">
        <v>5</v>
      </c>
      <c r="AO232" s="274">
        <v>5</v>
      </c>
      <c r="AP232" s="274">
        <v>5</v>
      </c>
      <c r="AQ232" s="274">
        <v>5</v>
      </c>
      <c r="AR232" s="274">
        <v>4</v>
      </c>
      <c r="AS232" s="274">
        <v>4</v>
      </c>
      <c r="AT232" s="274"/>
      <c r="AU232" s="274"/>
      <c r="AV232" s="274">
        <v>4</v>
      </c>
      <c r="AW232" s="274" t="s">
        <v>33</v>
      </c>
      <c r="AX232" s="274"/>
      <c r="AY232" s="274" t="s">
        <v>33</v>
      </c>
      <c r="AZ232" s="274"/>
      <c r="BA232" s="274" t="s">
        <v>183</v>
      </c>
      <c r="BB232" s="274" t="s">
        <v>183</v>
      </c>
      <c r="BC232" s="274" t="s">
        <v>183</v>
      </c>
      <c r="BD232" s="274">
        <v>4</v>
      </c>
      <c r="BE232" s="274" t="s">
        <v>183</v>
      </c>
      <c r="BF232" s="274"/>
      <c r="BG232" s="274"/>
      <c r="BH232" s="274"/>
      <c r="BI232" s="274"/>
      <c r="BJ232" s="274">
        <v>5</v>
      </c>
      <c r="BK232" s="274"/>
      <c r="BL232" s="274"/>
      <c r="BM232" s="274">
        <v>5</v>
      </c>
      <c r="BN232" s="274">
        <v>4</v>
      </c>
      <c r="BO232" s="274"/>
      <c r="BP232" s="274"/>
      <c r="BQ232" s="275">
        <v>43139.710312499999</v>
      </c>
      <c r="BR232" s="274" t="s">
        <v>355</v>
      </c>
    </row>
    <row r="233" spans="1:70" ht="15" x14ac:dyDescent="0.25">
      <c r="A233" s="197" t="str">
        <f>IF(ISNA(LOOKUP($G233,BLIOTECAS!$B$1:$B$27,BLIOTECAS!C$1:C$27)),"",LOOKUP($G233,BLIOTECAS!$B$1:$B$27,BLIOTECAS!C$1:C$27))</f>
        <v>F. Comercio y Turismo</v>
      </c>
      <c r="B233" s="197" t="str">
        <f>IF(ISNA(LOOKUP($G233,BLIOTECAS!$B$1:$B$27,BLIOTECAS!D$1:D$27)),"",LOOKUP($G233,BLIOTECAS!$B$1:$B$27,BLIOTECAS!D$1:D$27))</f>
        <v>EMP</v>
      </c>
      <c r="C233" s="197" t="str">
        <f>IF(ISNA(LOOKUP($G233,BLIOTECAS!$B$1:$B$27,BLIOTECAS!E$1:E$27)),"",LOOKUP($G233,BLIOTECAS!$B$1:$B$27,BLIOTECAS!E$1:E$27))</f>
        <v>Ciencias Sociales</v>
      </c>
      <c r="D233" s="274">
        <v>1660</v>
      </c>
      <c r="E233" s="274"/>
      <c r="F233" s="274"/>
      <c r="G233" s="274">
        <v>24</v>
      </c>
      <c r="H233" s="274"/>
      <c r="I233" s="274">
        <v>3</v>
      </c>
      <c r="J233" s="274">
        <v>4</v>
      </c>
      <c r="K233" s="274"/>
      <c r="L233" s="274">
        <v>24</v>
      </c>
      <c r="M233" s="274">
        <v>16</v>
      </c>
      <c r="N233" s="274">
        <v>12</v>
      </c>
      <c r="O233" s="274"/>
      <c r="P233" s="274"/>
      <c r="Q233" s="274"/>
      <c r="R233" s="274">
        <v>5</v>
      </c>
      <c r="S233" s="274">
        <v>4</v>
      </c>
      <c r="T233" s="274">
        <v>5</v>
      </c>
      <c r="U233" s="274">
        <v>4</v>
      </c>
      <c r="V233" s="274"/>
      <c r="W233" s="274"/>
      <c r="X233" s="274">
        <v>4</v>
      </c>
      <c r="Y233" s="274">
        <v>3</v>
      </c>
      <c r="Z233" s="274">
        <v>4</v>
      </c>
      <c r="AA233" s="274">
        <v>4</v>
      </c>
      <c r="AB233" s="274">
        <v>4</v>
      </c>
      <c r="AC233" s="274"/>
      <c r="AD233" s="274">
        <v>4</v>
      </c>
      <c r="AE233" s="274">
        <v>5</v>
      </c>
      <c r="AF233" s="274">
        <v>4</v>
      </c>
      <c r="AG233" s="274">
        <v>5</v>
      </c>
      <c r="AH233" s="274">
        <v>4</v>
      </c>
      <c r="AI233" s="274">
        <v>4</v>
      </c>
      <c r="AJ233" s="274">
        <v>5</v>
      </c>
      <c r="AK233" s="274"/>
      <c r="AL233" s="274"/>
      <c r="AM233" s="274">
        <v>5</v>
      </c>
      <c r="AN233" s="274">
        <v>5</v>
      </c>
      <c r="AO233" s="274">
        <v>5</v>
      </c>
      <c r="AP233" s="274">
        <v>5</v>
      </c>
      <c r="AQ233" s="274">
        <v>5</v>
      </c>
      <c r="AR233" s="274">
        <v>5</v>
      </c>
      <c r="AS233" s="274">
        <v>5</v>
      </c>
      <c r="AT233" s="274"/>
      <c r="AU233" s="274" t="s">
        <v>183</v>
      </c>
      <c r="AV233" s="274">
        <v>5</v>
      </c>
      <c r="AW233" s="274" t="s">
        <v>183</v>
      </c>
      <c r="AX233" s="274">
        <v>3</v>
      </c>
      <c r="AY233" s="274" t="s">
        <v>33</v>
      </c>
      <c r="AZ233" s="274"/>
      <c r="BA233" s="274" t="s">
        <v>33</v>
      </c>
      <c r="BB233" s="274" t="s">
        <v>183</v>
      </c>
      <c r="BC233" s="274" t="s">
        <v>33</v>
      </c>
      <c r="BD233" s="274"/>
      <c r="BE233" s="274" t="s">
        <v>183</v>
      </c>
      <c r="BF233" s="274"/>
      <c r="BG233" s="274"/>
      <c r="BH233" s="274"/>
      <c r="BI233" s="274"/>
      <c r="BJ233" s="274">
        <v>4</v>
      </c>
      <c r="BK233" s="274">
        <v>5</v>
      </c>
      <c r="BL233" s="274"/>
      <c r="BM233" s="274">
        <v>5</v>
      </c>
      <c r="BN233" s="274">
        <v>4</v>
      </c>
      <c r="BO233" s="274"/>
      <c r="BP233" s="274"/>
      <c r="BQ233" s="275">
        <v>43139.711782407408</v>
      </c>
      <c r="BR233" s="274" t="s">
        <v>355</v>
      </c>
    </row>
    <row r="234" spans="1:70" ht="15" x14ac:dyDescent="0.25">
      <c r="A234" s="197" t="str">
        <f>IF(ISNA(LOOKUP($G234,BLIOTECAS!$B$1:$B$27,BLIOTECAS!C$1:C$27)),"",LOOKUP($G234,BLIOTECAS!$B$1:$B$27,BLIOTECAS!C$1:C$27))</f>
        <v xml:space="preserve">Facultad de Educación </v>
      </c>
      <c r="B234" s="197" t="str">
        <f>IF(ISNA(LOOKUP($G234,BLIOTECAS!$B$1:$B$27,BLIOTECAS!D$1:D$27)),"",LOOKUP($G234,BLIOTECAS!$B$1:$B$27,BLIOTECAS!D$1:D$27))</f>
        <v>EDU</v>
      </c>
      <c r="C234" s="197" t="str">
        <f>IF(ISNA(LOOKUP($G234,BLIOTECAS!$B$1:$B$27,BLIOTECAS!E$1:E$27)),"",LOOKUP($G234,BLIOTECAS!$B$1:$B$27,BLIOTECAS!E$1:E$27))</f>
        <v>Humanidades</v>
      </c>
      <c r="D234" s="274">
        <v>1661</v>
      </c>
      <c r="E234" s="274"/>
      <c r="F234" s="274"/>
      <c r="G234" s="274">
        <v>12</v>
      </c>
      <c r="H234" s="274"/>
      <c r="I234" s="274">
        <v>3</v>
      </c>
      <c r="J234" s="274"/>
      <c r="K234" s="274"/>
      <c r="L234" s="274">
        <v>11</v>
      </c>
      <c r="M234" s="274"/>
      <c r="N234" s="274"/>
      <c r="O234" s="274"/>
      <c r="P234" s="274"/>
      <c r="Q234" s="274"/>
      <c r="R234" s="274">
        <v>4</v>
      </c>
      <c r="S234" s="274">
        <v>4</v>
      </c>
      <c r="T234" s="274">
        <v>5</v>
      </c>
      <c r="U234" s="274">
        <v>3</v>
      </c>
      <c r="V234" s="274"/>
      <c r="W234" s="274"/>
      <c r="X234" s="274">
        <v>3</v>
      </c>
      <c r="Y234" s="274">
        <v>5</v>
      </c>
      <c r="Z234" s="274">
        <v>2</v>
      </c>
      <c r="AA234" s="274">
        <v>4</v>
      </c>
      <c r="AB234" s="274">
        <v>3</v>
      </c>
      <c r="AC234" s="274"/>
      <c r="AD234" s="274">
        <v>3</v>
      </c>
      <c r="AE234" s="274">
        <v>4</v>
      </c>
      <c r="AF234" s="274">
        <v>4</v>
      </c>
      <c r="AG234" s="274">
        <v>5</v>
      </c>
      <c r="AH234" s="274">
        <v>3</v>
      </c>
      <c r="AI234" s="274">
        <v>4</v>
      </c>
      <c r="AJ234" s="274">
        <v>4</v>
      </c>
      <c r="AK234" s="274"/>
      <c r="AL234" s="274"/>
      <c r="AM234" s="274">
        <v>5</v>
      </c>
      <c r="AN234" s="274">
        <v>5</v>
      </c>
      <c r="AO234" s="274">
        <v>5</v>
      </c>
      <c r="AP234" s="274">
        <v>5</v>
      </c>
      <c r="AQ234" s="274">
        <v>5</v>
      </c>
      <c r="AR234" s="274">
        <v>5</v>
      </c>
      <c r="AS234" s="274">
        <v>5</v>
      </c>
      <c r="AT234" s="274"/>
      <c r="AU234" s="274" t="s">
        <v>183</v>
      </c>
      <c r="AV234" s="274">
        <v>4</v>
      </c>
      <c r="AW234" s="274" t="s">
        <v>183</v>
      </c>
      <c r="AX234" s="274">
        <v>5</v>
      </c>
      <c r="AY234" s="274" t="s">
        <v>33</v>
      </c>
      <c r="AZ234" s="274"/>
      <c r="BA234" s="274" t="s">
        <v>183</v>
      </c>
      <c r="BB234" s="274" t="s">
        <v>183</v>
      </c>
      <c r="BC234" s="274" t="s">
        <v>33</v>
      </c>
      <c r="BD234" s="274"/>
      <c r="BE234" s="274" t="s">
        <v>33</v>
      </c>
      <c r="BF234" s="274"/>
      <c r="BG234" s="274"/>
      <c r="BH234" s="274"/>
      <c r="BI234" s="274"/>
      <c r="BJ234" s="274">
        <v>5</v>
      </c>
      <c r="BK234" s="274">
        <v>5</v>
      </c>
      <c r="BL234" s="274"/>
      <c r="BM234" s="274">
        <v>4</v>
      </c>
      <c r="BN234" s="274">
        <v>4</v>
      </c>
      <c r="BO234" s="274"/>
      <c r="BP234" s="274"/>
      <c r="BQ234" s="275">
        <v>43139.712407407409</v>
      </c>
      <c r="BR234" s="274" t="s">
        <v>355</v>
      </c>
    </row>
    <row r="235" spans="1:70" ht="15" x14ac:dyDescent="0.25">
      <c r="A235" s="197" t="str">
        <f>IF(ISNA(LOOKUP($G235,BLIOTECAS!$B$1:$B$27,BLIOTECAS!C$1:C$27)),"",LOOKUP($G235,BLIOTECAS!$B$1:$B$27,BLIOTECAS!C$1:C$27))</f>
        <v xml:space="preserve">Facultad de Filosofía </v>
      </c>
      <c r="B235" s="197" t="str">
        <f>IF(ISNA(LOOKUP($G235,BLIOTECAS!$B$1:$B$27,BLIOTECAS!D$1:D$27)),"",LOOKUP($G235,BLIOTECAS!$B$1:$B$27,BLIOTECAS!D$1:D$27))</f>
        <v>FLS</v>
      </c>
      <c r="C235" s="197" t="str">
        <f>IF(ISNA(LOOKUP($G235,BLIOTECAS!$B$1:$B$27,BLIOTECAS!E$1:E$27)),"",LOOKUP($G235,BLIOTECAS!$B$1:$B$27,BLIOTECAS!E$1:E$27))</f>
        <v>Humanidades</v>
      </c>
      <c r="D235" s="274">
        <v>1662</v>
      </c>
      <c r="E235" s="274"/>
      <c r="F235" s="274"/>
      <c r="G235" s="274">
        <v>15</v>
      </c>
      <c r="H235" s="274"/>
      <c r="I235" s="274">
        <v>3</v>
      </c>
      <c r="J235" s="274">
        <v>4</v>
      </c>
      <c r="K235" s="274"/>
      <c r="L235" s="274">
        <v>15</v>
      </c>
      <c r="M235" s="274">
        <v>11</v>
      </c>
      <c r="N235" s="274"/>
      <c r="O235" s="274"/>
      <c r="P235" s="274"/>
      <c r="Q235" s="274"/>
      <c r="R235" s="274">
        <v>4</v>
      </c>
      <c r="S235" s="274">
        <v>4</v>
      </c>
      <c r="T235" s="274">
        <v>4</v>
      </c>
      <c r="U235" s="274">
        <v>4</v>
      </c>
      <c r="V235" s="274"/>
      <c r="W235" s="274"/>
      <c r="X235" s="274">
        <v>5</v>
      </c>
      <c r="Y235" s="274">
        <v>3</v>
      </c>
      <c r="Z235" s="274">
        <v>4</v>
      </c>
      <c r="AA235" s="274">
        <v>3</v>
      </c>
      <c r="AB235" s="274">
        <v>2</v>
      </c>
      <c r="AC235" s="274"/>
      <c r="AD235" s="274">
        <v>4</v>
      </c>
      <c r="AE235" s="274">
        <v>4</v>
      </c>
      <c r="AF235" s="274">
        <v>3</v>
      </c>
      <c r="AG235" s="274">
        <v>5</v>
      </c>
      <c r="AH235" s="274">
        <v>4</v>
      </c>
      <c r="AI235" s="274">
        <v>5</v>
      </c>
      <c r="AJ235" s="274">
        <v>5</v>
      </c>
      <c r="AK235" s="274"/>
      <c r="AL235" s="274"/>
      <c r="AM235" s="274">
        <v>5</v>
      </c>
      <c r="AN235" s="274">
        <v>4</v>
      </c>
      <c r="AO235" s="274">
        <v>4</v>
      </c>
      <c r="AP235" s="274">
        <v>4</v>
      </c>
      <c r="AQ235" s="274">
        <v>5</v>
      </c>
      <c r="AR235" s="274">
        <v>5</v>
      </c>
      <c r="AS235" s="274">
        <v>4</v>
      </c>
      <c r="AT235" s="274"/>
      <c r="AU235" s="274" t="s">
        <v>183</v>
      </c>
      <c r="AV235" s="274">
        <v>3</v>
      </c>
      <c r="AW235" s="274" t="s">
        <v>33</v>
      </c>
      <c r="AX235" s="274"/>
      <c r="AY235" s="274" t="s">
        <v>33</v>
      </c>
      <c r="AZ235" s="274"/>
      <c r="BA235" s="274" t="s">
        <v>183</v>
      </c>
      <c r="BB235" s="274" t="s">
        <v>33</v>
      </c>
      <c r="BC235" s="274" t="s">
        <v>33</v>
      </c>
      <c r="BD235" s="274"/>
      <c r="BE235" s="274" t="s">
        <v>33</v>
      </c>
      <c r="BF235" s="274"/>
      <c r="BG235" s="274"/>
      <c r="BH235" s="274"/>
      <c r="BI235" s="274"/>
      <c r="BJ235" s="274">
        <v>4</v>
      </c>
      <c r="BK235" s="274">
        <v>5</v>
      </c>
      <c r="BL235" s="274"/>
      <c r="BM235" s="274">
        <v>5</v>
      </c>
      <c r="BN235" s="274">
        <v>4</v>
      </c>
      <c r="BO235" s="274" t="s">
        <v>445</v>
      </c>
      <c r="BP235" s="274"/>
      <c r="BQ235" s="275">
        <v>43139.712731481479</v>
      </c>
      <c r="BR235" s="274" t="s">
        <v>356</v>
      </c>
    </row>
    <row r="236" spans="1:70" ht="15" x14ac:dyDescent="0.25">
      <c r="A236" s="197" t="str">
        <f>IF(ISNA(LOOKUP($G236,BLIOTECAS!$B$1:$B$27,BLIOTECAS!C$1:C$27)),"",LOOKUP($G236,BLIOTECAS!$B$1:$B$27,BLIOTECAS!C$1:C$27))</f>
        <v xml:space="preserve">Facultad de Geografía e Historia </v>
      </c>
      <c r="B236" s="197" t="str">
        <f>IF(ISNA(LOOKUP($G236,BLIOTECAS!$B$1:$B$27,BLIOTECAS!D$1:D$27)),"",LOOKUP($G236,BLIOTECAS!$B$1:$B$27,BLIOTECAS!D$1:D$27))</f>
        <v>GHI</v>
      </c>
      <c r="C236" s="197" t="str">
        <f>IF(ISNA(LOOKUP($G236,BLIOTECAS!$B$1:$B$27,BLIOTECAS!E$1:E$27)),"",LOOKUP($G236,BLIOTECAS!$B$1:$B$27,BLIOTECAS!E$1:E$27))</f>
        <v>Humanidades</v>
      </c>
      <c r="D236" s="274">
        <v>1663</v>
      </c>
      <c r="E236" s="274"/>
      <c r="F236" s="274"/>
      <c r="G236" s="274">
        <v>16</v>
      </c>
      <c r="H236" s="274"/>
      <c r="I236" s="274">
        <v>3</v>
      </c>
      <c r="J236" s="274">
        <v>3</v>
      </c>
      <c r="K236" s="274"/>
      <c r="L236" s="274">
        <v>16</v>
      </c>
      <c r="M236" s="274">
        <v>29</v>
      </c>
      <c r="N236" s="274"/>
      <c r="O236" s="274" t="s">
        <v>446</v>
      </c>
      <c r="P236" s="274"/>
      <c r="Q236" s="274"/>
      <c r="R236" s="274">
        <v>5</v>
      </c>
      <c r="S236" s="274">
        <v>5</v>
      </c>
      <c r="T236" s="274">
        <v>5</v>
      </c>
      <c r="U236" s="274">
        <v>5</v>
      </c>
      <c r="V236" s="274"/>
      <c r="W236" s="274"/>
      <c r="X236" s="274">
        <v>5</v>
      </c>
      <c r="Y236" s="274">
        <v>5</v>
      </c>
      <c r="Z236" s="274">
        <v>4</v>
      </c>
      <c r="AA236" s="274">
        <v>5</v>
      </c>
      <c r="AB236" s="274">
        <v>3</v>
      </c>
      <c r="AC236" s="274"/>
      <c r="AD236" s="274">
        <v>3</v>
      </c>
      <c r="AE236" s="274">
        <v>5</v>
      </c>
      <c r="AF236" s="274">
        <v>3</v>
      </c>
      <c r="AG236" s="274">
        <v>5</v>
      </c>
      <c r="AH236" s="274">
        <v>3</v>
      </c>
      <c r="AI236" s="274">
        <v>5</v>
      </c>
      <c r="AJ236" s="274">
        <v>3</v>
      </c>
      <c r="AK236" s="274"/>
      <c r="AL236" s="274"/>
      <c r="AM236" s="274">
        <v>5</v>
      </c>
      <c r="AN236" s="274">
        <v>5</v>
      </c>
      <c r="AO236" s="274">
        <v>5</v>
      </c>
      <c r="AP236" s="274">
        <v>5</v>
      </c>
      <c r="AQ236" s="274">
        <v>5</v>
      </c>
      <c r="AR236" s="274">
        <v>5</v>
      </c>
      <c r="AS236" s="274">
        <v>5</v>
      </c>
      <c r="AT236" s="274"/>
      <c r="AU236" s="274" t="s">
        <v>33</v>
      </c>
      <c r="AV236" s="274"/>
      <c r="AW236" s="274" t="s">
        <v>183</v>
      </c>
      <c r="AX236" s="274">
        <v>2</v>
      </c>
      <c r="AY236" s="274"/>
      <c r="AZ236" s="274"/>
      <c r="BA236" s="274" t="s">
        <v>183</v>
      </c>
      <c r="BB236" s="274" t="s">
        <v>33</v>
      </c>
      <c r="BC236" s="274" t="s">
        <v>33</v>
      </c>
      <c r="BD236" s="274"/>
      <c r="BE236" s="274" t="s">
        <v>33</v>
      </c>
      <c r="BF236" s="274"/>
      <c r="BG236" s="274"/>
      <c r="BH236" s="274"/>
      <c r="BI236" s="274"/>
      <c r="BJ236" s="274">
        <v>5</v>
      </c>
      <c r="BK236" s="274">
        <v>5</v>
      </c>
      <c r="BL236" s="274"/>
      <c r="BM236" s="274">
        <v>5</v>
      </c>
      <c r="BN236" s="274">
        <v>4</v>
      </c>
      <c r="BO236" s="274"/>
      <c r="BP236" s="274"/>
      <c r="BQ236" s="275">
        <v>43139.715173611112</v>
      </c>
      <c r="BR236" s="274" t="s">
        <v>356</v>
      </c>
    </row>
    <row r="237" spans="1:70" ht="15" x14ac:dyDescent="0.25">
      <c r="A237" s="197" t="str">
        <f>IF(ISNA(LOOKUP($G237,BLIOTECAS!$B$1:$B$27,BLIOTECAS!C$1:C$27)),"",LOOKUP($G237,BLIOTECAS!$B$1:$B$27,BLIOTECAS!C$1:C$27))</f>
        <v xml:space="preserve">Facultad de Farmacia </v>
      </c>
      <c r="B237" s="197" t="str">
        <f>IF(ISNA(LOOKUP($G237,BLIOTECAS!$B$1:$B$27,BLIOTECAS!D$1:D$27)),"",LOOKUP($G237,BLIOTECAS!$B$1:$B$27,BLIOTECAS!D$1:D$27))</f>
        <v>FAR</v>
      </c>
      <c r="C237" s="197" t="str">
        <f>IF(ISNA(LOOKUP($G237,BLIOTECAS!$B$1:$B$27,BLIOTECAS!E$1:E$27)),"",LOOKUP($G237,BLIOTECAS!$B$1:$B$27,BLIOTECAS!E$1:E$27))</f>
        <v>Ciencias de la Salud</v>
      </c>
      <c r="D237" s="274">
        <v>1664</v>
      </c>
      <c r="E237" s="274"/>
      <c r="F237" s="274"/>
      <c r="G237" s="274">
        <v>13</v>
      </c>
      <c r="H237" s="274"/>
      <c r="I237" s="274">
        <v>2</v>
      </c>
      <c r="J237" s="274">
        <v>2</v>
      </c>
      <c r="K237" s="274"/>
      <c r="L237" s="274">
        <v>13</v>
      </c>
      <c r="M237" s="274">
        <v>2</v>
      </c>
      <c r="N237" s="274">
        <v>21</v>
      </c>
      <c r="O237" s="274"/>
      <c r="P237" s="274"/>
      <c r="Q237" s="274"/>
      <c r="R237" s="274">
        <v>5</v>
      </c>
      <c r="S237" s="274">
        <v>4</v>
      </c>
      <c r="T237" s="274">
        <v>4</v>
      </c>
      <c r="U237" s="274">
        <v>5</v>
      </c>
      <c r="V237" s="274"/>
      <c r="W237" s="274"/>
      <c r="X237" s="274">
        <v>2</v>
      </c>
      <c r="Y237" s="274">
        <v>4</v>
      </c>
      <c r="Z237" s="274">
        <v>4</v>
      </c>
      <c r="AA237" s="274">
        <v>2</v>
      </c>
      <c r="AB237" s="274">
        <v>5</v>
      </c>
      <c r="AC237" s="274"/>
      <c r="AD237" s="274">
        <v>3</v>
      </c>
      <c r="AE237" s="274">
        <v>4</v>
      </c>
      <c r="AF237" s="274">
        <v>5</v>
      </c>
      <c r="AG237" s="274">
        <v>5</v>
      </c>
      <c r="AH237" s="274">
        <v>4</v>
      </c>
      <c r="AI237" s="274">
        <v>5</v>
      </c>
      <c r="AJ237" s="274">
        <v>4</v>
      </c>
      <c r="AK237" s="274"/>
      <c r="AL237" s="274"/>
      <c r="AM237" s="274"/>
      <c r="AN237" s="274"/>
      <c r="AO237" s="274"/>
      <c r="AP237" s="274"/>
      <c r="AQ237" s="274"/>
      <c r="AR237" s="274"/>
      <c r="AS237" s="274"/>
      <c r="AT237" s="274"/>
      <c r="AU237" s="274" t="s">
        <v>183</v>
      </c>
      <c r="AV237" s="274">
        <v>4</v>
      </c>
      <c r="AW237" s="274" t="s">
        <v>33</v>
      </c>
      <c r="AX237" s="274"/>
      <c r="AY237" s="274" t="s">
        <v>33</v>
      </c>
      <c r="AZ237" s="274"/>
      <c r="BA237" s="274" t="s">
        <v>183</v>
      </c>
      <c r="BB237" s="274" t="s">
        <v>183</v>
      </c>
      <c r="BC237" s="274" t="s">
        <v>33</v>
      </c>
      <c r="BD237" s="274"/>
      <c r="BE237" s="274" t="s">
        <v>33</v>
      </c>
      <c r="BF237" s="274"/>
      <c r="BG237" s="274"/>
      <c r="BH237" s="274"/>
      <c r="BI237" s="274"/>
      <c r="BJ237" s="274">
        <v>5</v>
      </c>
      <c r="BK237" s="274">
        <v>5</v>
      </c>
      <c r="BL237" s="274"/>
      <c r="BM237" s="274">
        <v>4</v>
      </c>
      <c r="BN237" s="274">
        <v>4</v>
      </c>
      <c r="BO237" s="274"/>
      <c r="BP237" s="274"/>
      <c r="BQ237" s="275">
        <v>43139.715370370373</v>
      </c>
      <c r="BR237" s="274" t="s">
        <v>355</v>
      </c>
    </row>
    <row r="238" spans="1:70" ht="15" x14ac:dyDescent="0.25">
      <c r="A238" s="197" t="str">
        <f>IF(ISNA(LOOKUP($G238,BLIOTECAS!$B$1:$B$27,BLIOTECAS!C$1:C$27)),"",LOOKUP($G238,BLIOTECAS!$B$1:$B$27,BLIOTECAS!C$1:C$27))</f>
        <v xml:space="preserve">Facultad de Ciencias de la Información </v>
      </c>
      <c r="B238" s="197" t="str">
        <f>IF(ISNA(LOOKUP($G238,BLIOTECAS!$B$1:$B$27,BLIOTECAS!D$1:D$27)),"",LOOKUP($G238,BLIOTECAS!$B$1:$B$27,BLIOTECAS!D$1:D$27))</f>
        <v>INF</v>
      </c>
      <c r="C238" s="197" t="str">
        <f>IF(ISNA(LOOKUP($G238,BLIOTECAS!$B$1:$B$27,BLIOTECAS!E$1:E$27)),"",LOOKUP($G238,BLIOTECAS!$B$1:$B$27,BLIOTECAS!E$1:E$27))</f>
        <v>Ciencias Sociales</v>
      </c>
      <c r="D238" s="274">
        <v>1665</v>
      </c>
      <c r="E238" s="274"/>
      <c r="F238" s="274"/>
      <c r="G238" s="274">
        <v>4</v>
      </c>
      <c r="H238" s="274"/>
      <c r="I238" s="274">
        <v>4</v>
      </c>
      <c r="J238" s="274">
        <v>3</v>
      </c>
      <c r="K238" s="274"/>
      <c r="L238" s="274">
        <v>4</v>
      </c>
      <c r="M238" s="274"/>
      <c r="N238" s="274"/>
      <c r="O238" s="274"/>
      <c r="P238" s="274"/>
      <c r="Q238" s="274"/>
      <c r="R238" s="274">
        <v>5</v>
      </c>
      <c r="S238" s="274">
        <v>5</v>
      </c>
      <c r="T238" s="274">
        <v>5</v>
      </c>
      <c r="U238" s="274">
        <v>2</v>
      </c>
      <c r="V238" s="274"/>
      <c r="W238" s="274"/>
      <c r="X238" s="274">
        <v>4</v>
      </c>
      <c r="Y238" s="274">
        <v>3</v>
      </c>
      <c r="Z238" s="274">
        <v>5</v>
      </c>
      <c r="AA238" s="274">
        <v>3</v>
      </c>
      <c r="AB238" s="274">
        <v>3</v>
      </c>
      <c r="AC238" s="274"/>
      <c r="AD238" s="274">
        <v>4</v>
      </c>
      <c r="AE238" s="274">
        <v>4</v>
      </c>
      <c r="AF238" s="274">
        <v>3</v>
      </c>
      <c r="AG238" s="274">
        <v>5</v>
      </c>
      <c r="AH238" s="274">
        <v>3</v>
      </c>
      <c r="AI238" s="274">
        <v>5</v>
      </c>
      <c r="AJ238" s="274">
        <v>5</v>
      </c>
      <c r="AK238" s="274"/>
      <c r="AL238" s="274"/>
      <c r="AM238" s="274">
        <v>5</v>
      </c>
      <c r="AN238" s="274">
        <v>2</v>
      </c>
      <c r="AO238" s="274">
        <v>4</v>
      </c>
      <c r="AP238" s="274">
        <v>5</v>
      </c>
      <c r="AQ238" s="274">
        <v>4</v>
      </c>
      <c r="AR238" s="274">
        <v>4</v>
      </c>
      <c r="AS238" s="274">
        <v>2</v>
      </c>
      <c r="AT238" s="274"/>
      <c r="AU238" s="274" t="s">
        <v>183</v>
      </c>
      <c r="AV238" s="274">
        <v>4</v>
      </c>
      <c r="AW238" s="274" t="s">
        <v>33</v>
      </c>
      <c r="AX238" s="274"/>
      <c r="AY238" s="274" t="s">
        <v>33</v>
      </c>
      <c r="AZ238" s="274"/>
      <c r="BA238" s="274" t="s">
        <v>33</v>
      </c>
      <c r="BB238" s="274" t="s">
        <v>183</v>
      </c>
      <c r="BC238" s="274" t="s">
        <v>33</v>
      </c>
      <c r="BD238" s="274"/>
      <c r="BE238" s="274" t="s">
        <v>33</v>
      </c>
      <c r="BF238" s="274"/>
      <c r="BG238" s="274"/>
      <c r="BH238" s="274"/>
      <c r="BI238" s="274"/>
      <c r="BJ238" s="274">
        <v>5</v>
      </c>
      <c r="BK238" s="274">
        <v>5</v>
      </c>
      <c r="BL238" s="274"/>
      <c r="BM238" s="274">
        <v>5</v>
      </c>
      <c r="BN238" s="274">
        <v>5</v>
      </c>
      <c r="BO238" s="274"/>
      <c r="BP238" s="274"/>
      <c r="BQ238" s="275">
        <v>43139.717453703706</v>
      </c>
      <c r="BR238" s="274" t="s">
        <v>356</v>
      </c>
    </row>
    <row r="239" spans="1:70" ht="15" x14ac:dyDescent="0.25">
      <c r="A239" s="197" t="str">
        <f>IF(ISNA(LOOKUP($G239,BLIOTECAS!$B$1:$B$27,BLIOTECAS!C$1:C$27)),"",LOOKUP($G239,BLIOTECAS!$B$1:$B$27,BLIOTECAS!C$1:C$27))</f>
        <v xml:space="preserve">Facultad de Filología </v>
      </c>
      <c r="B239" s="197" t="str">
        <f>IF(ISNA(LOOKUP($G239,BLIOTECAS!$B$1:$B$27,BLIOTECAS!D$1:D$27)),"",LOOKUP($G239,BLIOTECAS!$B$1:$B$27,BLIOTECAS!D$1:D$27))</f>
        <v>FLL</v>
      </c>
      <c r="C239" s="197" t="str">
        <f>IF(ISNA(LOOKUP($G239,BLIOTECAS!$B$1:$B$27,BLIOTECAS!E$1:E$27)),"",LOOKUP($G239,BLIOTECAS!$B$1:$B$27,BLIOTECAS!E$1:E$27))</f>
        <v>Humanidades</v>
      </c>
      <c r="D239" s="274">
        <v>1666</v>
      </c>
      <c r="E239" s="274"/>
      <c r="F239" s="274"/>
      <c r="G239" s="274">
        <v>14</v>
      </c>
      <c r="H239" s="274"/>
      <c r="I239" s="274">
        <v>3</v>
      </c>
      <c r="J239" s="274">
        <v>5</v>
      </c>
      <c r="K239" s="274"/>
      <c r="L239" s="274">
        <v>29</v>
      </c>
      <c r="M239" s="274">
        <v>14</v>
      </c>
      <c r="N239" s="274"/>
      <c r="O239" s="274"/>
      <c r="P239" s="274"/>
      <c r="Q239" s="274"/>
      <c r="R239" s="274">
        <v>5</v>
      </c>
      <c r="S239" s="274">
        <v>5</v>
      </c>
      <c r="T239" s="274">
        <v>5</v>
      </c>
      <c r="U239" s="274">
        <v>5</v>
      </c>
      <c r="V239" s="274"/>
      <c r="W239" s="274"/>
      <c r="X239" s="274">
        <v>4</v>
      </c>
      <c r="Y239" s="274">
        <v>5</v>
      </c>
      <c r="Z239" s="274">
        <v>4</v>
      </c>
      <c r="AA239" s="274">
        <v>3</v>
      </c>
      <c r="AB239" s="274">
        <v>5</v>
      </c>
      <c r="AC239" s="274"/>
      <c r="AD239" s="274">
        <v>4</v>
      </c>
      <c r="AE239" s="274">
        <v>4</v>
      </c>
      <c r="AF239" s="274">
        <v>5</v>
      </c>
      <c r="AG239" s="274">
        <v>5</v>
      </c>
      <c r="AH239" s="274">
        <v>5</v>
      </c>
      <c r="AI239" s="274">
        <v>5</v>
      </c>
      <c r="AJ239" s="274">
        <v>5</v>
      </c>
      <c r="AK239" s="274"/>
      <c r="AL239" s="274"/>
      <c r="AM239" s="274">
        <v>4</v>
      </c>
      <c r="AN239" s="274">
        <v>5</v>
      </c>
      <c r="AO239" s="274">
        <v>5</v>
      </c>
      <c r="AP239" s="274">
        <v>5</v>
      </c>
      <c r="AQ239" s="274">
        <v>5</v>
      </c>
      <c r="AR239" s="274">
        <v>5</v>
      </c>
      <c r="AS239" s="274">
        <v>3</v>
      </c>
      <c r="AT239" s="274"/>
      <c r="AU239" s="274"/>
      <c r="AV239" s="274">
        <v>4</v>
      </c>
      <c r="AW239" s="274" t="s">
        <v>33</v>
      </c>
      <c r="AX239" s="274"/>
      <c r="AY239" s="274" t="s">
        <v>33</v>
      </c>
      <c r="AZ239" s="274"/>
      <c r="BA239" s="274" t="s">
        <v>183</v>
      </c>
      <c r="BB239" s="274" t="s">
        <v>183</v>
      </c>
      <c r="BC239" s="274" t="s">
        <v>183</v>
      </c>
      <c r="BD239" s="274">
        <v>5</v>
      </c>
      <c r="BE239" s="274" t="s">
        <v>33</v>
      </c>
      <c r="BF239" s="274"/>
      <c r="BG239" s="274"/>
      <c r="BH239" s="274"/>
      <c r="BI239" s="274"/>
      <c r="BJ239" s="274">
        <v>5</v>
      </c>
      <c r="BK239" s="274">
        <v>5</v>
      </c>
      <c r="BL239" s="274"/>
      <c r="BM239" s="274">
        <v>5</v>
      </c>
      <c r="BN239" s="274">
        <v>5</v>
      </c>
      <c r="BO239" s="274"/>
      <c r="BP239" s="274"/>
      <c r="BQ239" s="275">
        <v>43139.717453703706</v>
      </c>
      <c r="BR239" s="274" t="s">
        <v>356</v>
      </c>
    </row>
    <row r="240" spans="1:70" ht="15" x14ac:dyDescent="0.25">
      <c r="A240" s="197" t="str">
        <f>IF(ISNA(LOOKUP($G240,BLIOTECAS!$B$1:$B$27,BLIOTECAS!C$1:C$27)),"",LOOKUP($G240,BLIOTECAS!$B$1:$B$27,BLIOTECAS!C$1:C$27))</f>
        <v xml:space="preserve">Facultad de Ciencias Físicas </v>
      </c>
      <c r="B240" s="197" t="str">
        <f>IF(ISNA(LOOKUP($G240,BLIOTECAS!$B$1:$B$27,BLIOTECAS!D$1:D$27)),"",LOOKUP($G240,BLIOTECAS!$B$1:$B$27,BLIOTECAS!D$1:D$27))</f>
        <v>FIS</v>
      </c>
      <c r="C240" s="197" t="str">
        <f>IF(ISNA(LOOKUP($G240,BLIOTECAS!$B$1:$B$27,BLIOTECAS!E$1:E$27)),"",LOOKUP($G240,BLIOTECAS!$B$1:$B$27,BLIOTECAS!E$1:E$27))</f>
        <v>Ciencias Experimentales</v>
      </c>
      <c r="D240" s="274">
        <v>1667</v>
      </c>
      <c r="E240" s="274"/>
      <c r="F240" s="274"/>
      <c r="G240" s="274">
        <v>6</v>
      </c>
      <c r="H240" s="274"/>
      <c r="I240" s="274">
        <v>2</v>
      </c>
      <c r="J240" s="274">
        <v>2</v>
      </c>
      <c r="K240" s="274"/>
      <c r="L240" s="274">
        <v>6</v>
      </c>
      <c r="M240" s="274">
        <v>10</v>
      </c>
      <c r="N240" s="274">
        <v>29</v>
      </c>
      <c r="O240" s="274"/>
      <c r="P240" s="274"/>
      <c r="Q240" s="274"/>
      <c r="R240" s="274">
        <v>4</v>
      </c>
      <c r="S240" s="274">
        <v>5</v>
      </c>
      <c r="T240" s="274">
        <v>4</v>
      </c>
      <c r="U240" s="274">
        <v>4</v>
      </c>
      <c r="V240" s="274"/>
      <c r="W240" s="274"/>
      <c r="X240" s="274">
        <v>4</v>
      </c>
      <c r="Y240" s="274">
        <v>3</v>
      </c>
      <c r="Z240" s="274">
        <v>3</v>
      </c>
      <c r="AA240" s="274">
        <v>3</v>
      </c>
      <c r="AB240" s="274">
        <v>3</v>
      </c>
      <c r="AC240" s="274"/>
      <c r="AD240" s="274">
        <v>4</v>
      </c>
      <c r="AE240" s="274">
        <v>4</v>
      </c>
      <c r="AF240" s="274">
        <v>5</v>
      </c>
      <c r="AG240" s="274">
        <v>5</v>
      </c>
      <c r="AH240" s="274">
        <v>5</v>
      </c>
      <c r="AI240" s="274">
        <v>5</v>
      </c>
      <c r="AJ240" s="274">
        <v>5</v>
      </c>
      <c r="AK240" s="274"/>
      <c r="AL240" s="274"/>
      <c r="AM240" s="274">
        <v>5</v>
      </c>
      <c r="AN240" s="274">
        <v>4</v>
      </c>
      <c r="AO240" s="274">
        <v>4</v>
      </c>
      <c r="AP240" s="274">
        <v>4</v>
      </c>
      <c r="AQ240" s="274">
        <v>5</v>
      </c>
      <c r="AR240" s="274"/>
      <c r="AS240" s="274">
        <v>5</v>
      </c>
      <c r="AT240" s="274"/>
      <c r="AU240" s="274" t="s">
        <v>183</v>
      </c>
      <c r="AV240" s="274">
        <v>4</v>
      </c>
      <c r="AW240" s="274" t="s">
        <v>33</v>
      </c>
      <c r="AX240" s="274"/>
      <c r="AY240" s="274" t="s">
        <v>33</v>
      </c>
      <c r="AZ240" s="274"/>
      <c r="BA240" s="274" t="s">
        <v>183</v>
      </c>
      <c r="BB240" s="274" t="s">
        <v>183</v>
      </c>
      <c r="BC240" s="274" t="s">
        <v>33</v>
      </c>
      <c r="BD240" s="274"/>
      <c r="BE240" s="274" t="s">
        <v>33</v>
      </c>
      <c r="BF240" s="274"/>
      <c r="BG240" s="274"/>
      <c r="BH240" s="274"/>
      <c r="BI240" s="274"/>
      <c r="BJ240" s="274">
        <v>5</v>
      </c>
      <c r="BK240" s="274">
        <v>5</v>
      </c>
      <c r="BL240" s="274"/>
      <c r="BM240" s="274">
        <v>5</v>
      </c>
      <c r="BN240" s="274">
        <v>5</v>
      </c>
      <c r="BO240" s="274"/>
      <c r="BP240" s="274"/>
      <c r="BQ240" s="275">
        <v>43139.718668981484</v>
      </c>
      <c r="BR240" s="274" t="s">
        <v>356</v>
      </c>
    </row>
    <row r="241" spans="1:70" ht="15" x14ac:dyDescent="0.25">
      <c r="A241" s="197" t="str">
        <f>IF(ISNA(LOOKUP($G241,BLIOTECAS!$B$1:$B$27,BLIOTECAS!C$1:C$27)),"",LOOKUP($G241,BLIOTECAS!$B$1:$B$27,BLIOTECAS!C$1:C$27))</f>
        <v xml:space="preserve">Facultad de Geografía e Historia </v>
      </c>
      <c r="B241" s="197" t="str">
        <f>IF(ISNA(LOOKUP($G241,BLIOTECAS!$B$1:$B$27,BLIOTECAS!D$1:D$27)),"",LOOKUP($G241,BLIOTECAS!$B$1:$B$27,BLIOTECAS!D$1:D$27))</f>
        <v>GHI</v>
      </c>
      <c r="C241" s="197" t="str">
        <f>IF(ISNA(LOOKUP($G241,BLIOTECAS!$B$1:$B$27,BLIOTECAS!E$1:E$27)),"",LOOKUP($G241,BLIOTECAS!$B$1:$B$27,BLIOTECAS!E$1:E$27))</f>
        <v>Humanidades</v>
      </c>
      <c r="D241" s="274">
        <v>1668</v>
      </c>
      <c r="E241" s="274"/>
      <c r="F241" s="274"/>
      <c r="G241" s="274">
        <v>16</v>
      </c>
      <c r="H241" s="274"/>
      <c r="I241" s="274">
        <v>4</v>
      </c>
      <c r="J241" s="274">
        <v>3</v>
      </c>
      <c r="K241" s="274"/>
      <c r="L241" s="274">
        <v>16</v>
      </c>
      <c r="M241" s="274">
        <v>29</v>
      </c>
      <c r="N241" s="274">
        <v>28</v>
      </c>
      <c r="O241" s="274" t="s">
        <v>105</v>
      </c>
      <c r="P241" s="274"/>
      <c r="Q241" s="274"/>
      <c r="R241" s="274">
        <v>5</v>
      </c>
      <c r="S241" s="274">
        <v>4</v>
      </c>
      <c r="T241" s="274">
        <v>4</v>
      </c>
      <c r="U241" s="274">
        <v>4</v>
      </c>
      <c r="V241" s="274"/>
      <c r="W241" s="274"/>
      <c r="X241" s="274">
        <v>5</v>
      </c>
      <c r="Y241" s="274">
        <v>3</v>
      </c>
      <c r="Z241" s="274">
        <v>4</v>
      </c>
      <c r="AA241" s="274">
        <v>3</v>
      </c>
      <c r="AB241" s="274">
        <v>3</v>
      </c>
      <c r="AC241" s="274"/>
      <c r="AD241" s="274">
        <v>5</v>
      </c>
      <c r="AE241" s="274">
        <v>4</v>
      </c>
      <c r="AF241" s="274">
        <v>4</v>
      </c>
      <c r="AG241" s="274">
        <v>5</v>
      </c>
      <c r="AH241" s="274">
        <v>5</v>
      </c>
      <c r="AI241" s="274">
        <v>4</v>
      </c>
      <c r="AJ241" s="274">
        <v>5</v>
      </c>
      <c r="AK241" s="274"/>
      <c r="AL241" s="274"/>
      <c r="AM241" s="274">
        <v>5</v>
      </c>
      <c r="AN241" s="274">
        <v>5</v>
      </c>
      <c r="AO241" s="274">
        <v>5</v>
      </c>
      <c r="AP241" s="274">
        <v>5</v>
      </c>
      <c r="AQ241" s="274">
        <v>5</v>
      </c>
      <c r="AR241" s="274">
        <v>5</v>
      </c>
      <c r="AS241" s="274">
        <v>5</v>
      </c>
      <c r="AT241" s="274"/>
      <c r="AU241" s="274" t="s">
        <v>183</v>
      </c>
      <c r="AV241" s="274">
        <v>4</v>
      </c>
      <c r="AW241" s="274" t="s">
        <v>183</v>
      </c>
      <c r="AX241" s="274">
        <v>4</v>
      </c>
      <c r="AY241" s="274" t="s">
        <v>33</v>
      </c>
      <c r="AZ241" s="274"/>
      <c r="BA241" s="274" t="s">
        <v>183</v>
      </c>
      <c r="BB241" s="274" t="s">
        <v>183</v>
      </c>
      <c r="BC241" s="274" t="s">
        <v>33</v>
      </c>
      <c r="BD241" s="274"/>
      <c r="BE241" s="274" t="s">
        <v>183</v>
      </c>
      <c r="BF241" s="274"/>
      <c r="BG241" s="274"/>
      <c r="BH241" s="274"/>
      <c r="BI241" s="274"/>
      <c r="BJ241" s="274">
        <v>5</v>
      </c>
      <c r="BK241" s="274">
        <v>5</v>
      </c>
      <c r="BL241" s="274"/>
      <c r="BM241" s="274">
        <v>5</v>
      </c>
      <c r="BN241" s="274">
        <v>5</v>
      </c>
      <c r="BO241" s="274"/>
      <c r="BP241" s="274"/>
      <c r="BQ241" s="275">
        <v>43139.719930555555</v>
      </c>
      <c r="BR241" s="274" t="s">
        <v>355</v>
      </c>
    </row>
    <row r="242" spans="1:70" ht="15" x14ac:dyDescent="0.25">
      <c r="A242" s="197" t="str">
        <f>IF(ISNA(LOOKUP($G242,BLIOTECAS!$B$1:$B$27,BLIOTECAS!C$1:C$27)),"",LOOKUP($G242,BLIOTECAS!$B$1:$B$27,BLIOTECAS!C$1:C$27))</f>
        <v xml:space="preserve">Facultad de Ciencias Geológicas </v>
      </c>
      <c r="B242" s="197" t="str">
        <f>IF(ISNA(LOOKUP($G242,BLIOTECAS!$B$1:$B$27,BLIOTECAS!D$1:D$27)),"",LOOKUP($G242,BLIOTECAS!$B$1:$B$27,BLIOTECAS!D$1:D$27))</f>
        <v>GEO</v>
      </c>
      <c r="C242" s="197" t="str">
        <f>IF(ISNA(LOOKUP($G242,BLIOTECAS!$B$1:$B$27,BLIOTECAS!E$1:E$27)),"",LOOKUP($G242,BLIOTECAS!$B$1:$B$27,BLIOTECAS!E$1:E$27))</f>
        <v>Ciencias Experimentales</v>
      </c>
      <c r="D242" s="274">
        <v>1669</v>
      </c>
      <c r="E242" s="274"/>
      <c r="F242" s="274"/>
      <c r="G242" s="274">
        <v>7</v>
      </c>
      <c r="H242" s="274"/>
      <c r="I242" s="274">
        <v>3</v>
      </c>
      <c r="J242" s="274">
        <v>4</v>
      </c>
      <c r="K242" s="274"/>
      <c r="L242" s="274">
        <v>7</v>
      </c>
      <c r="M242" s="274">
        <v>23</v>
      </c>
      <c r="N242" s="274">
        <v>16</v>
      </c>
      <c r="O242" s="274"/>
      <c r="P242" s="274"/>
      <c r="Q242" s="274"/>
      <c r="R242" s="274">
        <v>5</v>
      </c>
      <c r="S242" s="274">
        <v>5</v>
      </c>
      <c r="T242" s="274">
        <v>5</v>
      </c>
      <c r="U242" s="274">
        <v>4</v>
      </c>
      <c r="V242" s="274"/>
      <c r="W242" s="274"/>
      <c r="X242" s="274">
        <v>3</v>
      </c>
      <c r="Y242" s="274">
        <v>5</v>
      </c>
      <c r="Z242" s="274">
        <v>5</v>
      </c>
      <c r="AA242" s="274">
        <v>2</v>
      </c>
      <c r="AB242" s="274">
        <v>2</v>
      </c>
      <c r="AC242" s="274"/>
      <c r="AD242" s="274">
        <v>5</v>
      </c>
      <c r="AE242" s="274">
        <v>5</v>
      </c>
      <c r="AF242" s="274">
        <v>4</v>
      </c>
      <c r="AG242" s="274">
        <v>5</v>
      </c>
      <c r="AH242" s="274">
        <v>3</v>
      </c>
      <c r="AI242" s="274">
        <v>4</v>
      </c>
      <c r="AJ242" s="274">
        <v>3</v>
      </c>
      <c r="AK242" s="274"/>
      <c r="AL242" s="274"/>
      <c r="AM242" s="274">
        <v>5</v>
      </c>
      <c r="AN242" s="274">
        <v>5</v>
      </c>
      <c r="AO242" s="274">
        <v>5</v>
      </c>
      <c r="AP242" s="274">
        <v>5</v>
      </c>
      <c r="AQ242" s="274">
        <v>5</v>
      </c>
      <c r="AR242" s="274">
        <v>5</v>
      </c>
      <c r="AS242" s="274">
        <v>5</v>
      </c>
      <c r="AT242" s="274"/>
      <c r="AU242" s="274" t="s">
        <v>183</v>
      </c>
      <c r="AV242" s="274">
        <v>4</v>
      </c>
      <c r="AW242" s="274" t="s">
        <v>183</v>
      </c>
      <c r="AX242" s="274">
        <v>4</v>
      </c>
      <c r="AY242" s="274" t="s">
        <v>33</v>
      </c>
      <c r="AZ242" s="274"/>
      <c r="BA242" s="274" t="s">
        <v>183</v>
      </c>
      <c r="BB242" s="274" t="s">
        <v>183</v>
      </c>
      <c r="BC242" s="274" t="s">
        <v>33</v>
      </c>
      <c r="BD242" s="274"/>
      <c r="BE242" s="274" t="s">
        <v>33</v>
      </c>
      <c r="BF242" s="274"/>
      <c r="BG242" s="274"/>
      <c r="BH242" s="274"/>
      <c r="BI242" s="274"/>
      <c r="BJ242" s="274">
        <v>4</v>
      </c>
      <c r="BK242" s="274">
        <v>5</v>
      </c>
      <c r="BL242" s="274"/>
      <c r="BM242" s="274">
        <v>5</v>
      </c>
      <c r="BN242" s="274">
        <v>3</v>
      </c>
      <c r="BO242" s="274" t="s">
        <v>447</v>
      </c>
      <c r="BP242" s="274"/>
      <c r="BQ242" s="275">
        <v>43139.720347222225</v>
      </c>
      <c r="BR242" s="274" t="s">
        <v>356</v>
      </c>
    </row>
    <row r="243" spans="1:70" ht="15" x14ac:dyDescent="0.25">
      <c r="A243" s="197" t="str">
        <f>IF(ISNA(LOOKUP($G243,BLIOTECAS!$B$1:$B$27,BLIOTECAS!C$1:C$27)),"",LOOKUP($G243,BLIOTECAS!$B$1:$B$27,BLIOTECAS!C$1:C$27))</f>
        <v xml:space="preserve">Facultad de Medicina </v>
      </c>
      <c r="B243" s="197" t="str">
        <f>IF(ISNA(LOOKUP($G243,BLIOTECAS!$B$1:$B$27,BLIOTECAS!D$1:D$27)),"",LOOKUP($G243,BLIOTECAS!$B$1:$B$27,BLIOTECAS!D$1:D$27))</f>
        <v>MED</v>
      </c>
      <c r="C243" s="197" t="str">
        <f>IF(ISNA(LOOKUP($G243,BLIOTECAS!$B$1:$B$27,BLIOTECAS!E$1:E$27)),"",LOOKUP($G243,BLIOTECAS!$B$1:$B$27,BLIOTECAS!E$1:E$27))</f>
        <v>Ciencias de la Salud</v>
      </c>
      <c r="D243" s="274">
        <v>1671</v>
      </c>
      <c r="E243" s="274"/>
      <c r="F243" s="274"/>
      <c r="G243" s="274">
        <v>18</v>
      </c>
      <c r="H243" s="274"/>
      <c r="I243" s="274">
        <v>3</v>
      </c>
      <c r="J243" s="274">
        <v>4</v>
      </c>
      <c r="K243" s="274"/>
      <c r="L243" s="274">
        <v>18</v>
      </c>
      <c r="M243" s="274">
        <v>2</v>
      </c>
      <c r="N243" s="274">
        <v>10</v>
      </c>
      <c r="O243" s="274"/>
      <c r="P243" s="274"/>
      <c r="Q243" s="274"/>
      <c r="R243" s="274">
        <v>5</v>
      </c>
      <c r="S243" s="274">
        <v>5</v>
      </c>
      <c r="T243" s="274">
        <v>5</v>
      </c>
      <c r="U243" s="274">
        <v>4</v>
      </c>
      <c r="V243" s="274"/>
      <c r="W243" s="274"/>
      <c r="X243" s="274">
        <v>4</v>
      </c>
      <c r="Y243" s="274">
        <v>5</v>
      </c>
      <c r="Z243" s="274">
        <v>4</v>
      </c>
      <c r="AA243" s="274">
        <v>3</v>
      </c>
      <c r="AB243" s="274">
        <v>5</v>
      </c>
      <c r="AC243" s="274"/>
      <c r="AD243" s="274">
        <v>5</v>
      </c>
      <c r="AE243" s="274">
        <v>5</v>
      </c>
      <c r="AF243" s="274">
        <v>4</v>
      </c>
      <c r="AG243" s="274">
        <v>5</v>
      </c>
      <c r="AH243" s="274">
        <v>5</v>
      </c>
      <c r="AI243" s="274">
        <v>5</v>
      </c>
      <c r="AJ243" s="274">
        <v>5</v>
      </c>
      <c r="AK243" s="274"/>
      <c r="AL243" s="274"/>
      <c r="AM243" s="274">
        <v>5</v>
      </c>
      <c r="AN243" s="274">
        <v>5</v>
      </c>
      <c r="AO243" s="274">
        <v>5</v>
      </c>
      <c r="AP243" s="274">
        <v>5</v>
      </c>
      <c r="AQ243" s="274">
        <v>5</v>
      </c>
      <c r="AR243" s="274">
        <v>5</v>
      </c>
      <c r="AS243" s="274">
        <v>5</v>
      </c>
      <c r="AT243" s="274"/>
      <c r="AU243" s="274" t="s">
        <v>183</v>
      </c>
      <c r="AV243" s="274">
        <v>4</v>
      </c>
      <c r="AW243" s="274" t="s">
        <v>183</v>
      </c>
      <c r="AX243" s="274">
        <v>4</v>
      </c>
      <c r="AY243" s="274" t="s">
        <v>183</v>
      </c>
      <c r="AZ243" s="274">
        <v>5</v>
      </c>
      <c r="BA243" s="274" t="s">
        <v>183</v>
      </c>
      <c r="BB243" s="274" t="s">
        <v>33</v>
      </c>
      <c r="BC243" s="274" t="s">
        <v>33</v>
      </c>
      <c r="BD243" s="274"/>
      <c r="BE243" s="274" t="s">
        <v>33</v>
      </c>
      <c r="BF243" s="274"/>
      <c r="BG243" s="274"/>
      <c r="BH243" s="274"/>
      <c r="BI243" s="274"/>
      <c r="BJ243" s="274">
        <v>5</v>
      </c>
      <c r="BK243" s="274">
        <v>5</v>
      </c>
      <c r="BL243" s="274"/>
      <c r="BM243" s="274">
        <v>5</v>
      </c>
      <c r="BN243" s="274">
        <v>5</v>
      </c>
      <c r="BO243" s="274"/>
      <c r="BP243" s="274"/>
      <c r="BQ243" s="275">
        <v>43139.720555555556</v>
      </c>
      <c r="BR243" s="274" t="s">
        <v>355</v>
      </c>
    </row>
    <row r="244" spans="1:70" ht="15" x14ac:dyDescent="0.25">
      <c r="A244" s="197" t="str">
        <f>IF(ISNA(LOOKUP($G244,BLIOTECAS!$B$1:$B$27,BLIOTECAS!C$1:C$27)),"",LOOKUP($G244,BLIOTECAS!$B$1:$B$27,BLIOTECAS!C$1:C$27))</f>
        <v xml:space="preserve">Facultad de Ciencias de la Información </v>
      </c>
      <c r="B244" s="197" t="str">
        <f>IF(ISNA(LOOKUP($G244,BLIOTECAS!$B$1:$B$27,BLIOTECAS!D$1:D$27)),"",LOOKUP($G244,BLIOTECAS!$B$1:$B$27,BLIOTECAS!D$1:D$27))</f>
        <v>INF</v>
      </c>
      <c r="C244" s="197" t="str">
        <f>IF(ISNA(LOOKUP($G244,BLIOTECAS!$B$1:$B$27,BLIOTECAS!E$1:E$27)),"",LOOKUP($G244,BLIOTECAS!$B$1:$B$27,BLIOTECAS!E$1:E$27))</f>
        <v>Ciencias Sociales</v>
      </c>
      <c r="D244" s="274">
        <v>1672</v>
      </c>
      <c r="E244" s="274"/>
      <c r="F244" s="274"/>
      <c r="G244" s="274">
        <v>4</v>
      </c>
      <c r="H244" s="274"/>
      <c r="I244" s="274">
        <v>3</v>
      </c>
      <c r="J244" s="274">
        <v>2</v>
      </c>
      <c r="K244" s="274"/>
      <c r="L244" s="274">
        <v>4</v>
      </c>
      <c r="M244" s="274">
        <v>29</v>
      </c>
      <c r="N244" s="274">
        <v>9</v>
      </c>
      <c r="O244" s="274"/>
      <c r="P244" s="274"/>
      <c r="Q244" s="274"/>
      <c r="R244" s="274">
        <v>3</v>
      </c>
      <c r="S244" s="274">
        <v>5</v>
      </c>
      <c r="T244" s="274">
        <v>4</v>
      </c>
      <c r="U244" s="274">
        <v>4</v>
      </c>
      <c r="V244" s="274"/>
      <c r="W244" s="274"/>
      <c r="X244" s="274">
        <v>4</v>
      </c>
      <c r="Y244" s="274">
        <v>4</v>
      </c>
      <c r="Z244" s="274">
        <v>5</v>
      </c>
      <c r="AA244" s="274">
        <v>3</v>
      </c>
      <c r="AB244" s="274">
        <v>4</v>
      </c>
      <c r="AC244" s="274"/>
      <c r="AD244" s="274">
        <v>4</v>
      </c>
      <c r="AE244" s="274">
        <v>4</v>
      </c>
      <c r="AF244" s="274">
        <v>4</v>
      </c>
      <c r="AG244" s="274">
        <v>5</v>
      </c>
      <c r="AH244" s="274">
        <v>4</v>
      </c>
      <c r="AI244" s="274">
        <v>5</v>
      </c>
      <c r="AJ244" s="274">
        <v>4</v>
      </c>
      <c r="AK244" s="274"/>
      <c r="AL244" s="274"/>
      <c r="AM244" s="274">
        <v>5</v>
      </c>
      <c r="AN244" s="274">
        <v>5</v>
      </c>
      <c r="AO244" s="274">
        <v>5</v>
      </c>
      <c r="AP244" s="274">
        <v>5</v>
      </c>
      <c r="AQ244" s="274"/>
      <c r="AR244" s="274">
        <v>4</v>
      </c>
      <c r="AS244" s="274">
        <v>4</v>
      </c>
      <c r="AT244" s="274"/>
      <c r="AU244" s="274" t="s">
        <v>183</v>
      </c>
      <c r="AV244" s="274">
        <v>5</v>
      </c>
      <c r="AW244" s="274" t="s">
        <v>33</v>
      </c>
      <c r="AX244" s="274"/>
      <c r="AY244" s="274" t="s">
        <v>183</v>
      </c>
      <c r="AZ244" s="274">
        <v>5</v>
      </c>
      <c r="BA244" s="274" t="s">
        <v>33</v>
      </c>
      <c r="BB244" s="274" t="s">
        <v>183</v>
      </c>
      <c r="BC244" s="274" t="s">
        <v>183</v>
      </c>
      <c r="BD244" s="274">
        <v>4</v>
      </c>
      <c r="BE244" s="274" t="s">
        <v>183</v>
      </c>
      <c r="BF244" s="274" t="s">
        <v>448</v>
      </c>
      <c r="BG244" s="274"/>
      <c r="BH244" s="274"/>
      <c r="BI244" s="274"/>
      <c r="BJ244" s="274">
        <v>5</v>
      </c>
      <c r="BK244" s="274">
        <v>5</v>
      </c>
      <c r="BL244" s="274"/>
      <c r="BM244" s="274">
        <v>5</v>
      </c>
      <c r="BN244" s="274">
        <v>4</v>
      </c>
      <c r="BO244" s="274"/>
      <c r="BP244" s="274"/>
      <c r="BQ244" s="275">
        <v>43139.721979166665</v>
      </c>
      <c r="BR244" s="274" t="s">
        <v>356</v>
      </c>
    </row>
    <row r="245" spans="1:70" ht="15" x14ac:dyDescent="0.25">
      <c r="A245" s="197" t="str">
        <f>IF(ISNA(LOOKUP($G245,BLIOTECAS!$B$1:$B$27,BLIOTECAS!C$1:C$27)),"",LOOKUP($G245,BLIOTECAS!$B$1:$B$27,BLIOTECAS!C$1:C$27))</f>
        <v>F. Comercio y Turismo</v>
      </c>
      <c r="B245" s="197" t="str">
        <f>IF(ISNA(LOOKUP($G245,BLIOTECAS!$B$1:$B$27,BLIOTECAS!D$1:D$27)),"",LOOKUP($G245,BLIOTECAS!$B$1:$B$27,BLIOTECAS!D$1:D$27))</f>
        <v>EMP</v>
      </c>
      <c r="C245" s="197" t="str">
        <f>IF(ISNA(LOOKUP($G245,BLIOTECAS!$B$1:$B$27,BLIOTECAS!E$1:E$27)),"",LOOKUP($G245,BLIOTECAS!$B$1:$B$27,BLIOTECAS!E$1:E$27))</f>
        <v>Ciencias Sociales</v>
      </c>
      <c r="D245" s="274">
        <v>1673</v>
      </c>
      <c r="E245" s="274"/>
      <c r="F245" s="274"/>
      <c r="G245" s="274">
        <v>24</v>
      </c>
      <c r="H245" s="274"/>
      <c r="I245" s="274">
        <v>2</v>
      </c>
      <c r="J245" s="274">
        <v>3</v>
      </c>
      <c r="K245" s="274"/>
      <c r="L245" s="274">
        <v>24</v>
      </c>
      <c r="M245" s="274"/>
      <c r="N245" s="274"/>
      <c r="O245" s="274"/>
      <c r="P245" s="274"/>
      <c r="Q245" s="274"/>
      <c r="R245" s="274">
        <v>5</v>
      </c>
      <c r="S245" s="274"/>
      <c r="T245" s="274">
        <v>4</v>
      </c>
      <c r="U245" s="274">
        <v>4</v>
      </c>
      <c r="V245" s="274"/>
      <c r="W245" s="274"/>
      <c r="X245" s="274">
        <v>4</v>
      </c>
      <c r="Y245" s="274">
        <v>4</v>
      </c>
      <c r="Z245" s="274">
        <v>5</v>
      </c>
      <c r="AA245" s="274">
        <v>3</v>
      </c>
      <c r="AB245" s="274">
        <v>2</v>
      </c>
      <c r="AC245" s="274"/>
      <c r="AD245" s="274">
        <v>4</v>
      </c>
      <c r="AE245" s="274">
        <v>5</v>
      </c>
      <c r="AF245" s="274">
        <v>5</v>
      </c>
      <c r="AG245" s="274">
        <v>5</v>
      </c>
      <c r="AH245" s="274">
        <v>5</v>
      </c>
      <c r="AI245" s="274">
        <v>5</v>
      </c>
      <c r="AJ245" s="274">
        <v>5</v>
      </c>
      <c r="AK245" s="274"/>
      <c r="AL245" s="274"/>
      <c r="AM245" s="274">
        <v>5</v>
      </c>
      <c r="AN245" s="274">
        <v>5</v>
      </c>
      <c r="AO245" s="274">
        <v>5</v>
      </c>
      <c r="AP245" s="274">
        <v>5</v>
      </c>
      <c r="AQ245" s="274"/>
      <c r="AR245" s="274">
        <v>5</v>
      </c>
      <c r="AS245" s="274">
        <v>5</v>
      </c>
      <c r="AT245" s="274"/>
      <c r="AU245" s="274" t="s">
        <v>183</v>
      </c>
      <c r="AV245" s="274">
        <v>4</v>
      </c>
      <c r="AW245" s="274" t="s">
        <v>183</v>
      </c>
      <c r="AX245" s="274">
        <v>5</v>
      </c>
      <c r="AY245" s="274" t="s">
        <v>183</v>
      </c>
      <c r="AZ245" s="274">
        <v>4</v>
      </c>
      <c r="BA245" s="274" t="s">
        <v>33</v>
      </c>
      <c r="BB245" s="274" t="s">
        <v>183</v>
      </c>
      <c r="BC245" s="274" t="s">
        <v>33</v>
      </c>
      <c r="BD245" s="274"/>
      <c r="BE245" s="274" t="s">
        <v>183</v>
      </c>
      <c r="BF245" s="274"/>
      <c r="BG245" s="274"/>
      <c r="BH245" s="274"/>
      <c r="BI245" s="274"/>
      <c r="BJ245" s="274">
        <v>5</v>
      </c>
      <c r="BK245" s="274">
        <v>5</v>
      </c>
      <c r="BL245" s="274"/>
      <c r="BM245" s="274">
        <v>5</v>
      </c>
      <c r="BN245" s="274">
        <v>5</v>
      </c>
      <c r="BO245" s="274"/>
      <c r="BP245" s="274"/>
      <c r="BQ245" s="275">
        <v>43139.723136574074</v>
      </c>
      <c r="BR245" s="274" t="s">
        <v>356</v>
      </c>
    </row>
    <row r="246" spans="1:70" ht="15" x14ac:dyDescent="0.25">
      <c r="A246" s="197" t="str">
        <f>IF(ISNA(LOOKUP($G246,BLIOTECAS!$B$1:$B$27,BLIOTECAS!C$1:C$27)),"",LOOKUP($G246,BLIOTECAS!$B$1:$B$27,BLIOTECAS!C$1:C$27))</f>
        <v>F. Trabajo Social</v>
      </c>
      <c r="B246" s="197" t="str">
        <f>IF(ISNA(LOOKUP($G246,BLIOTECAS!$B$1:$B$27,BLIOTECAS!D$1:D$27)),"",LOOKUP($G246,BLIOTECAS!$B$1:$B$27,BLIOTECAS!D$1:D$27))</f>
        <v>TRS</v>
      </c>
      <c r="C246" s="197" t="str">
        <f>IF(ISNA(LOOKUP($G246,BLIOTECAS!$B$1:$B$27,BLIOTECAS!E$1:E$27)),"",LOOKUP($G246,BLIOTECAS!$B$1:$B$27,BLIOTECAS!E$1:E$27))</f>
        <v>Ciencias Sociales</v>
      </c>
      <c r="D246" s="274">
        <v>1674</v>
      </c>
      <c r="E246" s="274"/>
      <c r="F246" s="274"/>
      <c r="G246" s="274">
        <v>26</v>
      </c>
      <c r="H246" s="274"/>
      <c r="I246" s="274">
        <v>4</v>
      </c>
      <c r="J246" s="274">
        <v>5</v>
      </c>
      <c r="K246" s="274"/>
      <c r="L246" s="274">
        <v>26</v>
      </c>
      <c r="M246" s="274">
        <v>9</v>
      </c>
      <c r="N246" s="274"/>
      <c r="O246" s="274" t="s">
        <v>449</v>
      </c>
      <c r="P246" s="274"/>
      <c r="Q246" s="274"/>
      <c r="R246" s="274">
        <v>5</v>
      </c>
      <c r="S246" s="274">
        <v>4</v>
      </c>
      <c r="T246" s="274">
        <v>4</v>
      </c>
      <c r="U246" s="274">
        <v>4</v>
      </c>
      <c r="V246" s="274"/>
      <c r="W246" s="274"/>
      <c r="X246" s="274">
        <v>4</v>
      </c>
      <c r="Y246" s="274">
        <v>4</v>
      </c>
      <c r="Z246" s="274">
        <v>4</v>
      </c>
      <c r="AA246" s="274">
        <v>4</v>
      </c>
      <c r="AB246" s="274">
        <v>4</v>
      </c>
      <c r="AC246" s="274"/>
      <c r="AD246" s="274">
        <v>4</v>
      </c>
      <c r="AE246" s="274">
        <v>4</v>
      </c>
      <c r="AF246" s="274">
        <v>5</v>
      </c>
      <c r="AG246" s="274">
        <v>5</v>
      </c>
      <c r="AH246" s="274">
        <v>4</v>
      </c>
      <c r="AI246" s="274">
        <v>5</v>
      </c>
      <c r="AJ246" s="274">
        <v>4</v>
      </c>
      <c r="AK246" s="274"/>
      <c r="AL246" s="274"/>
      <c r="AM246" s="274">
        <v>5</v>
      </c>
      <c r="AN246" s="274">
        <v>5</v>
      </c>
      <c r="AO246" s="274">
        <v>5</v>
      </c>
      <c r="AP246" s="274">
        <v>5</v>
      </c>
      <c r="AQ246" s="274">
        <v>5</v>
      </c>
      <c r="AR246" s="274">
        <v>5</v>
      </c>
      <c r="AS246" s="274">
        <v>5</v>
      </c>
      <c r="AT246" s="274"/>
      <c r="AU246" s="274" t="s">
        <v>183</v>
      </c>
      <c r="AV246" s="274">
        <v>4</v>
      </c>
      <c r="AW246" s="274" t="s">
        <v>33</v>
      </c>
      <c r="AX246" s="274"/>
      <c r="AY246" s="274" t="s">
        <v>33</v>
      </c>
      <c r="AZ246" s="274"/>
      <c r="BA246" s="274" t="s">
        <v>33</v>
      </c>
      <c r="BB246" s="274" t="s">
        <v>33</v>
      </c>
      <c r="BC246" s="274" t="s">
        <v>33</v>
      </c>
      <c r="BD246" s="274"/>
      <c r="BE246" s="274" t="s">
        <v>33</v>
      </c>
      <c r="BF246" s="274" t="s">
        <v>450</v>
      </c>
      <c r="BG246" s="274"/>
      <c r="BH246" s="274"/>
      <c r="BI246" s="274"/>
      <c r="BJ246" s="274">
        <v>4</v>
      </c>
      <c r="BK246" s="274">
        <v>5</v>
      </c>
      <c r="BL246" s="274"/>
      <c r="BM246" s="274">
        <v>5</v>
      </c>
      <c r="BN246" s="274">
        <v>4</v>
      </c>
      <c r="BO246" s="274"/>
      <c r="BP246" s="274"/>
      <c r="BQ246" s="275">
        <v>43139.723611111112</v>
      </c>
      <c r="BR246" s="274" t="s">
        <v>355</v>
      </c>
    </row>
    <row r="247" spans="1:70" ht="15" x14ac:dyDescent="0.25">
      <c r="A247" s="197" t="str">
        <f>IF(ISNA(LOOKUP($G247,BLIOTECAS!$B$1:$B$27,BLIOTECAS!C$1:C$27)),"",LOOKUP($G247,BLIOTECAS!$B$1:$B$27,BLIOTECAS!C$1:C$27))</f>
        <v xml:space="preserve">Facultad de Geografía e Historia </v>
      </c>
      <c r="B247" s="197" t="str">
        <f>IF(ISNA(LOOKUP($G247,BLIOTECAS!$B$1:$B$27,BLIOTECAS!D$1:D$27)),"",LOOKUP($G247,BLIOTECAS!$B$1:$B$27,BLIOTECAS!D$1:D$27))</f>
        <v>GHI</v>
      </c>
      <c r="C247" s="197" t="str">
        <f>IF(ISNA(LOOKUP($G247,BLIOTECAS!$B$1:$B$27,BLIOTECAS!E$1:E$27)),"",LOOKUP($G247,BLIOTECAS!$B$1:$B$27,BLIOTECAS!E$1:E$27))</f>
        <v>Humanidades</v>
      </c>
      <c r="D247" s="274">
        <v>1675</v>
      </c>
      <c r="E247" s="274"/>
      <c r="F247" s="274"/>
      <c r="G247" s="274">
        <v>16</v>
      </c>
      <c r="H247" s="274"/>
      <c r="I247" s="274">
        <v>3</v>
      </c>
      <c r="J247" s="274">
        <v>3</v>
      </c>
      <c r="K247" s="274"/>
      <c r="L247" s="274">
        <v>16</v>
      </c>
      <c r="M247" s="274">
        <v>29</v>
      </c>
      <c r="N247" s="274">
        <v>26</v>
      </c>
      <c r="O247" s="274"/>
      <c r="P247" s="274"/>
      <c r="Q247" s="274"/>
      <c r="R247" s="274">
        <v>5</v>
      </c>
      <c r="S247" s="274">
        <v>5</v>
      </c>
      <c r="T247" s="274">
        <v>3</v>
      </c>
      <c r="U247" s="274">
        <v>2</v>
      </c>
      <c r="V247" s="274"/>
      <c r="W247" s="274"/>
      <c r="X247" s="274">
        <v>5</v>
      </c>
      <c r="Y247" s="274">
        <v>5</v>
      </c>
      <c r="Z247" s="274">
        <v>5</v>
      </c>
      <c r="AA247" s="274">
        <v>4</v>
      </c>
      <c r="AB247" s="274">
        <v>2</v>
      </c>
      <c r="AC247" s="274"/>
      <c r="AD247" s="274">
        <v>5</v>
      </c>
      <c r="AE247" s="274">
        <v>3</v>
      </c>
      <c r="AF247" s="274">
        <v>2</v>
      </c>
      <c r="AG247" s="274">
        <v>3</v>
      </c>
      <c r="AH247" s="274">
        <v>5</v>
      </c>
      <c r="AI247" s="274">
        <v>4</v>
      </c>
      <c r="AJ247" s="274">
        <v>3</v>
      </c>
      <c r="AK247" s="274"/>
      <c r="AL247" s="274"/>
      <c r="AM247" s="274">
        <v>5</v>
      </c>
      <c r="AN247" s="274">
        <v>5</v>
      </c>
      <c r="AO247" s="274">
        <v>2</v>
      </c>
      <c r="AP247" s="274">
        <v>4</v>
      </c>
      <c r="AQ247" s="274">
        <v>5</v>
      </c>
      <c r="AR247" s="274">
        <v>5</v>
      </c>
      <c r="AS247" s="274">
        <v>3</v>
      </c>
      <c r="AT247" s="274"/>
      <c r="AU247" s="274" t="s">
        <v>183</v>
      </c>
      <c r="AV247" s="274">
        <v>3</v>
      </c>
      <c r="AW247" s="274" t="s">
        <v>183</v>
      </c>
      <c r="AX247" s="274">
        <v>3</v>
      </c>
      <c r="AY247" s="274" t="s">
        <v>33</v>
      </c>
      <c r="AZ247" s="274"/>
      <c r="BA247" s="274" t="s">
        <v>183</v>
      </c>
      <c r="BB247" s="274" t="s">
        <v>183</v>
      </c>
      <c r="BC247" s="274" t="s">
        <v>183</v>
      </c>
      <c r="BD247" s="274">
        <v>4</v>
      </c>
      <c r="BE247" s="274" t="s">
        <v>33</v>
      </c>
      <c r="BF247" s="274"/>
      <c r="BG247" s="274"/>
      <c r="BH247" s="274"/>
      <c r="BI247" s="274"/>
      <c r="BJ247" s="274">
        <v>5</v>
      </c>
      <c r="BK247" s="274">
        <v>5</v>
      </c>
      <c r="BL247" s="274"/>
      <c r="BM247" s="274">
        <v>5</v>
      </c>
      <c r="BN247" s="274">
        <v>4</v>
      </c>
      <c r="BO247" s="274"/>
      <c r="BP247" s="274"/>
      <c r="BQ247" s="275">
        <v>43139.725057870368</v>
      </c>
      <c r="BR247" s="274" t="s">
        <v>356</v>
      </c>
    </row>
    <row r="248" spans="1:70" ht="15" x14ac:dyDescent="0.25">
      <c r="A248" s="197" t="str">
        <f>IF(ISNA(LOOKUP($G248,BLIOTECAS!$B$1:$B$27,BLIOTECAS!C$1:C$27)),"",LOOKUP($G248,BLIOTECAS!$B$1:$B$27,BLIOTECAS!C$1:C$27))</f>
        <v xml:space="preserve">Facultad de Ciencias Políticas y Sociología </v>
      </c>
      <c r="B248" s="197" t="str">
        <f>IF(ISNA(LOOKUP($G248,BLIOTECAS!$B$1:$B$27,BLIOTECAS!D$1:D$27)),"",LOOKUP($G248,BLIOTECAS!$B$1:$B$27,BLIOTECAS!D$1:D$27))</f>
        <v>CPS</v>
      </c>
      <c r="C248" s="197" t="str">
        <f>IF(ISNA(LOOKUP($G248,BLIOTECAS!$B$1:$B$27,BLIOTECAS!E$1:E$27)),"",LOOKUP($G248,BLIOTECAS!$B$1:$B$27,BLIOTECAS!E$1:E$27))</f>
        <v>Ciencias Sociales</v>
      </c>
      <c r="D248" s="274">
        <v>1676</v>
      </c>
      <c r="E248" s="274"/>
      <c r="F248" s="274"/>
      <c r="G248" s="274">
        <v>9</v>
      </c>
      <c r="H248" s="274"/>
      <c r="I248" s="274">
        <v>4</v>
      </c>
      <c r="J248" s="274">
        <v>4</v>
      </c>
      <c r="K248" s="274"/>
      <c r="L248" s="274">
        <v>9</v>
      </c>
      <c r="M248" s="274">
        <v>26</v>
      </c>
      <c r="N248" s="274">
        <v>5</v>
      </c>
      <c r="O248" s="274"/>
      <c r="P248" s="274"/>
      <c r="Q248" s="274"/>
      <c r="R248" s="274">
        <v>4</v>
      </c>
      <c r="S248" s="274">
        <v>3</v>
      </c>
      <c r="T248" s="274">
        <v>3</v>
      </c>
      <c r="U248" s="274">
        <v>4</v>
      </c>
      <c r="V248" s="274"/>
      <c r="W248" s="274"/>
      <c r="X248" s="274">
        <v>5</v>
      </c>
      <c r="Y248" s="274">
        <v>5</v>
      </c>
      <c r="Z248" s="274">
        <v>5</v>
      </c>
      <c r="AA248" s="274">
        <v>3</v>
      </c>
      <c r="AB248" s="274">
        <v>2</v>
      </c>
      <c r="AC248" s="274"/>
      <c r="AD248" s="274">
        <v>5</v>
      </c>
      <c r="AE248" s="274">
        <v>5</v>
      </c>
      <c r="AF248" s="274">
        <v>5</v>
      </c>
      <c r="AG248" s="274">
        <v>5</v>
      </c>
      <c r="AH248" s="274">
        <v>5</v>
      </c>
      <c r="AI248" s="274">
        <v>5</v>
      </c>
      <c r="AJ248" s="274">
        <v>5</v>
      </c>
      <c r="AK248" s="274"/>
      <c r="AL248" s="274"/>
      <c r="AM248" s="274">
        <v>5</v>
      </c>
      <c r="AN248" s="274">
        <v>4</v>
      </c>
      <c r="AO248" s="274">
        <v>5</v>
      </c>
      <c r="AP248" s="274">
        <v>5</v>
      </c>
      <c r="AQ248" s="274">
        <v>5</v>
      </c>
      <c r="AR248" s="274">
        <v>5</v>
      </c>
      <c r="AS248" s="274">
        <v>5</v>
      </c>
      <c r="AT248" s="274"/>
      <c r="AU248" s="274" t="s">
        <v>33</v>
      </c>
      <c r="AV248" s="274"/>
      <c r="AW248" s="274" t="s">
        <v>33</v>
      </c>
      <c r="AX248" s="274"/>
      <c r="AY248" s="274" t="s">
        <v>33</v>
      </c>
      <c r="AZ248" s="274"/>
      <c r="BA248" s="274" t="s">
        <v>183</v>
      </c>
      <c r="BB248" s="274" t="s">
        <v>183</v>
      </c>
      <c r="BC248" s="274" t="s">
        <v>33</v>
      </c>
      <c r="BD248" s="274"/>
      <c r="BE248" s="274" t="s">
        <v>183</v>
      </c>
      <c r="BF248" s="274"/>
      <c r="BG248" s="274"/>
      <c r="BH248" s="274"/>
      <c r="BI248" s="274"/>
      <c r="BJ248" s="274">
        <v>5</v>
      </c>
      <c r="BK248" s="274">
        <v>5</v>
      </c>
      <c r="BL248" s="274"/>
      <c r="BM248" s="274">
        <v>5</v>
      </c>
      <c r="BN248" s="274">
        <v>5</v>
      </c>
      <c r="BO248" s="274"/>
      <c r="BP248" s="274"/>
      <c r="BQ248" s="275">
        <v>43139.726817129631</v>
      </c>
      <c r="BR248" s="274" t="s">
        <v>355</v>
      </c>
    </row>
    <row r="249" spans="1:70" ht="15" x14ac:dyDescent="0.25">
      <c r="A249" s="197" t="str">
        <f>IF(ISNA(LOOKUP($G249,BLIOTECAS!$B$1:$B$27,BLIOTECAS!C$1:C$27)),"",LOOKUP($G249,BLIOTECAS!$B$1:$B$27,BLIOTECAS!C$1:C$27))</f>
        <v/>
      </c>
      <c r="B249" s="197" t="str">
        <f>IF(ISNA(LOOKUP($G249,BLIOTECAS!$B$1:$B$27,BLIOTECAS!D$1:D$27)),"",LOOKUP($G249,BLIOTECAS!$B$1:$B$27,BLIOTECAS!D$1:D$27))</f>
        <v/>
      </c>
      <c r="C249" s="197" t="str">
        <f>IF(ISNA(LOOKUP($G249,BLIOTECAS!$B$1:$B$27,BLIOTECAS!E$1:E$27)),"",LOOKUP($G249,BLIOTECAS!$B$1:$B$27,BLIOTECAS!E$1:E$27))</f>
        <v/>
      </c>
      <c r="D249" s="274">
        <v>1677</v>
      </c>
      <c r="E249" s="274"/>
      <c r="F249" s="274"/>
      <c r="G249" s="274"/>
      <c r="H249" s="274"/>
      <c r="I249" s="274">
        <v>2</v>
      </c>
      <c r="J249" s="274">
        <v>5</v>
      </c>
      <c r="K249" s="274"/>
      <c r="L249" s="274">
        <v>20</v>
      </c>
      <c r="M249" s="274">
        <v>14</v>
      </c>
      <c r="N249" s="274">
        <v>29</v>
      </c>
      <c r="O249" s="274"/>
      <c r="P249" s="274"/>
      <c r="Q249" s="274"/>
      <c r="R249" s="274">
        <v>5</v>
      </c>
      <c r="S249" s="274">
        <v>5</v>
      </c>
      <c r="T249" s="274">
        <v>5</v>
      </c>
      <c r="U249" s="274">
        <v>5</v>
      </c>
      <c r="V249" s="274"/>
      <c r="W249" s="274"/>
      <c r="X249" s="274">
        <v>2</v>
      </c>
      <c r="Y249" s="274">
        <v>5</v>
      </c>
      <c r="Z249" s="274">
        <v>4</v>
      </c>
      <c r="AA249" s="274">
        <v>2</v>
      </c>
      <c r="AB249" s="274">
        <v>1</v>
      </c>
      <c r="AC249" s="274"/>
      <c r="AD249" s="274">
        <v>3</v>
      </c>
      <c r="AE249" s="274">
        <v>3</v>
      </c>
      <c r="AF249" s="274">
        <v>4</v>
      </c>
      <c r="AG249" s="274"/>
      <c r="AH249" s="274">
        <v>2</v>
      </c>
      <c r="AI249" s="274"/>
      <c r="AJ249" s="274">
        <v>2</v>
      </c>
      <c r="AK249" s="274"/>
      <c r="AL249" s="274"/>
      <c r="AM249" s="274"/>
      <c r="AN249" s="274"/>
      <c r="AO249" s="274"/>
      <c r="AP249" s="274"/>
      <c r="AQ249" s="274"/>
      <c r="AR249" s="274"/>
      <c r="AS249" s="274"/>
      <c r="AT249" s="274"/>
      <c r="AU249" s="274" t="s">
        <v>33</v>
      </c>
      <c r="AV249" s="274"/>
      <c r="AW249" s="274" t="s">
        <v>33</v>
      </c>
      <c r="AX249" s="274"/>
      <c r="AY249" s="274" t="s">
        <v>33</v>
      </c>
      <c r="AZ249" s="274"/>
      <c r="BA249" s="274" t="s">
        <v>33</v>
      </c>
      <c r="BB249" s="274" t="s">
        <v>183</v>
      </c>
      <c r="BC249" s="274" t="s">
        <v>33</v>
      </c>
      <c r="BD249" s="274"/>
      <c r="BE249" s="274" t="s">
        <v>33</v>
      </c>
      <c r="BF249" s="274"/>
      <c r="BG249" s="274"/>
      <c r="BH249" s="274"/>
      <c r="BI249" s="274"/>
      <c r="BJ249" s="274">
        <v>5</v>
      </c>
      <c r="BK249" s="274">
        <v>5</v>
      </c>
      <c r="BL249" s="274"/>
      <c r="BM249" s="274">
        <v>4</v>
      </c>
      <c r="BN249" s="274">
        <v>4</v>
      </c>
      <c r="BO249" s="274"/>
      <c r="BP249" s="274"/>
      <c r="BQ249" s="275">
        <v>43139.728078703702</v>
      </c>
      <c r="BR249" s="274" t="s">
        <v>355</v>
      </c>
    </row>
    <row r="250" spans="1:70" ht="15" x14ac:dyDescent="0.25">
      <c r="A250" s="197" t="str">
        <f>IF(ISNA(LOOKUP($G250,BLIOTECAS!$B$1:$B$27,BLIOTECAS!C$1:C$27)),"",LOOKUP($G250,BLIOTECAS!$B$1:$B$27,BLIOTECAS!C$1:C$27))</f>
        <v>F. Comercio y Turismo</v>
      </c>
      <c r="B250" s="197" t="str">
        <f>IF(ISNA(LOOKUP($G250,BLIOTECAS!$B$1:$B$27,BLIOTECAS!D$1:D$27)),"",LOOKUP($G250,BLIOTECAS!$B$1:$B$27,BLIOTECAS!D$1:D$27))</f>
        <v>EMP</v>
      </c>
      <c r="C250" s="197" t="str">
        <f>IF(ISNA(LOOKUP($G250,BLIOTECAS!$B$1:$B$27,BLIOTECAS!E$1:E$27)),"",LOOKUP($G250,BLIOTECAS!$B$1:$B$27,BLIOTECAS!E$1:E$27))</f>
        <v>Ciencias Sociales</v>
      </c>
      <c r="D250" s="274">
        <v>1678</v>
      </c>
      <c r="E250" s="274"/>
      <c r="F250" s="274"/>
      <c r="G250" s="274">
        <v>24</v>
      </c>
      <c r="H250" s="274"/>
      <c r="I250" s="274">
        <v>3</v>
      </c>
      <c r="J250" s="274">
        <v>2</v>
      </c>
      <c r="K250" s="274"/>
      <c r="L250" s="274"/>
      <c r="M250" s="274"/>
      <c r="N250" s="274"/>
      <c r="O250" s="274"/>
      <c r="P250" s="274"/>
      <c r="Q250" s="274"/>
      <c r="R250" s="274">
        <v>5</v>
      </c>
      <c r="S250" s="274">
        <v>4</v>
      </c>
      <c r="T250" s="274"/>
      <c r="U250" s="274"/>
      <c r="V250" s="274"/>
      <c r="W250" s="274"/>
      <c r="X250" s="274">
        <v>4</v>
      </c>
      <c r="Y250" s="274">
        <v>2</v>
      </c>
      <c r="Z250" s="274">
        <v>4</v>
      </c>
      <c r="AA250" s="274">
        <v>2</v>
      </c>
      <c r="AB250" s="274">
        <v>2</v>
      </c>
      <c r="AC250" s="274"/>
      <c r="AD250" s="274">
        <v>3</v>
      </c>
      <c r="AE250" s="274">
        <v>4</v>
      </c>
      <c r="AF250" s="274">
        <v>3</v>
      </c>
      <c r="AG250" s="274">
        <v>5</v>
      </c>
      <c r="AH250" s="274">
        <v>3</v>
      </c>
      <c r="AI250" s="274">
        <v>5</v>
      </c>
      <c r="AJ250" s="274">
        <v>2</v>
      </c>
      <c r="AK250" s="274"/>
      <c r="AL250" s="274"/>
      <c r="AM250" s="274">
        <v>5</v>
      </c>
      <c r="AN250" s="274">
        <v>4</v>
      </c>
      <c r="AO250" s="274">
        <v>4</v>
      </c>
      <c r="AP250" s="274">
        <v>5</v>
      </c>
      <c r="AQ250" s="274">
        <v>5</v>
      </c>
      <c r="AR250" s="274">
        <v>3</v>
      </c>
      <c r="AS250" s="274">
        <v>5</v>
      </c>
      <c r="AT250" s="274"/>
      <c r="AU250" s="274" t="s">
        <v>33</v>
      </c>
      <c r="AV250" s="274"/>
      <c r="AW250" s="274" t="s">
        <v>33</v>
      </c>
      <c r="AX250" s="274"/>
      <c r="AY250" s="274" t="s">
        <v>183</v>
      </c>
      <c r="AZ250" s="274">
        <v>3</v>
      </c>
      <c r="BA250" s="274" t="s">
        <v>183</v>
      </c>
      <c r="BB250" s="274" t="s">
        <v>33</v>
      </c>
      <c r="BC250" s="274" t="s">
        <v>33</v>
      </c>
      <c r="BD250" s="274"/>
      <c r="BE250" s="274" t="s">
        <v>183</v>
      </c>
      <c r="BF250" s="274"/>
      <c r="BG250" s="274"/>
      <c r="BH250" s="274"/>
      <c r="BI250" s="274"/>
      <c r="BJ250" s="274">
        <v>5</v>
      </c>
      <c r="BK250" s="274">
        <v>5</v>
      </c>
      <c r="BL250" s="274"/>
      <c r="BM250" s="274">
        <v>4</v>
      </c>
      <c r="BN250" s="274">
        <v>4</v>
      </c>
      <c r="BO250" s="274"/>
      <c r="BP250" s="274"/>
      <c r="BQ250" s="275">
        <v>43139.728229166663</v>
      </c>
      <c r="BR250" s="274" t="s">
        <v>356</v>
      </c>
    </row>
    <row r="251" spans="1:70" ht="15" x14ac:dyDescent="0.25">
      <c r="A251" s="197" t="str">
        <f>IF(ISNA(LOOKUP($G251,BLIOTECAS!$B$1:$B$27,BLIOTECAS!C$1:C$27)),"",LOOKUP($G251,BLIOTECAS!$B$1:$B$27,BLIOTECAS!C$1:C$27))</f>
        <v xml:space="preserve">Facultad de Bellas Artes </v>
      </c>
      <c r="B251" s="197" t="str">
        <f>IF(ISNA(LOOKUP($G251,BLIOTECAS!$B$1:$B$27,BLIOTECAS!D$1:D$27)),"",LOOKUP($G251,BLIOTECAS!$B$1:$B$27,BLIOTECAS!D$1:D$27))</f>
        <v>BBA</v>
      </c>
      <c r="C251" s="197" t="str">
        <f>IF(ISNA(LOOKUP($G251,BLIOTECAS!$B$1:$B$27,BLIOTECAS!E$1:E$27)),"",LOOKUP($G251,BLIOTECAS!$B$1:$B$27,BLIOTECAS!E$1:E$27))</f>
        <v>Humanidades</v>
      </c>
      <c r="D251" s="274">
        <v>1679</v>
      </c>
      <c r="E251" s="274"/>
      <c r="F251" s="274"/>
      <c r="G251" s="274">
        <v>1</v>
      </c>
      <c r="H251" s="274"/>
      <c r="I251" s="274">
        <v>4</v>
      </c>
      <c r="J251" s="274">
        <v>3</v>
      </c>
      <c r="K251" s="274"/>
      <c r="L251" s="274">
        <v>1</v>
      </c>
      <c r="M251" s="274">
        <v>29</v>
      </c>
      <c r="N251" s="274">
        <v>16</v>
      </c>
      <c r="O251" s="274" t="s">
        <v>105</v>
      </c>
      <c r="P251" s="274"/>
      <c r="Q251" s="274"/>
      <c r="R251" s="274">
        <v>4</v>
      </c>
      <c r="S251" s="274">
        <v>4</v>
      </c>
      <c r="T251" s="274">
        <v>4</v>
      </c>
      <c r="U251" s="274">
        <v>4</v>
      </c>
      <c r="V251" s="274"/>
      <c r="W251" s="274"/>
      <c r="X251" s="274">
        <v>4</v>
      </c>
      <c r="Y251" s="274">
        <v>5</v>
      </c>
      <c r="Z251" s="274">
        <v>4</v>
      </c>
      <c r="AA251" s="274">
        <v>4</v>
      </c>
      <c r="AB251" s="274">
        <v>4</v>
      </c>
      <c r="AC251" s="274"/>
      <c r="AD251" s="274">
        <v>4</v>
      </c>
      <c r="AE251" s="274">
        <v>4</v>
      </c>
      <c r="AF251" s="274">
        <v>4</v>
      </c>
      <c r="AG251" s="274">
        <v>4</v>
      </c>
      <c r="AH251" s="274">
        <v>4</v>
      </c>
      <c r="AI251" s="274">
        <v>4</v>
      </c>
      <c r="AJ251" s="274">
        <v>4</v>
      </c>
      <c r="AK251" s="274"/>
      <c r="AL251" s="274"/>
      <c r="AM251" s="274">
        <v>5</v>
      </c>
      <c r="AN251" s="274">
        <v>4</v>
      </c>
      <c r="AO251" s="274">
        <v>5</v>
      </c>
      <c r="AP251" s="274">
        <v>5</v>
      </c>
      <c r="AQ251" s="274">
        <v>5</v>
      </c>
      <c r="AR251" s="274">
        <v>4</v>
      </c>
      <c r="AS251" s="274">
        <v>4</v>
      </c>
      <c r="AT251" s="274"/>
      <c r="AU251" s="274" t="s">
        <v>183</v>
      </c>
      <c r="AV251" s="274">
        <v>4</v>
      </c>
      <c r="AW251" s="274" t="s">
        <v>183</v>
      </c>
      <c r="AX251" s="274">
        <v>4</v>
      </c>
      <c r="AY251" s="274" t="s">
        <v>183</v>
      </c>
      <c r="AZ251" s="274">
        <v>4</v>
      </c>
      <c r="BA251" s="274" t="s">
        <v>33</v>
      </c>
      <c r="BB251" s="274" t="s">
        <v>33</v>
      </c>
      <c r="BC251" s="274" t="s">
        <v>33</v>
      </c>
      <c r="BD251" s="274"/>
      <c r="BE251" s="274" t="s">
        <v>183</v>
      </c>
      <c r="BF251" s="274"/>
      <c r="BG251" s="274"/>
      <c r="BH251" s="274"/>
      <c r="BI251" s="274"/>
      <c r="BJ251" s="274">
        <v>4</v>
      </c>
      <c r="BK251" s="274">
        <v>5</v>
      </c>
      <c r="BL251" s="274"/>
      <c r="BM251" s="274">
        <v>4</v>
      </c>
      <c r="BN251" s="274">
        <v>4</v>
      </c>
      <c r="BO251" s="274"/>
      <c r="BP251" s="274"/>
      <c r="BQ251" s="275">
        <v>43139.72934027778</v>
      </c>
      <c r="BR251" s="274" t="s">
        <v>356</v>
      </c>
    </row>
    <row r="252" spans="1:70" ht="15" x14ac:dyDescent="0.25">
      <c r="A252" s="197" t="str">
        <f>IF(ISNA(LOOKUP($G252,BLIOTECAS!$B$1:$B$27,BLIOTECAS!C$1:C$27)),"",LOOKUP($G252,BLIOTECAS!$B$1:$B$27,BLIOTECAS!C$1:C$27))</f>
        <v xml:space="preserve">Facultad de Ciencias de la Información </v>
      </c>
      <c r="B252" s="197" t="str">
        <f>IF(ISNA(LOOKUP($G252,BLIOTECAS!$B$1:$B$27,BLIOTECAS!D$1:D$27)),"",LOOKUP($G252,BLIOTECAS!$B$1:$B$27,BLIOTECAS!D$1:D$27))</f>
        <v>INF</v>
      </c>
      <c r="C252" s="197" t="str">
        <f>IF(ISNA(LOOKUP($G252,BLIOTECAS!$B$1:$B$27,BLIOTECAS!E$1:E$27)),"",LOOKUP($G252,BLIOTECAS!$B$1:$B$27,BLIOTECAS!E$1:E$27))</f>
        <v>Ciencias Sociales</v>
      </c>
      <c r="D252" s="274">
        <v>1680</v>
      </c>
      <c r="E252" s="274"/>
      <c r="F252" s="274"/>
      <c r="G252" s="274">
        <v>4</v>
      </c>
      <c r="H252" s="274"/>
      <c r="I252" s="274">
        <v>5</v>
      </c>
      <c r="J252" s="274">
        <v>5</v>
      </c>
      <c r="K252" s="274"/>
      <c r="L252" s="274">
        <v>4</v>
      </c>
      <c r="M252" s="274">
        <v>3</v>
      </c>
      <c r="N252" s="274">
        <v>15</v>
      </c>
      <c r="O252" s="274" t="s">
        <v>451</v>
      </c>
      <c r="P252" s="274"/>
      <c r="Q252" s="274"/>
      <c r="R252" s="274">
        <v>5</v>
      </c>
      <c r="S252" s="274">
        <v>5</v>
      </c>
      <c r="T252" s="274">
        <v>4</v>
      </c>
      <c r="U252" s="274">
        <v>3</v>
      </c>
      <c r="V252" s="274"/>
      <c r="W252" s="274"/>
      <c r="X252" s="274">
        <v>3</v>
      </c>
      <c r="Y252" s="274">
        <v>5</v>
      </c>
      <c r="Z252" s="274">
        <v>5</v>
      </c>
      <c r="AA252" s="274">
        <v>4</v>
      </c>
      <c r="AB252" s="274">
        <v>3</v>
      </c>
      <c r="AC252" s="274"/>
      <c r="AD252" s="274">
        <v>4</v>
      </c>
      <c r="AE252" s="274">
        <v>5</v>
      </c>
      <c r="AF252" s="274">
        <v>5</v>
      </c>
      <c r="AG252" s="274">
        <v>5</v>
      </c>
      <c r="AH252" s="274">
        <v>5</v>
      </c>
      <c r="AI252" s="274">
        <v>5</v>
      </c>
      <c r="AJ252" s="274">
        <v>5</v>
      </c>
      <c r="AK252" s="274"/>
      <c r="AL252" s="274"/>
      <c r="AM252" s="274">
        <v>5</v>
      </c>
      <c r="AN252" s="274">
        <v>5</v>
      </c>
      <c r="AO252" s="274">
        <v>5</v>
      </c>
      <c r="AP252" s="274">
        <v>5</v>
      </c>
      <c r="AQ252" s="274">
        <v>5</v>
      </c>
      <c r="AR252" s="274">
        <v>5</v>
      </c>
      <c r="AS252" s="274">
        <v>5</v>
      </c>
      <c r="AT252" s="274"/>
      <c r="AU252" s="274" t="s">
        <v>183</v>
      </c>
      <c r="AV252" s="274">
        <v>4</v>
      </c>
      <c r="AW252" s="274" t="s">
        <v>183</v>
      </c>
      <c r="AX252" s="274">
        <v>4</v>
      </c>
      <c r="AY252" s="274" t="s">
        <v>183</v>
      </c>
      <c r="AZ252" s="274">
        <v>4</v>
      </c>
      <c r="BA252" s="274" t="s">
        <v>183</v>
      </c>
      <c r="BB252" s="274" t="s">
        <v>183</v>
      </c>
      <c r="BC252" s="274" t="s">
        <v>183</v>
      </c>
      <c r="BD252" s="274">
        <v>5</v>
      </c>
      <c r="BE252" s="274" t="s">
        <v>183</v>
      </c>
      <c r="BF252" s="274"/>
      <c r="BG252" s="274"/>
      <c r="BH252" s="274"/>
      <c r="BI252" s="274"/>
      <c r="BJ252" s="274">
        <v>5</v>
      </c>
      <c r="BK252" s="274">
        <v>5</v>
      </c>
      <c r="BL252" s="274"/>
      <c r="BM252" s="274">
        <v>5</v>
      </c>
      <c r="BN252" s="274">
        <v>5</v>
      </c>
      <c r="BO252" s="274"/>
      <c r="BP252" s="274"/>
      <c r="BQ252" s="275">
        <v>43139.729699074072</v>
      </c>
      <c r="BR252" s="274" t="s">
        <v>356</v>
      </c>
    </row>
    <row r="253" spans="1:70" ht="15" x14ac:dyDescent="0.25">
      <c r="A253" s="197" t="str">
        <f>IF(ISNA(LOOKUP($G253,BLIOTECAS!$B$1:$B$27,BLIOTECAS!C$1:C$27)),"",LOOKUP($G253,BLIOTECAS!$B$1:$B$27,BLIOTECAS!C$1:C$27))</f>
        <v xml:space="preserve">Facultad de Ciencias de la Información </v>
      </c>
      <c r="B253" s="197" t="str">
        <f>IF(ISNA(LOOKUP($G253,BLIOTECAS!$B$1:$B$27,BLIOTECAS!D$1:D$27)),"",LOOKUP($G253,BLIOTECAS!$B$1:$B$27,BLIOTECAS!D$1:D$27))</f>
        <v>INF</v>
      </c>
      <c r="C253" s="197" t="str">
        <f>IF(ISNA(LOOKUP($G253,BLIOTECAS!$B$1:$B$27,BLIOTECAS!E$1:E$27)),"",LOOKUP($G253,BLIOTECAS!$B$1:$B$27,BLIOTECAS!E$1:E$27))</f>
        <v>Ciencias Sociales</v>
      </c>
      <c r="D253" s="274">
        <v>1681</v>
      </c>
      <c r="E253" s="274"/>
      <c r="F253" s="274"/>
      <c r="G253" s="274">
        <v>4</v>
      </c>
      <c r="H253" s="274"/>
      <c r="I253" s="274">
        <v>3</v>
      </c>
      <c r="J253" s="274">
        <v>3</v>
      </c>
      <c r="K253" s="274"/>
      <c r="L253" s="274">
        <v>4</v>
      </c>
      <c r="M253" s="274"/>
      <c r="N253" s="274"/>
      <c r="O253" s="274"/>
      <c r="P253" s="274"/>
      <c r="Q253" s="274"/>
      <c r="R253" s="274">
        <v>5</v>
      </c>
      <c r="S253" s="274">
        <v>5</v>
      </c>
      <c r="T253" s="274">
        <v>5</v>
      </c>
      <c r="U253" s="274">
        <v>4</v>
      </c>
      <c r="V253" s="274"/>
      <c r="W253" s="274"/>
      <c r="X253" s="274">
        <v>3</v>
      </c>
      <c r="Y253" s="274">
        <v>4</v>
      </c>
      <c r="Z253" s="274">
        <v>4</v>
      </c>
      <c r="AA253" s="274">
        <v>2</v>
      </c>
      <c r="AB253" s="274">
        <v>4</v>
      </c>
      <c r="AC253" s="274"/>
      <c r="AD253" s="274">
        <v>5</v>
      </c>
      <c r="AE253" s="274">
        <v>5</v>
      </c>
      <c r="AF253" s="274">
        <v>5</v>
      </c>
      <c r="AG253" s="274">
        <v>5</v>
      </c>
      <c r="AH253" s="274">
        <v>5</v>
      </c>
      <c r="AI253" s="274">
        <v>5</v>
      </c>
      <c r="AJ253" s="274">
        <v>5</v>
      </c>
      <c r="AK253" s="274"/>
      <c r="AL253" s="274"/>
      <c r="AM253" s="274">
        <v>5</v>
      </c>
      <c r="AN253" s="274">
        <v>5</v>
      </c>
      <c r="AO253" s="274">
        <v>5</v>
      </c>
      <c r="AP253" s="274">
        <v>5</v>
      </c>
      <c r="AQ253" s="274">
        <v>5</v>
      </c>
      <c r="AR253" s="274">
        <v>5</v>
      </c>
      <c r="AS253" s="274">
        <v>5</v>
      </c>
      <c r="AT253" s="274"/>
      <c r="AU253" s="274" t="s">
        <v>183</v>
      </c>
      <c r="AV253" s="274">
        <v>4</v>
      </c>
      <c r="AW253" s="274" t="s">
        <v>183</v>
      </c>
      <c r="AX253" s="274">
        <v>5</v>
      </c>
      <c r="AY253" s="274" t="s">
        <v>33</v>
      </c>
      <c r="AZ253" s="274"/>
      <c r="BA253" s="274" t="s">
        <v>183</v>
      </c>
      <c r="BB253" s="274" t="s">
        <v>183</v>
      </c>
      <c r="BC253" s="274" t="s">
        <v>183</v>
      </c>
      <c r="BD253" s="274">
        <v>5</v>
      </c>
      <c r="BE253" s="274" t="s">
        <v>33</v>
      </c>
      <c r="BF253" s="274"/>
      <c r="BG253" s="274"/>
      <c r="BH253" s="274"/>
      <c r="BI253" s="274"/>
      <c r="BJ253" s="274">
        <v>5</v>
      </c>
      <c r="BK253" s="274">
        <v>5</v>
      </c>
      <c r="BL253" s="274"/>
      <c r="BM253" s="274">
        <v>5</v>
      </c>
      <c r="BN253" s="274">
        <v>4</v>
      </c>
      <c r="BO253" s="274"/>
      <c r="BP253" s="274"/>
      <c r="BQ253" s="275">
        <v>43139.731273148151</v>
      </c>
      <c r="BR253" s="274" t="s">
        <v>355</v>
      </c>
    </row>
    <row r="254" spans="1:70" ht="15" x14ac:dyDescent="0.25">
      <c r="A254" s="197" t="str">
        <f>IF(ISNA(LOOKUP($G254,BLIOTECAS!$B$1:$B$27,BLIOTECAS!C$1:C$27)),"",LOOKUP($G254,BLIOTECAS!$B$1:$B$27,BLIOTECAS!C$1:C$27))</f>
        <v xml:space="preserve">Facultad de Educación </v>
      </c>
      <c r="B254" s="197" t="str">
        <f>IF(ISNA(LOOKUP($G254,BLIOTECAS!$B$1:$B$27,BLIOTECAS!D$1:D$27)),"",LOOKUP($G254,BLIOTECAS!$B$1:$B$27,BLIOTECAS!D$1:D$27))</f>
        <v>EDU</v>
      </c>
      <c r="C254" s="197" t="str">
        <f>IF(ISNA(LOOKUP($G254,BLIOTECAS!$B$1:$B$27,BLIOTECAS!E$1:E$27)),"",LOOKUP($G254,BLIOTECAS!$B$1:$B$27,BLIOTECAS!E$1:E$27))</f>
        <v>Humanidades</v>
      </c>
      <c r="D254" s="274">
        <v>1682</v>
      </c>
      <c r="E254" s="274"/>
      <c r="F254" s="274"/>
      <c r="G254" s="274">
        <v>12</v>
      </c>
      <c r="H254" s="274"/>
      <c r="I254" s="274">
        <v>5</v>
      </c>
      <c r="J254" s="274">
        <v>5</v>
      </c>
      <c r="K254" s="274"/>
      <c r="L254" s="274">
        <v>12</v>
      </c>
      <c r="M254" s="274">
        <v>20</v>
      </c>
      <c r="N254" s="274"/>
      <c r="O254" s="274"/>
      <c r="P254" s="274"/>
      <c r="Q254" s="274"/>
      <c r="R254" s="274">
        <v>5</v>
      </c>
      <c r="S254" s="274">
        <v>5</v>
      </c>
      <c r="T254" s="274">
        <v>5</v>
      </c>
      <c r="U254" s="274">
        <v>5</v>
      </c>
      <c r="V254" s="274"/>
      <c r="W254" s="274"/>
      <c r="X254" s="274"/>
      <c r="Y254" s="274">
        <v>4</v>
      </c>
      <c r="Z254" s="274">
        <v>4</v>
      </c>
      <c r="AA254" s="274">
        <v>4</v>
      </c>
      <c r="AB254" s="274">
        <v>4</v>
      </c>
      <c r="AC254" s="274"/>
      <c r="AD254" s="274">
        <v>4</v>
      </c>
      <c r="AE254" s="274">
        <v>4</v>
      </c>
      <c r="AF254" s="274">
        <v>4</v>
      </c>
      <c r="AG254" s="274">
        <v>4</v>
      </c>
      <c r="AH254" s="274">
        <v>4</v>
      </c>
      <c r="AI254" s="274">
        <v>4</v>
      </c>
      <c r="AJ254" s="274">
        <v>4</v>
      </c>
      <c r="AK254" s="274"/>
      <c r="AL254" s="274"/>
      <c r="AM254" s="274">
        <v>4</v>
      </c>
      <c r="AN254" s="274">
        <v>4</v>
      </c>
      <c r="AO254" s="274">
        <v>4</v>
      </c>
      <c r="AP254" s="274">
        <v>4</v>
      </c>
      <c r="AQ254" s="274">
        <v>4</v>
      </c>
      <c r="AR254" s="274">
        <v>4</v>
      </c>
      <c r="AS254" s="274">
        <v>4</v>
      </c>
      <c r="AT254" s="274"/>
      <c r="AU254" s="274" t="s">
        <v>183</v>
      </c>
      <c r="AV254" s="274">
        <v>5</v>
      </c>
      <c r="AW254" s="274" t="s">
        <v>33</v>
      </c>
      <c r="AX254" s="274">
        <v>1</v>
      </c>
      <c r="AY254" s="274" t="s">
        <v>33</v>
      </c>
      <c r="AZ254" s="274">
        <v>1</v>
      </c>
      <c r="BA254" s="274" t="s">
        <v>183</v>
      </c>
      <c r="BB254" s="274" t="s">
        <v>183</v>
      </c>
      <c r="BC254" s="274" t="s">
        <v>183</v>
      </c>
      <c r="BD254" s="274">
        <v>5</v>
      </c>
      <c r="BE254" s="274" t="s">
        <v>183</v>
      </c>
      <c r="BF254" s="274"/>
      <c r="BG254" s="274"/>
      <c r="BH254" s="274"/>
      <c r="BI254" s="274"/>
      <c r="BJ254" s="274">
        <v>4</v>
      </c>
      <c r="BK254" s="274">
        <v>4</v>
      </c>
      <c r="BL254" s="274"/>
      <c r="BM254" s="274">
        <v>4</v>
      </c>
      <c r="BN254" s="274">
        <v>4</v>
      </c>
      <c r="BO254" s="274"/>
      <c r="BP254" s="274"/>
      <c r="BQ254" s="275">
        <v>43139.733425925922</v>
      </c>
      <c r="BR254" s="274" t="s">
        <v>355</v>
      </c>
    </row>
    <row r="255" spans="1:70" ht="15" x14ac:dyDescent="0.25">
      <c r="A255" s="197" t="str">
        <f>IF(ISNA(LOOKUP($G255,BLIOTECAS!$B$1:$B$27,BLIOTECAS!C$1:C$27)),"",LOOKUP($G255,BLIOTECAS!$B$1:$B$27,BLIOTECAS!C$1:C$27))</f>
        <v xml:space="preserve">Facultad de Medicina </v>
      </c>
      <c r="B255" s="197" t="str">
        <f>IF(ISNA(LOOKUP($G255,BLIOTECAS!$B$1:$B$27,BLIOTECAS!D$1:D$27)),"",LOOKUP($G255,BLIOTECAS!$B$1:$B$27,BLIOTECAS!D$1:D$27))</f>
        <v>MED</v>
      </c>
      <c r="C255" s="197" t="str">
        <f>IF(ISNA(LOOKUP($G255,BLIOTECAS!$B$1:$B$27,BLIOTECAS!E$1:E$27)),"",LOOKUP($G255,BLIOTECAS!$B$1:$B$27,BLIOTECAS!E$1:E$27))</f>
        <v>Ciencias de la Salud</v>
      </c>
      <c r="D255" s="274">
        <v>1683</v>
      </c>
      <c r="E255" s="274"/>
      <c r="F255" s="274"/>
      <c r="G255" s="274">
        <v>18</v>
      </c>
      <c r="H255" s="274"/>
      <c r="I255" s="274">
        <v>3</v>
      </c>
      <c r="J255" s="274">
        <v>4</v>
      </c>
      <c r="K255" s="274"/>
      <c r="L255" s="274">
        <v>22</v>
      </c>
      <c r="M255" s="274">
        <v>18</v>
      </c>
      <c r="N255" s="274"/>
      <c r="O255" s="274"/>
      <c r="P255" s="274"/>
      <c r="Q255" s="274"/>
      <c r="R255" s="274">
        <v>5</v>
      </c>
      <c r="S255" s="274">
        <v>5</v>
      </c>
      <c r="T255" s="274">
        <v>5</v>
      </c>
      <c r="U255" s="274">
        <v>5</v>
      </c>
      <c r="V255" s="274"/>
      <c r="W255" s="274"/>
      <c r="X255" s="274">
        <v>4</v>
      </c>
      <c r="Y255" s="274">
        <v>5</v>
      </c>
      <c r="Z255" s="274">
        <v>4</v>
      </c>
      <c r="AA255" s="274">
        <v>3</v>
      </c>
      <c r="AB255" s="274">
        <v>2</v>
      </c>
      <c r="AC255" s="274"/>
      <c r="AD255" s="274">
        <v>4</v>
      </c>
      <c r="AE255" s="274">
        <v>4</v>
      </c>
      <c r="AF255" s="274">
        <v>5</v>
      </c>
      <c r="AG255" s="274">
        <v>5</v>
      </c>
      <c r="AH255" s="274">
        <v>3</v>
      </c>
      <c r="AI255" s="274">
        <v>4</v>
      </c>
      <c r="AJ255" s="274">
        <v>4</v>
      </c>
      <c r="AK255" s="274"/>
      <c r="AL255" s="274"/>
      <c r="AM255" s="274">
        <v>5</v>
      </c>
      <c r="AN255" s="274">
        <v>5</v>
      </c>
      <c r="AO255" s="274">
        <v>5</v>
      </c>
      <c r="AP255" s="274">
        <v>5</v>
      </c>
      <c r="AQ255" s="274">
        <v>5</v>
      </c>
      <c r="AR255" s="274">
        <v>4</v>
      </c>
      <c r="AS255" s="274">
        <v>4</v>
      </c>
      <c r="AT255" s="274"/>
      <c r="AU255" s="274" t="s">
        <v>33</v>
      </c>
      <c r="AV255" s="274"/>
      <c r="AW255" s="274" t="s">
        <v>33</v>
      </c>
      <c r="AX255" s="274"/>
      <c r="AY255" s="274" t="s">
        <v>33</v>
      </c>
      <c r="AZ255" s="274"/>
      <c r="BA255" s="274" t="s">
        <v>33</v>
      </c>
      <c r="BB255" s="274" t="s">
        <v>183</v>
      </c>
      <c r="BC255" s="274" t="s">
        <v>183</v>
      </c>
      <c r="BD255" s="274">
        <v>5</v>
      </c>
      <c r="BE255" s="274" t="s">
        <v>183</v>
      </c>
      <c r="BF255" s="274"/>
      <c r="BG255" s="274"/>
      <c r="BH255" s="274"/>
      <c r="BI255" s="274"/>
      <c r="BJ255" s="274">
        <v>5</v>
      </c>
      <c r="BK255" s="274">
        <v>5</v>
      </c>
      <c r="BL255" s="274"/>
      <c r="BM255" s="274">
        <v>5</v>
      </c>
      <c r="BN255" s="274">
        <v>5</v>
      </c>
      <c r="BO255" s="274"/>
      <c r="BP255" s="274"/>
      <c r="BQ255" s="275">
        <v>43139.734409722223</v>
      </c>
      <c r="BR255" s="274" t="s">
        <v>355</v>
      </c>
    </row>
    <row r="256" spans="1:70" ht="15" x14ac:dyDescent="0.25">
      <c r="A256" s="197" t="str">
        <f>IF(ISNA(LOOKUP($G256,BLIOTECAS!$B$1:$B$27,BLIOTECAS!C$1:C$27)),"",LOOKUP($G256,BLIOTECAS!$B$1:$B$27,BLIOTECAS!C$1:C$27))</f>
        <v xml:space="preserve">Facultad de Ciencias Políticas y Sociología </v>
      </c>
      <c r="B256" s="197" t="str">
        <f>IF(ISNA(LOOKUP($G256,BLIOTECAS!$B$1:$B$27,BLIOTECAS!D$1:D$27)),"",LOOKUP($G256,BLIOTECAS!$B$1:$B$27,BLIOTECAS!D$1:D$27))</f>
        <v>CPS</v>
      </c>
      <c r="C256" s="197" t="str">
        <f>IF(ISNA(LOOKUP($G256,BLIOTECAS!$B$1:$B$27,BLIOTECAS!E$1:E$27)),"",LOOKUP($G256,BLIOTECAS!$B$1:$B$27,BLIOTECAS!E$1:E$27))</f>
        <v>Ciencias Sociales</v>
      </c>
      <c r="D256" s="274">
        <v>1684</v>
      </c>
      <c r="E256" s="274"/>
      <c r="F256" s="274"/>
      <c r="G256" s="274">
        <v>9</v>
      </c>
      <c r="H256" s="274"/>
      <c r="I256" s="274">
        <v>3</v>
      </c>
      <c r="J256" s="274">
        <v>4</v>
      </c>
      <c r="K256" s="274"/>
      <c r="L256" s="274">
        <v>9</v>
      </c>
      <c r="M256" s="274">
        <v>5</v>
      </c>
      <c r="N256" s="274"/>
      <c r="O256" s="274"/>
      <c r="P256" s="274"/>
      <c r="Q256" s="274"/>
      <c r="R256" s="274">
        <v>4</v>
      </c>
      <c r="S256" s="274">
        <v>4</v>
      </c>
      <c r="T256" s="274">
        <v>2</v>
      </c>
      <c r="U256" s="274">
        <v>3</v>
      </c>
      <c r="V256" s="274"/>
      <c r="W256" s="274"/>
      <c r="X256" s="274">
        <v>4</v>
      </c>
      <c r="Y256" s="274">
        <v>3</v>
      </c>
      <c r="Z256" s="274">
        <v>4</v>
      </c>
      <c r="AA256" s="274">
        <v>4</v>
      </c>
      <c r="AB256" s="274">
        <v>3</v>
      </c>
      <c r="AC256" s="274"/>
      <c r="AD256" s="274">
        <v>3</v>
      </c>
      <c r="AE256" s="274">
        <v>4</v>
      </c>
      <c r="AF256" s="274">
        <v>4</v>
      </c>
      <c r="AG256" s="274">
        <v>4</v>
      </c>
      <c r="AH256" s="274">
        <v>4</v>
      </c>
      <c r="AI256" s="274">
        <v>4</v>
      </c>
      <c r="AJ256" s="274">
        <v>4</v>
      </c>
      <c r="AK256" s="274"/>
      <c r="AL256" s="274"/>
      <c r="AM256" s="274">
        <v>4</v>
      </c>
      <c r="AN256" s="274">
        <v>3</v>
      </c>
      <c r="AO256" s="274">
        <v>3</v>
      </c>
      <c r="AP256" s="274">
        <v>4</v>
      </c>
      <c r="AQ256" s="274">
        <v>4</v>
      </c>
      <c r="AR256" s="274">
        <v>4</v>
      </c>
      <c r="AS256" s="274">
        <v>4</v>
      </c>
      <c r="AT256" s="274"/>
      <c r="AU256" s="274" t="s">
        <v>183</v>
      </c>
      <c r="AV256" s="274">
        <v>4</v>
      </c>
      <c r="AW256" s="274" t="s">
        <v>33</v>
      </c>
      <c r="AX256" s="274"/>
      <c r="AY256" s="274" t="s">
        <v>33</v>
      </c>
      <c r="AZ256" s="274"/>
      <c r="BA256" s="274" t="s">
        <v>183</v>
      </c>
      <c r="BB256" s="274" t="s">
        <v>183</v>
      </c>
      <c r="BC256" s="274" t="s">
        <v>33</v>
      </c>
      <c r="BD256" s="274"/>
      <c r="BE256" s="274" t="s">
        <v>183</v>
      </c>
      <c r="BF256" s="274"/>
      <c r="BG256" s="274"/>
      <c r="BH256" s="274"/>
      <c r="BI256" s="274"/>
      <c r="BJ256" s="274">
        <v>4</v>
      </c>
      <c r="BK256" s="274">
        <v>3</v>
      </c>
      <c r="BL256" s="274"/>
      <c r="BM256" s="274">
        <v>4</v>
      </c>
      <c r="BN256" s="274">
        <v>3</v>
      </c>
      <c r="BO256" s="274"/>
      <c r="BP256" s="274"/>
      <c r="BQ256" s="275">
        <v>43139.734733796293</v>
      </c>
      <c r="BR256" s="274" t="s">
        <v>355</v>
      </c>
    </row>
    <row r="257" spans="1:70" ht="15" x14ac:dyDescent="0.25">
      <c r="A257" s="197" t="str">
        <f>IF(ISNA(LOOKUP($G257,BLIOTECAS!$B$1:$B$27,BLIOTECAS!C$1:C$27)),"",LOOKUP($G257,BLIOTECAS!$B$1:$B$27,BLIOTECAS!C$1:C$27))</f>
        <v/>
      </c>
      <c r="B257" s="197" t="str">
        <f>IF(ISNA(LOOKUP($G257,BLIOTECAS!$B$1:$B$27,BLIOTECAS!D$1:D$27)),"",LOOKUP($G257,BLIOTECAS!$B$1:$B$27,BLIOTECAS!D$1:D$27))</f>
        <v/>
      </c>
      <c r="C257" s="197" t="str">
        <f>IF(ISNA(LOOKUP($G257,BLIOTECAS!$B$1:$B$27,BLIOTECAS!E$1:E$27)),"",LOOKUP($G257,BLIOTECAS!$B$1:$B$27,BLIOTECAS!E$1:E$27))</f>
        <v/>
      </c>
      <c r="D257" s="274">
        <v>1685</v>
      </c>
      <c r="E257" s="274"/>
      <c r="F257" s="274"/>
      <c r="G257" s="274"/>
      <c r="H257" s="274"/>
      <c r="I257" s="274">
        <v>4</v>
      </c>
      <c r="J257" s="274">
        <v>3</v>
      </c>
      <c r="K257" s="274"/>
      <c r="L257" s="274">
        <v>25</v>
      </c>
      <c r="M257" s="274"/>
      <c r="N257" s="274"/>
      <c r="O257" s="274"/>
      <c r="P257" s="274"/>
      <c r="Q257" s="274"/>
      <c r="R257" s="274">
        <v>5</v>
      </c>
      <c r="S257" s="274">
        <v>5</v>
      </c>
      <c r="T257" s="274">
        <v>5</v>
      </c>
      <c r="U257" s="274">
        <v>4</v>
      </c>
      <c r="V257" s="274"/>
      <c r="W257" s="274"/>
      <c r="X257" s="274">
        <v>4</v>
      </c>
      <c r="Y257" s="274">
        <v>4</v>
      </c>
      <c r="Z257" s="274">
        <v>4</v>
      </c>
      <c r="AA257" s="274">
        <v>2</v>
      </c>
      <c r="AB257" s="274">
        <v>2</v>
      </c>
      <c r="AC257" s="274"/>
      <c r="AD257" s="274">
        <v>4</v>
      </c>
      <c r="AE257" s="274">
        <v>4</v>
      </c>
      <c r="AF257" s="274">
        <v>4</v>
      </c>
      <c r="AG257" s="274">
        <v>5</v>
      </c>
      <c r="AH257" s="274"/>
      <c r="AI257" s="274">
        <v>5</v>
      </c>
      <c r="AJ257" s="274">
        <v>5</v>
      </c>
      <c r="AK257" s="274"/>
      <c r="AL257" s="274"/>
      <c r="AM257" s="274">
        <v>5</v>
      </c>
      <c r="AN257" s="274">
        <v>5</v>
      </c>
      <c r="AO257" s="274">
        <v>5</v>
      </c>
      <c r="AP257" s="274">
        <v>5</v>
      </c>
      <c r="AQ257" s="274">
        <v>5</v>
      </c>
      <c r="AR257" s="274">
        <v>4</v>
      </c>
      <c r="AS257" s="274">
        <v>4</v>
      </c>
      <c r="AT257" s="274"/>
      <c r="AU257" s="274" t="s">
        <v>183</v>
      </c>
      <c r="AV257" s="274">
        <v>5</v>
      </c>
      <c r="AW257" s="274" t="s">
        <v>33</v>
      </c>
      <c r="AX257" s="274"/>
      <c r="AY257" s="274" t="s">
        <v>33</v>
      </c>
      <c r="AZ257" s="274"/>
      <c r="BA257" s="274" t="s">
        <v>183</v>
      </c>
      <c r="BB257" s="274" t="s">
        <v>183</v>
      </c>
      <c r="BC257" s="274" t="s">
        <v>183</v>
      </c>
      <c r="BD257" s="274">
        <v>5</v>
      </c>
      <c r="BE257" s="274" t="s">
        <v>183</v>
      </c>
      <c r="BF257" s="274"/>
      <c r="BG257" s="274"/>
      <c r="BH257" s="274"/>
      <c r="BI257" s="274"/>
      <c r="BJ257" s="274">
        <v>5</v>
      </c>
      <c r="BK257" s="274">
        <v>5</v>
      </c>
      <c r="BL257" s="274"/>
      <c r="BM257" s="274">
        <v>5</v>
      </c>
      <c r="BN257" s="274">
        <v>4</v>
      </c>
      <c r="BO257" s="274"/>
      <c r="BP257" s="274"/>
      <c r="BQ257" s="275">
        <v>43139.73542824074</v>
      </c>
      <c r="BR257" s="274" t="s">
        <v>356</v>
      </c>
    </row>
    <row r="258" spans="1:70" ht="15" x14ac:dyDescent="0.25">
      <c r="A258" s="197" t="str">
        <f>IF(ISNA(LOOKUP($G258,BLIOTECAS!$B$1:$B$27,BLIOTECAS!C$1:C$27)),"",LOOKUP($G258,BLIOTECAS!$B$1:$B$27,BLIOTECAS!C$1:C$27))</f>
        <v/>
      </c>
      <c r="B258" s="197" t="str">
        <f>IF(ISNA(LOOKUP($G258,BLIOTECAS!$B$1:$B$27,BLIOTECAS!D$1:D$27)),"",LOOKUP($G258,BLIOTECAS!$B$1:$B$27,BLIOTECAS!D$1:D$27))</f>
        <v/>
      </c>
      <c r="C258" s="197" t="str">
        <f>IF(ISNA(LOOKUP($G258,BLIOTECAS!$B$1:$B$27,BLIOTECAS!E$1:E$27)),"",LOOKUP($G258,BLIOTECAS!$B$1:$B$27,BLIOTECAS!E$1:E$27))</f>
        <v/>
      </c>
      <c r="D258" s="274">
        <v>1686</v>
      </c>
      <c r="E258" s="274"/>
      <c r="F258" s="274"/>
      <c r="G258" s="274"/>
      <c r="H258" s="274"/>
      <c r="I258" s="274">
        <v>2</v>
      </c>
      <c r="J258" s="274">
        <v>3</v>
      </c>
      <c r="K258" s="274"/>
      <c r="L258" s="274">
        <v>20</v>
      </c>
      <c r="M258" s="274">
        <v>9</v>
      </c>
      <c r="N258" s="274">
        <v>12</v>
      </c>
      <c r="O258" s="274"/>
      <c r="P258" s="274"/>
      <c r="Q258" s="274"/>
      <c r="R258" s="274">
        <v>4</v>
      </c>
      <c r="S258" s="274">
        <v>5</v>
      </c>
      <c r="T258" s="274">
        <v>5</v>
      </c>
      <c r="U258" s="274">
        <v>5</v>
      </c>
      <c r="V258" s="274"/>
      <c r="W258" s="274"/>
      <c r="X258" s="274">
        <v>4</v>
      </c>
      <c r="Y258" s="274">
        <v>5</v>
      </c>
      <c r="Z258" s="274">
        <v>2</v>
      </c>
      <c r="AA258" s="274">
        <v>3</v>
      </c>
      <c r="AB258" s="274">
        <v>4</v>
      </c>
      <c r="AC258" s="274"/>
      <c r="AD258" s="274">
        <v>4</v>
      </c>
      <c r="AE258" s="274">
        <v>4</v>
      </c>
      <c r="AF258" s="274">
        <v>4</v>
      </c>
      <c r="AG258" s="274">
        <v>4</v>
      </c>
      <c r="AH258" s="274">
        <v>4</v>
      </c>
      <c r="AI258" s="274">
        <v>4</v>
      </c>
      <c r="AJ258" s="274">
        <v>4</v>
      </c>
      <c r="AK258" s="274"/>
      <c r="AL258" s="274"/>
      <c r="AM258" s="274">
        <v>5</v>
      </c>
      <c r="AN258" s="274">
        <v>4</v>
      </c>
      <c r="AO258" s="274">
        <v>4</v>
      </c>
      <c r="AP258" s="274"/>
      <c r="AQ258" s="274">
        <v>4</v>
      </c>
      <c r="AR258" s="274">
        <v>4</v>
      </c>
      <c r="AS258" s="274">
        <v>4</v>
      </c>
      <c r="AT258" s="274"/>
      <c r="AU258" s="274" t="s">
        <v>183</v>
      </c>
      <c r="AV258" s="274">
        <v>4</v>
      </c>
      <c r="AW258" s="274" t="s">
        <v>183</v>
      </c>
      <c r="AX258" s="274">
        <v>4</v>
      </c>
      <c r="AY258" s="274" t="s">
        <v>33</v>
      </c>
      <c r="AZ258" s="274"/>
      <c r="BA258" s="274" t="s">
        <v>183</v>
      </c>
      <c r="BB258" s="274" t="s">
        <v>183</v>
      </c>
      <c r="BC258" s="274" t="s">
        <v>33</v>
      </c>
      <c r="BD258" s="274"/>
      <c r="BE258" s="274" t="s">
        <v>33</v>
      </c>
      <c r="BF258" s="274"/>
      <c r="BG258" s="274"/>
      <c r="BH258" s="274"/>
      <c r="BI258" s="274"/>
      <c r="BJ258" s="274">
        <v>4</v>
      </c>
      <c r="BK258" s="274">
        <v>4</v>
      </c>
      <c r="BL258" s="274"/>
      <c r="BM258" s="274">
        <v>5</v>
      </c>
      <c r="BN258" s="274">
        <v>4</v>
      </c>
      <c r="BO258" s="274"/>
      <c r="BP258" s="274"/>
      <c r="BQ258" s="275">
        <v>43139.735694444447</v>
      </c>
      <c r="BR258" s="274" t="s">
        <v>355</v>
      </c>
    </row>
    <row r="259" spans="1:70" ht="15" x14ac:dyDescent="0.25">
      <c r="A259" s="197" t="str">
        <f>IF(ISNA(LOOKUP($G259,BLIOTECAS!$B$1:$B$27,BLIOTECAS!C$1:C$27)),"",LOOKUP($G259,BLIOTECAS!$B$1:$B$27,BLIOTECAS!C$1:C$27))</f>
        <v xml:space="preserve">Facultad de Derecho </v>
      </c>
      <c r="B259" s="197" t="str">
        <f>IF(ISNA(LOOKUP($G259,BLIOTECAS!$B$1:$B$27,BLIOTECAS!D$1:D$27)),"",LOOKUP($G259,BLIOTECAS!$B$1:$B$27,BLIOTECAS!D$1:D$27))</f>
        <v>DER</v>
      </c>
      <c r="C259" s="197" t="str">
        <f>IF(ISNA(LOOKUP($G259,BLIOTECAS!$B$1:$B$27,BLIOTECAS!E$1:E$27)),"",LOOKUP($G259,BLIOTECAS!$B$1:$B$27,BLIOTECAS!E$1:E$27))</f>
        <v>Ciencias Sociales</v>
      </c>
      <c r="D259" s="274">
        <v>1687</v>
      </c>
      <c r="E259" s="274"/>
      <c r="F259" s="274"/>
      <c r="G259" s="274">
        <v>11</v>
      </c>
      <c r="H259" s="274"/>
      <c r="I259" s="274">
        <v>3</v>
      </c>
      <c r="J259" s="274">
        <v>3</v>
      </c>
      <c r="K259" s="274"/>
      <c r="L259" s="274">
        <v>29</v>
      </c>
      <c r="M259" s="274"/>
      <c r="N259" s="274"/>
      <c r="O259" s="274" t="s">
        <v>105</v>
      </c>
      <c r="P259" s="274"/>
      <c r="Q259" s="274"/>
      <c r="R259" s="274">
        <v>4</v>
      </c>
      <c r="S259" s="274">
        <v>4</v>
      </c>
      <c r="T259" s="274">
        <v>3</v>
      </c>
      <c r="U259" s="274">
        <v>4</v>
      </c>
      <c r="V259" s="274"/>
      <c r="W259" s="274"/>
      <c r="X259" s="274">
        <v>3</v>
      </c>
      <c r="Y259" s="274">
        <v>4</v>
      </c>
      <c r="Z259" s="274">
        <v>3</v>
      </c>
      <c r="AA259" s="274">
        <v>3</v>
      </c>
      <c r="AB259" s="274">
        <v>4</v>
      </c>
      <c r="AC259" s="274"/>
      <c r="AD259" s="274">
        <v>3</v>
      </c>
      <c r="AE259" s="274">
        <v>4</v>
      </c>
      <c r="AF259" s="274">
        <v>3</v>
      </c>
      <c r="AG259" s="274"/>
      <c r="AH259" s="274">
        <v>4</v>
      </c>
      <c r="AI259" s="274">
        <v>3</v>
      </c>
      <c r="AJ259" s="274">
        <v>3</v>
      </c>
      <c r="AK259" s="274"/>
      <c r="AL259" s="274"/>
      <c r="AM259" s="274">
        <v>4</v>
      </c>
      <c r="AN259" s="274">
        <v>5</v>
      </c>
      <c r="AO259" s="274">
        <v>5</v>
      </c>
      <c r="AP259" s="274">
        <v>5</v>
      </c>
      <c r="AQ259" s="274">
        <v>5</v>
      </c>
      <c r="AR259" s="274">
        <v>5</v>
      </c>
      <c r="AS259" s="274">
        <v>3</v>
      </c>
      <c r="AT259" s="274"/>
      <c r="AU259" s="274" t="s">
        <v>33</v>
      </c>
      <c r="AV259" s="274"/>
      <c r="AW259" s="274" t="s">
        <v>33</v>
      </c>
      <c r="AX259" s="274"/>
      <c r="AY259" s="274" t="s">
        <v>33</v>
      </c>
      <c r="AZ259" s="274"/>
      <c r="BA259" s="274" t="s">
        <v>33</v>
      </c>
      <c r="BB259" s="274" t="s">
        <v>33</v>
      </c>
      <c r="BC259" s="274" t="s">
        <v>33</v>
      </c>
      <c r="BD259" s="274"/>
      <c r="BE259" s="274" t="s">
        <v>33</v>
      </c>
      <c r="BF259" s="274"/>
      <c r="BG259" s="274"/>
      <c r="BH259" s="274"/>
      <c r="BI259" s="274"/>
      <c r="BJ259" s="274">
        <v>4</v>
      </c>
      <c r="BK259" s="274"/>
      <c r="BL259" s="274"/>
      <c r="BM259" s="274">
        <v>4</v>
      </c>
      <c r="BN259" s="274">
        <v>4</v>
      </c>
      <c r="BO259" s="274"/>
      <c r="BP259" s="274"/>
      <c r="BQ259" s="275">
        <v>43139.737673611111</v>
      </c>
      <c r="BR259" s="274" t="s">
        <v>355</v>
      </c>
    </row>
    <row r="260" spans="1:70" ht="15" x14ac:dyDescent="0.25">
      <c r="A260" s="197" t="str">
        <f>IF(ISNA(LOOKUP($G260,BLIOTECAS!$B$1:$B$27,BLIOTECAS!C$1:C$27)),"",LOOKUP($G260,BLIOTECAS!$B$1:$B$27,BLIOTECAS!C$1:C$27))</f>
        <v xml:space="preserve">Facultad de Ciencias de la Documentación </v>
      </c>
      <c r="B260" s="197" t="str">
        <f>IF(ISNA(LOOKUP($G260,BLIOTECAS!$B$1:$B$27,BLIOTECAS!D$1:D$27)),"",LOOKUP($G260,BLIOTECAS!$B$1:$B$27,BLIOTECAS!D$1:D$27))</f>
        <v>BYD</v>
      </c>
      <c r="C260" s="197" t="str">
        <f>IF(ISNA(LOOKUP($G260,BLIOTECAS!$B$1:$B$27,BLIOTECAS!E$1:E$27)),"",LOOKUP($G260,BLIOTECAS!$B$1:$B$27,BLIOTECAS!E$1:E$27))</f>
        <v>Ciencias Sociales</v>
      </c>
      <c r="D260" s="274">
        <v>1688</v>
      </c>
      <c r="E260" s="274"/>
      <c r="F260" s="274"/>
      <c r="G260" s="274">
        <v>3</v>
      </c>
      <c r="H260" s="274"/>
      <c r="I260" s="274">
        <v>2</v>
      </c>
      <c r="J260" s="274">
        <v>3</v>
      </c>
      <c r="K260" s="274"/>
      <c r="L260" s="274">
        <v>3</v>
      </c>
      <c r="M260" s="274">
        <v>16</v>
      </c>
      <c r="N260" s="274"/>
      <c r="O260" s="274"/>
      <c r="P260" s="274"/>
      <c r="Q260" s="274"/>
      <c r="R260" s="274">
        <v>4</v>
      </c>
      <c r="S260" s="274"/>
      <c r="T260" s="274">
        <v>4</v>
      </c>
      <c r="U260" s="274">
        <v>4</v>
      </c>
      <c r="V260" s="274"/>
      <c r="W260" s="274"/>
      <c r="X260" s="274">
        <v>3</v>
      </c>
      <c r="Y260" s="274">
        <v>5</v>
      </c>
      <c r="Z260" s="274">
        <v>4</v>
      </c>
      <c r="AA260" s="274">
        <v>4</v>
      </c>
      <c r="AB260" s="274">
        <v>5</v>
      </c>
      <c r="AC260" s="274"/>
      <c r="AD260" s="274">
        <v>3</v>
      </c>
      <c r="AE260" s="274">
        <v>4</v>
      </c>
      <c r="AF260" s="274">
        <v>4</v>
      </c>
      <c r="AG260" s="274">
        <v>4</v>
      </c>
      <c r="AH260" s="274">
        <v>4</v>
      </c>
      <c r="AI260" s="274">
        <v>4</v>
      </c>
      <c r="AJ260" s="274">
        <v>4</v>
      </c>
      <c r="AK260" s="274"/>
      <c r="AL260" s="274"/>
      <c r="AM260" s="274">
        <v>4</v>
      </c>
      <c r="AN260" s="274">
        <v>4</v>
      </c>
      <c r="AO260" s="274">
        <v>4</v>
      </c>
      <c r="AP260" s="274">
        <v>4</v>
      </c>
      <c r="AQ260" s="274">
        <v>4</v>
      </c>
      <c r="AR260" s="274">
        <v>4</v>
      </c>
      <c r="AS260" s="274">
        <v>4</v>
      </c>
      <c r="AT260" s="274"/>
      <c r="AU260" s="274" t="s">
        <v>183</v>
      </c>
      <c r="AV260" s="274">
        <v>4</v>
      </c>
      <c r="AW260" s="274" t="s">
        <v>183</v>
      </c>
      <c r="AX260" s="274">
        <v>3</v>
      </c>
      <c r="AY260" s="274" t="s">
        <v>183</v>
      </c>
      <c r="AZ260" s="274">
        <v>4</v>
      </c>
      <c r="BA260" s="274" t="s">
        <v>33</v>
      </c>
      <c r="BB260" s="274" t="s">
        <v>183</v>
      </c>
      <c r="BC260" s="274" t="s">
        <v>33</v>
      </c>
      <c r="BD260" s="274"/>
      <c r="BE260" s="274" t="s">
        <v>33</v>
      </c>
      <c r="BF260" s="274"/>
      <c r="BG260" s="274"/>
      <c r="BH260" s="274"/>
      <c r="BI260" s="274"/>
      <c r="BJ260" s="274">
        <v>3</v>
      </c>
      <c r="BK260" s="274">
        <v>5</v>
      </c>
      <c r="BL260" s="274"/>
      <c r="BM260" s="274">
        <v>4</v>
      </c>
      <c r="BN260" s="274">
        <v>3</v>
      </c>
      <c r="BO260" s="274"/>
      <c r="BP260" s="274"/>
      <c r="BQ260" s="275">
        <v>43139.739664351851</v>
      </c>
      <c r="BR260" s="274" t="s">
        <v>356</v>
      </c>
    </row>
    <row r="261" spans="1:70" ht="15" x14ac:dyDescent="0.25">
      <c r="A261" s="197" t="str">
        <f>IF(ISNA(LOOKUP($G261,BLIOTECAS!$B$1:$B$27,BLIOTECAS!C$1:C$27)),"",LOOKUP($G261,BLIOTECAS!$B$1:$B$27,BLIOTECAS!C$1:C$27))</f>
        <v xml:space="preserve">Facultad de Ciencias Químicas </v>
      </c>
      <c r="B261" s="197" t="str">
        <f>IF(ISNA(LOOKUP($G261,BLIOTECAS!$B$1:$B$27,BLIOTECAS!D$1:D$27)),"",LOOKUP($G261,BLIOTECAS!$B$1:$B$27,BLIOTECAS!D$1:D$27))</f>
        <v>QUI</v>
      </c>
      <c r="C261" s="197" t="str">
        <f>IF(ISNA(LOOKUP($G261,BLIOTECAS!$B$1:$B$27,BLIOTECAS!E$1:E$27)),"",LOOKUP($G261,BLIOTECAS!$B$1:$B$27,BLIOTECAS!E$1:E$27))</f>
        <v>Ciencias Experimentales</v>
      </c>
      <c r="D261" s="274">
        <v>1689</v>
      </c>
      <c r="E261" s="274"/>
      <c r="F261" s="274"/>
      <c r="G261" s="274">
        <v>10</v>
      </c>
      <c r="H261" s="274"/>
      <c r="I261" s="274">
        <v>2</v>
      </c>
      <c r="J261" s="274">
        <v>5</v>
      </c>
      <c r="K261" s="274"/>
      <c r="L261" s="274">
        <v>10</v>
      </c>
      <c r="M261" s="274">
        <v>29</v>
      </c>
      <c r="N261" s="274">
        <v>15</v>
      </c>
      <c r="O261" s="274"/>
      <c r="P261" s="274"/>
      <c r="Q261" s="274"/>
      <c r="R261" s="274">
        <v>4</v>
      </c>
      <c r="S261" s="274">
        <v>4</v>
      </c>
      <c r="T261" s="274">
        <v>4</v>
      </c>
      <c r="U261" s="274">
        <v>2</v>
      </c>
      <c r="V261" s="274"/>
      <c r="W261" s="274"/>
      <c r="X261" s="274">
        <v>2</v>
      </c>
      <c r="Y261" s="274">
        <v>5</v>
      </c>
      <c r="Z261" s="274">
        <v>4</v>
      </c>
      <c r="AA261" s="274">
        <v>4</v>
      </c>
      <c r="AB261" s="274">
        <v>4</v>
      </c>
      <c r="AC261" s="274"/>
      <c r="AD261" s="274">
        <v>3</v>
      </c>
      <c r="AE261" s="274">
        <v>3</v>
      </c>
      <c r="AF261" s="274">
        <v>4</v>
      </c>
      <c r="AG261" s="274">
        <v>5</v>
      </c>
      <c r="AH261" s="274">
        <v>3</v>
      </c>
      <c r="AI261" s="274">
        <v>5</v>
      </c>
      <c r="AJ261" s="274">
        <v>5</v>
      </c>
      <c r="AK261" s="274"/>
      <c r="AL261" s="274"/>
      <c r="AM261" s="274">
        <v>5</v>
      </c>
      <c r="AN261" s="274">
        <v>4</v>
      </c>
      <c r="AO261" s="274">
        <v>5</v>
      </c>
      <c r="AP261" s="274">
        <v>5</v>
      </c>
      <c r="AQ261" s="274">
        <v>4</v>
      </c>
      <c r="AR261" s="274">
        <v>3</v>
      </c>
      <c r="AS261" s="274">
        <v>5</v>
      </c>
      <c r="AT261" s="274"/>
      <c r="AU261" s="274" t="s">
        <v>183</v>
      </c>
      <c r="AV261" s="274">
        <v>4</v>
      </c>
      <c r="AW261" s="274" t="s">
        <v>33</v>
      </c>
      <c r="AX261" s="274"/>
      <c r="AY261" s="274" t="s">
        <v>33</v>
      </c>
      <c r="AZ261" s="274"/>
      <c r="BA261" s="274" t="s">
        <v>183</v>
      </c>
      <c r="BB261" s="274" t="s">
        <v>183</v>
      </c>
      <c r="BC261" s="274" t="s">
        <v>33</v>
      </c>
      <c r="BD261" s="274"/>
      <c r="BE261" s="274" t="s">
        <v>33</v>
      </c>
      <c r="BF261" s="274"/>
      <c r="BG261" s="274"/>
      <c r="BH261" s="274"/>
      <c r="BI261" s="274"/>
      <c r="BJ261" s="274">
        <v>5</v>
      </c>
      <c r="BK261" s="274">
        <v>5</v>
      </c>
      <c r="BL261" s="274"/>
      <c r="BM261" s="274">
        <v>4</v>
      </c>
      <c r="BN261" s="274">
        <v>3</v>
      </c>
      <c r="BO261" s="274"/>
      <c r="BP261" s="274"/>
      <c r="BQ261" s="275">
        <v>43139.740219907406</v>
      </c>
      <c r="BR261" s="274" t="s">
        <v>355</v>
      </c>
    </row>
    <row r="262" spans="1:70" ht="15" x14ac:dyDescent="0.25">
      <c r="A262" s="197" t="str">
        <f>IF(ISNA(LOOKUP($G262,BLIOTECAS!$B$1:$B$27,BLIOTECAS!C$1:C$27)),"",LOOKUP($G262,BLIOTECAS!$B$1:$B$27,BLIOTECAS!C$1:C$27))</f>
        <v xml:space="preserve">Facultad de Geografía e Historia </v>
      </c>
      <c r="B262" s="197" t="str">
        <f>IF(ISNA(LOOKUP($G262,BLIOTECAS!$B$1:$B$27,BLIOTECAS!D$1:D$27)),"",LOOKUP($G262,BLIOTECAS!$B$1:$B$27,BLIOTECAS!D$1:D$27))</f>
        <v>GHI</v>
      </c>
      <c r="C262" s="197" t="str">
        <f>IF(ISNA(LOOKUP($G262,BLIOTECAS!$B$1:$B$27,BLIOTECAS!E$1:E$27)),"",LOOKUP($G262,BLIOTECAS!$B$1:$B$27,BLIOTECAS!E$1:E$27))</f>
        <v>Humanidades</v>
      </c>
      <c r="D262" s="274">
        <v>1690</v>
      </c>
      <c r="E262" s="274"/>
      <c r="F262" s="274"/>
      <c r="G262" s="274">
        <v>16</v>
      </c>
      <c r="H262" s="274"/>
      <c r="I262" s="274">
        <v>5</v>
      </c>
      <c r="J262" s="274">
        <v>5</v>
      </c>
      <c r="K262" s="274"/>
      <c r="L262" s="274">
        <v>16</v>
      </c>
      <c r="M262" s="274">
        <v>16</v>
      </c>
      <c r="N262" s="274">
        <v>16</v>
      </c>
      <c r="O262" s="274" t="s">
        <v>452</v>
      </c>
      <c r="P262" s="274"/>
      <c r="Q262" s="274"/>
      <c r="R262" s="274">
        <v>4</v>
      </c>
      <c r="S262" s="274">
        <v>4</v>
      </c>
      <c r="T262" s="274">
        <v>4</v>
      </c>
      <c r="U262" s="274">
        <v>4</v>
      </c>
      <c r="V262" s="274"/>
      <c r="W262" s="274"/>
      <c r="X262" s="274">
        <v>3</v>
      </c>
      <c r="Y262" s="274">
        <v>3</v>
      </c>
      <c r="Z262" s="274">
        <v>5</v>
      </c>
      <c r="AA262" s="274">
        <v>4</v>
      </c>
      <c r="AB262" s="274">
        <v>4</v>
      </c>
      <c r="AC262" s="274"/>
      <c r="AD262" s="274">
        <v>2</v>
      </c>
      <c r="AE262" s="274">
        <v>4</v>
      </c>
      <c r="AF262" s="274">
        <v>1</v>
      </c>
      <c r="AG262" s="274">
        <v>3</v>
      </c>
      <c r="AH262" s="274">
        <v>4</v>
      </c>
      <c r="AI262" s="274">
        <v>1</v>
      </c>
      <c r="AJ262" s="274">
        <v>4</v>
      </c>
      <c r="AK262" s="274"/>
      <c r="AL262" s="274"/>
      <c r="AM262" s="274">
        <v>4</v>
      </c>
      <c r="AN262" s="274">
        <v>4</v>
      </c>
      <c r="AO262" s="274">
        <v>4</v>
      </c>
      <c r="AP262" s="274"/>
      <c r="AQ262" s="274"/>
      <c r="AR262" s="274">
        <v>4</v>
      </c>
      <c r="AS262" s="274">
        <v>3</v>
      </c>
      <c r="AT262" s="274"/>
      <c r="AU262" s="274" t="s">
        <v>33</v>
      </c>
      <c r="AV262" s="274"/>
      <c r="AW262" s="274" t="s">
        <v>33</v>
      </c>
      <c r="AX262" s="274"/>
      <c r="AY262" s="274" t="s">
        <v>33</v>
      </c>
      <c r="AZ262" s="274"/>
      <c r="BA262" s="274" t="s">
        <v>33</v>
      </c>
      <c r="BB262" s="274" t="s">
        <v>33</v>
      </c>
      <c r="BC262" s="274" t="s">
        <v>33</v>
      </c>
      <c r="BD262" s="274"/>
      <c r="BE262" s="274" t="s">
        <v>33</v>
      </c>
      <c r="BF262" s="274"/>
      <c r="BG262" s="274"/>
      <c r="BH262" s="274"/>
      <c r="BI262" s="274"/>
      <c r="BJ262" s="274">
        <v>4</v>
      </c>
      <c r="BK262" s="274">
        <v>4</v>
      </c>
      <c r="BL262" s="274"/>
      <c r="BM262" s="274">
        <v>3</v>
      </c>
      <c r="BN262" s="274"/>
      <c r="BO262" s="274" t="s">
        <v>453</v>
      </c>
      <c r="BP262" s="274"/>
      <c r="BQ262" s="275">
        <v>43139.741018518522</v>
      </c>
      <c r="BR262" s="274" t="s">
        <v>355</v>
      </c>
    </row>
    <row r="263" spans="1:70" ht="15" x14ac:dyDescent="0.25">
      <c r="A263" s="197" t="str">
        <f>IF(ISNA(LOOKUP($G263,BLIOTECAS!$B$1:$B$27,BLIOTECAS!C$1:C$27)),"",LOOKUP($G263,BLIOTECAS!$B$1:$B$27,BLIOTECAS!C$1:C$27))</f>
        <v xml:space="preserve">Facultad de Derecho </v>
      </c>
      <c r="B263" s="197" t="str">
        <f>IF(ISNA(LOOKUP($G263,BLIOTECAS!$B$1:$B$27,BLIOTECAS!D$1:D$27)),"",LOOKUP($G263,BLIOTECAS!$B$1:$B$27,BLIOTECAS!D$1:D$27))</f>
        <v>DER</v>
      </c>
      <c r="C263" s="197" t="str">
        <f>IF(ISNA(LOOKUP($G263,BLIOTECAS!$B$1:$B$27,BLIOTECAS!E$1:E$27)),"",LOOKUP($G263,BLIOTECAS!$B$1:$B$27,BLIOTECAS!E$1:E$27))</f>
        <v>Ciencias Sociales</v>
      </c>
      <c r="D263" s="274">
        <v>1691</v>
      </c>
      <c r="E263" s="274"/>
      <c r="F263" s="274"/>
      <c r="G263" s="274">
        <v>11</v>
      </c>
      <c r="H263" s="274"/>
      <c r="I263" s="274">
        <v>3</v>
      </c>
      <c r="J263" s="274">
        <v>4</v>
      </c>
      <c r="K263" s="274"/>
      <c r="L263" s="274">
        <v>11</v>
      </c>
      <c r="M263" s="274"/>
      <c r="N263" s="274"/>
      <c r="O263" s="274"/>
      <c r="P263" s="274"/>
      <c r="Q263" s="274"/>
      <c r="R263" s="274">
        <v>4</v>
      </c>
      <c r="S263" s="274">
        <v>4</v>
      </c>
      <c r="T263" s="274">
        <v>4</v>
      </c>
      <c r="U263" s="274">
        <v>4</v>
      </c>
      <c r="V263" s="274"/>
      <c r="W263" s="274"/>
      <c r="X263" s="274">
        <v>3</v>
      </c>
      <c r="Y263" s="274">
        <v>5</v>
      </c>
      <c r="Z263" s="274">
        <v>2</v>
      </c>
      <c r="AA263" s="274">
        <v>3</v>
      </c>
      <c r="AB263" s="274">
        <v>4</v>
      </c>
      <c r="AC263" s="274"/>
      <c r="AD263" s="274">
        <v>3</v>
      </c>
      <c r="AE263" s="274">
        <v>3</v>
      </c>
      <c r="AF263" s="274">
        <v>4</v>
      </c>
      <c r="AG263" s="274">
        <v>4</v>
      </c>
      <c r="AH263" s="274">
        <v>3</v>
      </c>
      <c r="AI263" s="274">
        <v>4</v>
      </c>
      <c r="AJ263" s="274">
        <v>4</v>
      </c>
      <c r="AK263" s="274"/>
      <c r="AL263" s="274"/>
      <c r="AM263" s="274">
        <v>4</v>
      </c>
      <c r="AN263" s="274">
        <v>3</v>
      </c>
      <c r="AO263" s="274">
        <v>3</v>
      </c>
      <c r="AP263" s="274">
        <v>4</v>
      </c>
      <c r="AQ263" s="274">
        <v>3</v>
      </c>
      <c r="AR263" s="274">
        <v>4</v>
      </c>
      <c r="AS263" s="274">
        <v>5</v>
      </c>
      <c r="AT263" s="274"/>
      <c r="AU263" s="274" t="s">
        <v>183</v>
      </c>
      <c r="AV263" s="274">
        <v>4</v>
      </c>
      <c r="AW263" s="274" t="s">
        <v>33</v>
      </c>
      <c r="AX263" s="274"/>
      <c r="AY263" s="274" t="s">
        <v>33</v>
      </c>
      <c r="AZ263" s="274"/>
      <c r="BA263" s="274" t="s">
        <v>183</v>
      </c>
      <c r="BB263" s="274" t="s">
        <v>183</v>
      </c>
      <c r="BC263" s="274" t="s">
        <v>183</v>
      </c>
      <c r="BD263" s="274">
        <v>4</v>
      </c>
      <c r="BE263" s="274" t="s">
        <v>33</v>
      </c>
      <c r="BF263" s="274"/>
      <c r="BG263" s="274"/>
      <c r="BH263" s="274"/>
      <c r="BI263" s="274"/>
      <c r="BJ263" s="274">
        <v>3</v>
      </c>
      <c r="BK263" s="274">
        <v>3</v>
      </c>
      <c r="BL263" s="274"/>
      <c r="BM263" s="274">
        <v>4</v>
      </c>
      <c r="BN263" s="274">
        <v>3</v>
      </c>
      <c r="BO263" s="274"/>
      <c r="BP263" s="274"/>
      <c r="BQ263" s="275">
        <v>43139.743587962963</v>
      </c>
      <c r="BR263" s="274" t="s">
        <v>356</v>
      </c>
    </row>
    <row r="264" spans="1:70" ht="15" x14ac:dyDescent="0.25">
      <c r="A264" s="197" t="str">
        <f>IF(ISNA(LOOKUP($G264,BLIOTECAS!$B$1:$B$27,BLIOTECAS!C$1:C$27)),"",LOOKUP($G264,BLIOTECAS!$B$1:$B$27,BLIOTECAS!C$1:C$27))</f>
        <v>F. Enfermería, Fisioterapia y Podología</v>
      </c>
      <c r="B264" s="197" t="str">
        <f>IF(ISNA(LOOKUP($G264,BLIOTECAS!$B$1:$B$27,BLIOTECAS!D$1:D$27)),"",LOOKUP($G264,BLIOTECAS!$B$1:$B$27,BLIOTECAS!D$1:D$27))</f>
        <v>ENF</v>
      </c>
      <c r="C264" s="197" t="str">
        <f>IF(ISNA(LOOKUP($G264,BLIOTECAS!$B$1:$B$27,BLIOTECAS!E$1:E$27)),"",LOOKUP($G264,BLIOTECAS!$B$1:$B$27,BLIOTECAS!E$1:E$27))</f>
        <v>Ciencias de la Salud</v>
      </c>
      <c r="D264" s="274">
        <v>1692</v>
      </c>
      <c r="E264" s="274"/>
      <c r="F264" s="274"/>
      <c r="G264" s="274">
        <v>22</v>
      </c>
      <c r="H264" s="274"/>
      <c r="I264" s="274">
        <v>3</v>
      </c>
      <c r="J264" s="274">
        <v>5</v>
      </c>
      <c r="K264" s="274"/>
      <c r="L264" s="274">
        <v>22</v>
      </c>
      <c r="M264" s="274">
        <v>18</v>
      </c>
      <c r="N264" s="274">
        <v>4</v>
      </c>
      <c r="O264" s="274"/>
      <c r="P264" s="274"/>
      <c r="Q264" s="274"/>
      <c r="R264" s="274">
        <v>5</v>
      </c>
      <c r="S264" s="274">
        <v>5</v>
      </c>
      <c r="T264" s="274">
        <v>5</v>
      </c>
      <c r="U264" s="274">
        <v>4</v>
      </c>
      <c r="V264" s="274"/>
      <c r="W264" s="274"/>
      <c r="X264" s="274">
        <v>5</v>
      </c>
      <c r="Y264" s="274">
        <v>5</v>
      </c>
      <c r="Z264" s="274">
        <v>3</v>
      </c>
      <c r="AA264" s="274">
        <v>3</v>
      </c>
      <c r="AB264" s="274">
        <v>5</v>
      </c>
      <c r="AC264" s="274"/>
      <c r="AD264" s="274">
        <v>4</v>
      </c>
      <c r="AE264" s="274">
        <v>5</v>
      </c>
      <c r="AF264" s="274">
        <v>5</v>
      </c>
      <c r="AG264" s="274">
        <v>5</v>
      </c>
      <c r="AH264" s="274">
        <v>4</v>
      </c>
      <c r="AI264" s="274">
        <v>5</v>
      </c>
      <c r="AJ264" s="274">
        <v>5</v>
      </c>
      <c r="AK264" s="274"/>
      <c r="AL264" s="274"/>
      <c r="AM264" s="274">
        <v>5</v>
      </c>
      <c r="AN264" s="274">
        <v>5</v>
      </c>
      <c r="AO264" s="274">
        <v>5</v>
      </c>
      <c r="AP264" s="274">
        <v>5</v>
      </c>
      <c r="AQ264" s="274">
        <v>5</v>
      </c>
      <c r="AR264" s="274">
        <v>5</v>
      </c>
      <c r="AS264" s="274">
        <v>5</v>
      </c>
      <c r="AT264" s="274"/>
      <c r="AU264" s="274" t="s">
        <v>183</v>
      </c>
      <c r="AV264" s="274">
        <v>5</v>
      </c>
      <c r="AW264" s="274" t="s">
        <v>183</v>
      </c>
      <c r="AX264" s="274">
        <v>5</v>
      </c>
      <c r="AY264" s="274" t="s">
        <v>33</v>
      </c>
      <c r="AZ264" s="274"/>
      <c r="BA264" s="274" t="s">
        <v>183</v>
      </c>
      <c r="BB264" s="274" t="s">
        <v>183</v>
      </c>
      <c r="BC264" s="274" t="s">
        <v>183</v>
      </c>
      <c r="BD264" s="274">
        <v>5</v>
      </c>
      <c r="BE264" s="274" t="s">
        <v>183</v>
      </c>
      <c r="BF264" s="274" t="s">
        <v>454</v>
      </c>
      <c r="BG264" s="274"/>
      <c r="BH264" s="274"/>
      <c r="BI264" s="274"/>
      <c r="BJ264" s="274">
        <v>5</v>
      </c>
      <c r="BK264" s="274">
        <v>5</v>
      </c>
      <c r="BL264" s="274"/>
      <c r="BM264" s="274">
        <v>5</v>
      </c>
      <c r="BN264" s="274">
        <v>4</v>
      </c>
      <c r="BO264" s="274"/>
      <c r="BP264" s="274"/>
      <c r="BQ264" s="275">
        <v>43139.747789351852</v>
      </c>
      <c r="BR264" s="274" t="s">
        <v>355</v>
      </c>
    </row>
    <row r="265" spans="1:70" ht="15" x14ac:dyDescent="0.25">
      <c r="A265" s="197" t="str">
        <f>IF(ISNA(LOOKUP($G265,BLIOTECAS!$B$1:$B$27,BLIOTECAS!C$1:C$27)),"",LOOKUP($G265,BLIOTECAS!$B$1:$B$27,BLIOTECAS!C$1:C$27))</f>
        <v xml:space="preserve">Facultad de Medicina </v>
      </c>
      <c r="B265" s="197" t="str">
        <f>IF(ISNA(LOOKUP($G265,BLIOTECAS!$B$1:$B$27,BLIOTECAS!D$1:D$27)),"",LOOKUP($G265,BLIOTECAS!$B$1:$B$27,BLIOTECAS!D$1:D$27))</f>
        <v>MED</v>
      </c>
      <c r="C265" s="197" t="str">
        <f>IF(ISNA(LOOKUP($G265,BLIOTECAS!$B$1:$B$27,BLIOTECAS!E$1:E$27)),"",LOOKUP($G265,BLIOTECAS!$B$1:$B$27,BLIOTECAS!E$1:E$27))</f>
        <v>Ciencias de la Salud</v>
      </c>
      <c r="D265" s="274">
        <v>1693</v>
      </c>
      <c r="E265" s="274"/>
      <c r="F265" s="274"/>
      <c r="G265" s="274">
        <v>18</v>
      </c>
      <c r="H265" s="274"/>
      <c r="I265" s="274">
        <v>2</v>
      </c>
      <c r="J265" s="274">
        <v>5</v>
      </c>
      <c r="K265" s="274"/>
      <c r="L265" s="274">
        <v>18</v>
      </c>
      <c r="M265" s="274"/>
      <c r="N265" s="274"/>
      <c r="O265" s="274"/>
      <c r="P265" s="274"/>
      <c r="Q265" s="274"/>
      <c r="R265" s="274"/>
      <c r="S265" s="274"/>
      <c r="T265" s="274"/>
      <c r="U265" s="274"/>
      <c r="V265" s="274"/>
      <c r="W265" s="274"/>
      <c r="X265" s="274"/>
      <c r="Y265" s="274">
        <v>5</v>
      </c>
      <c r="Z265" s="274">
        <v>4</v>
      </c>
      <c r="AA265" s="274"/>
      <c r="AB265" s="274">
        <v>5</v>
      </c>
      <c r="AC265" s="274"/>
      <c r="AD265" s="274">
        <v>5</v>
      </c>
      <c r="AE265" s="274">
        <v>5</v>
      </c>
      <c r="AF265" s="274">
        <v>5</v>
      </c>
      <c r="AG265" s="274">
        <v>5</v>
      </c>
      <c r="AH265" s="274">
        <v>4</v>
      </c>
      <c r="AI265" s="274"/>
      <c r="AJ265" s="274">
        <v>3</v>
      </c>
      <c r="AK265" s="274"/>
      <c r="AL265" s="274"/>
      <c r="AM265" s="274"/>
      <c r="AN265" s="274"/>
      <c r="AO265" s="274"/>
      <c r="AP265" s="274"/>
      <c r="AQ265" s="274"/>
      <c r="AR265" s="274"/>
      <c r="AS265" s="274"/>
      <c r="AT265" s="274"/>
      <c r="AU265" s="274" t="s">
        <v>183</v>
      </c>
      <c r="AV265" s="274">
        <v>4</v>
      </c>
      <c r="AW265" s="274" t="s">
        <v>183</v>
      </c>
      <c r="AX265" s="274">
        <v>4</v>
      </c>
      <c r="AY265" s="274" t="s">
        <v>33</v>
      </c>
      <c r="AZ265" s="274"/>
      <c r="BA265" s="274" t="s">
        <v>183</v>
      </c>
      <c r="BB265" s="274" t="s">
        <v>33</v>
      </c>
      <c r="BC265" s="274" t="s">
        <v>33</v>
      </c>
      <c r="BD265" s="274"/>
      <c r="BE265" s="274" t="s">
        <v>33</v>
      </c>
      <c r="BF265" s="274"/>
      <c r="BG265" s="274"/>
      <c r="BH265" s="274"/>
      <c r="BI265" s="274"/>
      <c r="BJ265" s="274">
        <v>5</v>
      </c>
      <c r="BK265" s="274">
        <v>5</v>
      </c>
      <c r="BL265" s="274"/>
      <c r="BM265" s="274">
        <v>5</v>
      </c>
      <c r="BN265" s="274">
        <v>5</v>
      </c>
      <c r="BO265" s="274"/>
      <c r="BP265" s="274"/>
      <c r="BQ265" s="275">
        <v>43139.749074074076</v>
      </c>
      <c r="BR265" s="274" t="s">
        <v>355</v>
      </c>
    </row>
    <row r="266" spans="1:70" ht="15" x14ac:dyDescent="0.25">
      <c r="A266" s="197" t="str">
        <f>IF(ISNA(LOOKUP($G266,BLIOTECAS!$B$1:$B$27,BLIOTECAS!C$1:C$27)),"",LOOKUP($G266,BLIOTECAS!$B$1:$B$27,BLIOTECAS!C$1:C$27))</f>
        <v xml:space="preserve">Facultad de Geografía e Historia </v>
      </c>
      <c r="B266" s="197" t="str">
        <f>IF(ISNA(LOOKUP($G266,BLIOTECAS!$B$1:$B$27,BLIOTECAS!D$1:D$27)),"",LOOKUP($G266,BLIOTECAS!$B$1:$B$27,BLIOTECAS!D$1:D$27))</f>
        <v>GHI</v>
      </c>
      <c r="C266" s="197" t="str">
        <f>IF(ISNA(LOOKUP($G266,BLIOTECAS!$B$1:$B$27,BLIOTECAS!E$1:E$27)),"",LOOKUP($G266,BLIOTECAS!$B$1:$B$27,BLIOTECAS!E$1:E$27))</f>
        <v>Humanidades</v>
      </c>
      <c r="D266" s="274">
        <v>1694</v>
      </c>
      <c r="E266" s="274"/>
      <c r="F266" s="274"/>
      <c r="G266" s="274">
        <v>16</v>
      </c>
      <c r="H266" s="274"/>
      <c r="I266" s="274">
        <v>3</v>
      </c>
      <c r="J266" s="274">
        <v>3</v>
      </c>
      <c r="K266" s="274"/>
      <c r="L266" s="274">
        <v>16</v>
      </c>
      <c r="M266" s="274"/>
      <c r="N266" s="274"/>
      <c r="O266" s="274"/>
      <c r="P266" s="274"/>
      <c r="Q266" s="274"/>
      <c r="R266" s="274">
        <v>5</v>
      </c>
      <c r="S266" s="274">
        <v>5</v>
      </c>
      <c r="T266" s="274">
        <v>5</v>
      </c>
      <c r="U266" s="274">
        <v>4</v>
      </c>
      <c r="V266" s="274"/>
      <c r="W266" s="274"/>
      <c r="X266" s="274">
        <v>4</v>
      </c>
      <c r="Y266" s="274">
        <v>3</v>
      </c>
      <c r="Z266" s="274">
        <v>4</v>
      </c>
      <c r="AA266" s="274">
        <v>4</v>
      </c>
      <c r="AB266" s="274">
        <v>5</v>
      </c>
      <c r="AC266" s="274"/>
      <c r="AD266" s="274">
        <v>5</v>
      </c>
      <c r="AE266" s="274">
        <v>5</v>
      </c>
      <c r="AF266" s="274">
        <v>4</v>
      </c>
      <c r="AG266" s="274">
        <v>5</v>
      </c>
      <c r="AH266" s="274">
        <v>4</v>
      </c>
      <c r="AI266" s="274">
        <v>5</v>
      </c>
      <c r="AJ266" s="274">
        <v>4</v>
      </c>
      <c r="AK266" s="274"/>
      <c r="AL266" s="274"/>
      <c r="AM266" s="274">
        <v>5</v>
      </c>
      <c r="AN266" s="274">
        <v>5</v>
      </c>
      <c r="AO266" s="274">
        <v>5</v>
      </c>
      <c r="AP266" s="274">
        <v>5</v>
      </c>
      <c r="AQ266" s="274">
        <v>5</v>
      </c>
      <c r="AR266" s="274">
        <v>5</v>
      </c>
      <c r="AS266" s="274">
        <v>5</v>
      </c>
      <c r="AT266" s="274"/>
      <c r="AU266" s="274" t="s">
        <v>183</v>
      </c>
      <c r="AV266" s="274">
        <v>4</v>
      </c>
      <c r="AW266" s="274" t="s">
        <v>183</v>
      </c>
      <c r="AX266" s="274">
        <v>5</v>
      </c>
      <c r="AY266" s="274" t="s">
        <v>183</v>
      </c>
      <c r="AZ266" s="274">
        <v>4</v>
      </c>
      <c r="BA266" s="274" t="s">
        <v>183</v>
      </c>
      <c r="BB266" s="274" t="s">
        <v>183</v>
      </c>
      <c r="BC266" s="274" t="s">
        <v>33</v>
      </c>
      <c r="BD266" s="274"/>
      <c r="BE266" s="274" t="s">
        <v>183</v>
      </c>
      <c r="BF266" s="274"/>
      <c r="BG266" s="274"/>
      <c r="BH266" s="274"/>
      <c r="BI266" s="274"/>
      <c r="BJ266" s="274">
        <v>5</v>
      </c>
      <c r="BK266" s="274">
        <v>5</v>
      </c>
      <c r="BL266" s="274"/>
      <c r="BM266" s="274">
        <v>5</v>
      </c>
      <c r="BN266" s="274">
        <v>4</v>
      </c>
      <c r="BO266" s="274"/>
      <c r="BP266" s="274"/>
      <c r="BQ266" s="275">
        <v>43139.749618055554</v>
      </c>
      <c r="BR266" s="274" t="s">
        <v>355</v>
      </c>
    </row>
    <row r="267" spans="1:70" ht="15" x14ac:dyDescent="0.25">
      <c r="A267" s="197" t="str">
        <f>IF(ISNA(LOOKUP($G267,BLIOTECAS!$B$1:$B$27,BLIOTECAS!C$1:C$27)),"",LOOKUP($G267,BLIOTECAS!$B$1:$B$27,BLIOTECAS!C$1:C$27))</f>
        <v xml:space="preserve">Facultad de Ciencias de la Información </v>
      </c>
      <c r="B267" s="197" t="str">
        <f>IF(ISNA(LOOKUP($G267,BLIOTECAS!$B$1:$B$27,BLIOTECAS!D$1:D$27)),"",LOOKUP($G267,BLIOTECAS!$B$1:$B$27,BLIOTECAS!D$1:D$27))</f>
        <v>INF</v>
      </c>
      <c r="C267" s="197" t="str">
        <f>IF(ISNA(LOOKUP($G267,BLIOTECAS!$B$1:$B$27,BLIOTECAS!E$1:E$27)),"",LOOKUP($G267,BLIOTECAS!$B$1:$B$27,BLIOTECAS!E$1:E$27))</f>
        <v>Ciencias Sociales</v>
      </c>
      <c r="D267" s="274">
        <v>1695</v>
      </c>
      <c r="E267" s="274"/>
      <c r="F267" s="274"/>
      <c r="G267" s="274">
        <v>4</v>
      </c>
      <c r="H267" s="274"/>
      <c r="I267" s="274">
        <v>5</v>
      </c>
      <c r="J267" s="274">
        <v>5</v>
      </c>
      <c r="K267" s="274"/>
      <c r="L267" s="274">
        <v>4</v>
      </c>
      <c r="M267" s="274">
        <v>15</v>
      </c>
      <c r="N267" s="274">
        <v>14</v>
      </c>
      <c r="O267" s="274"/>
      <c r="P267" s="274"/>
      <c r="Q267" s="274"/>
      <c r="R267" s="274">
        <v>5</v>
      </c>
      <c r="S267" s="274">
        <v>4</v>
      </c>
      <c r="T267" s="274">
        <v>5</v>
      </c>
      <c r="U267" s="274"/>
      <c r="V267" s="274"/>
      <c r="W267" s="274"/>
      <c r="X267" s="274">
        <v>5</v>
      </c>
      <c r="Y267" s="274">
        <v>4</v>
      </c>
      <c r="Z267" s="274">
        <v>3</v>
      </c>
      <c r="AA267" s="274">
        <v>2</v>
      </c>
      <c r="AB267" s="274">
        <v>2</v>
      </c>
      <c r="AC267" s="274"/>
      <c r="AD267" s="274">
        <v>4</v>
      </c>
      <c r="AE267" s="274">
        <v>5</v>
      </c>
      <c r="AF267" s="274">
        <v>5</v>
      </c>
      <c r="AG267" s="274">
        <v>5</v>
      </c>
      <c r="AH267" s="274">
        <v>3</v>
      </c>
      <c r="AI267" s="274">
        <v>5</v>
      </c>
      <c r="AJ267" s="274">
        <v>5</v>
      </c>
      <c r="AK267" s="274"/>
      <c r="AL267" s="274"/>
      <c r="AM267" s="274">
        <v>5</v>
      </c>
      <c r="AN267" s="274">
        <v>5</v>
      </c>
      <c r="AO267" s="274">
        <v>5</v>
      </c>
      <c r="AP267" s="274">
        <v>5</v>
      </c>
      <c r="AQ267" s="274">
        <v>5</v>
      </c>
      <c r="AR267" s="274">
        <v>5</v>
      </c>
      <c r="AS267" s="274">
        <v>5</v>
      </c>
      <c r="AT267" s="274"/>
      <c r="AU267" s="274" t="s">
        <v>183</v>
      </c>
      <c r="AV267" s="274">
        <v>4</v>
      </c>
      <c r="AW267" s="274" t="s">
        <v>183</v>
      </c>
      <c r="AX267" s="274">
        <v>4</v>
      </c>
      <c r="AY267" s="274" t="s">
        <v>33</v>
      </c>
      <c r="AZ267" s="274"/>
      <c r="BA267" s="274" t="s">
        <v>183</v>
      </c>
      <c r="BB267" s="274" t="s">
        <v>183</v>
      </c>
      <c r="BC267" s="274" t="s">
        <v>183</v>
      </c>
      <c r="BD267" s="274">
        <v>4</v>
      </c>
      <c r="BE267" s="274" t="s">
        <v>33</v>
      </c>
      <c r="BF267" s="274"/>
      <c r="BG267" s="274"/>
      <c r="BH267" s="274"/>
      <c r="BI267" s="274"/>
      <c r="BJ267" s="274">
        <v>5</v>
      </c>
      <c r="BK267" s="274">
        <v>5</v>
      </c>
      <c r="BL267" s="274"/>
      <c r="BM267" s="274">
        <v>5</v>
      </c>
      <c r="BN267" s="274">
        <v>4</v>
      </c>
      <c r="BO267" s="274"/>
      <c r="BP267" s="274"/>
      <c r="BQ267" s="275">
        <v>43139.752453703702</v>
      </c>
      <c r="BR267" s="274" t="s">
        <v>356</v>
      </c>
    </row>
    <row r="268" spans="1:70" ht="15" x14ac:dyDescent="0.25">
      <c r="A268" s="197" t="str">
        <f>IF(ISNA(LOOKUP($G268,BLIOTECAS!$B$1:$B$27,BLIOTECAS!C$1:C$27)),"",LOOKUP($G268,BLIOTECAS!$B$1:$B$27,BLIOTECAS!C$1:C$27))</f>
        <v xml:space="preserve">Facultad de Derecho </v>
      </c>
      <c r="B268" s="197" t="str">
        <f>IF(ISNA(LOOKUP($G268,BLIOTECAS!$B$1:$B$27,BLIOTECAS!D$1:D$27)),"",LOOKUP($G268,BLIOTECAS!$B$1:$B$27,BLIOTECAS!D$1:D$27))</f>
        <v>DER</v>
      </c>
      <c r="C268" s="197" t="str">
        <f>IF(ISNA(LOOKUP($G268,BLIOTECAS!$B$1:$B$27,BLIOTECAS!E$1:E$27)),"",LOOKUP($G268,BLIOTECAS!$B$1:$B$27,BLIOTECAS!E$1:E$27))</f>
        <v>Ciencias Sociales</v>
      </c>
      <c r="D268" s="274">
        <v>1696</v>
      </c>
      <c r="E268" s="274"/>
      <c r="F268" s="274"/>
      <c r="G268" s="274">
        <v>11</v>
      </c>
      <c r="H268" s="274"/>
      <c r="I268" s="274">
        <v>3</v>
      </c>
      <c r="J268" s="274">
        <v>2</v>
      </c>
      <c r="K268" s="274"/>
      <c r="L268" s="274">
        <v>29</v>
      </c>
      <c r="M268" s="274">
        <v>11</v>
      </c>
      <c r="N268" s="274"/>
      <c r="O268" s="274"/>
      <c r="P268" s="274"/>
      <c r="Q268" s="274"/>
      <c r="R268" s="274">
        <v>5</v>
      </c>
      <c r="S268" s="274">
        <v>5</v>
      </c>
      <c r="T268" s="274">
        <v>5</v>
      </c>
      <c r="U268" s="274">
        <v>5</v>
      </c>
      <c r="V268" s="274"/>
      <c r="W268" s="274"/>
      <c r="X268" s="274">
        <v>4</v>
      </c>
      <c r="Y268" s="274">
        <v>3</v>
      </c>
      <c r="Z268" s="274">
        <v>4</v>
      </c>
      <c r="AA268" s="274">
        <v>2</v>
      </c>
      <c r="AB268" s="274">
        <v>4</v>
      </c>
      <c r="AC268" s="274"/>
      <c r="AD268" s="274"/>
      <c r="AE268" s="274">
        <v>3</v>
      </c>
      <c r="AF268" s="274">
        <v>3</v>
      </c>
      <c r="AG268" s="274">
        <v>5</v>
      </c>
      <c r="AH268" s="274">
        <v>3</v>
      </c>
      <c r="AI268" s="274">
        <v>5</v>
      </c>
      <c r="AJ268" s="274">
        <v>4</v>
      </c>
      <c r="AK268" s="274"/>
      <c r="AL268" s="274"/>
      <c r="AM268" s="274">
        <v>5</v>
      </c>
      <c r="AN268" s="274">
        <v>4</v>
      </c>
      <c r="AO268" s="274">
        <v>4</v>
      </c>
      <c r="AP268" s="274">
        <v>5</v>
      </c>
      <c r="AQ268" s="274">
        <v>5</v>
      </c>
      <c r="AR268" s="274">
        <v>5</v>
      </c>
      <c r="AS268" s="274">
        <v>4</v>
      </c>
      <c r="AT268" s="274"/>
      <c r="AU268" s="274" t="s">
        <v>183</v>
      </c>
      <c r="AV268" s="274">
        <v>3</v>
      </c>
      <c r="AW268" s="274" t="s">
        <v>33</v>
      </c>
      <c r="AX268" s="274"/>
      <c r="AY268" s="274" t="s">
        <v>33</v>
      </c>
      <c r="AZ268" s="274"/>
      <c r="BA268" s="274" t="s">
        <v>33</v>
      </c>
      <c r="BB268" s="274" t="s">
        <v>33</v>
      </c>
      <c r="BC268" s="274" t="s">
        <v>33</v>
      </c>
      <c r="BD268" s="274"/>
      <c r="BE268" s="274" t="s">
        <v>33</v>
      </c>
      <c r="BF268" s="274"/>
      <c r="BG268" s="274"/>
      <c r="BH268" s="274"/>
      <c r="BI268" s="274"/>
      <c r="BJ268" s="274">
        <v>5</v>
      </c>
      <c r="BK268" s="274">
        <v>5</v>
      </c>
      <c r="BL268" s="274"/>
      <c r="BM268" s="274">
        <v>5</v>
      </c>
      <c r="BN268" s="274">
        <v>5</v>
      </c>
      <c r="BO268" s="274"/>
      <c r="BP268" s="274"/>
      <c r="BQ268" s="275">
        <v>43139.752997685187</v>
      </c>
      <c r="BR268" s="274" t="s">
        <v>355</v>
      </c>
    </row>
    <row r="269" spans="1:70" ht="15" x14ac:dyDescent="0.25">
      <c r="A269" s="197" t="str">
        <f>IF(ISNA(LOOKUP($G269,BLIOTECAS!$B$1:$B$27,BLIOTECAS!C$1:C$27)),"",LOOKUP($G269,BLIOTECAS!$B$1:$B$27,BLIOTECAS!C$1:C$27))</f>
        <v xml:space="preserve">Facultad de Geografía e Historia </v>
      </c>
      <c r="B269" s="197" t="str">
        <f>IF(ISNA(LOOKUP($G269,BLIOTECAS!$B$1:$B$27,BLIOTECAS!D$1:D$27)),"",LOOKUP($G269,BLIOTECAS!$B$1:$B$27,BLIOTECAS!D$1:D$27))</f>
        <v>GHI</v>
      </c>
      <c r="C269" s="197" t="str">
        <f>IF(ISNA(LOOKUP($G269,BLIOTECAS!$B$1:$B$27,BLIOTECAS!E$1:E$27)),"",LOOKUP($G269,BLIOTECAS!$B$1:$B$27,BLIOTECAS!E$1:E$27))</f>
        <v>Humanidades</v>
      </c>
      <c r="D269" s="274">
        <v>1697</v>
      </c>
      <c r="E269" s="274"/>
      <c r="F269" s="274"/>
      <c r="G269" s="274">
        <v>16</v>
      </c>
      <c r="H269" s="274"/>
      <c r="I269" s="274">
        <v>3</v>
      </c>
      <c r="J269" s="274">
        <v>3</v>
      </c>
      <c r="K269" s="274"/>
      <c r="L269" s="274">
        <v>16</v>
      </c>
      <c r="M269" s="274">
        <v>14</v>
      </c>
      <c r="N269" s="274"/>
      <c r="O269" s="274" t="s">
        <v>105</v>
      </c>
      <c r="P269" s="274"/>
      <c r="Q269" s="274"/>
      <c r="R269" s="274">
        <v>5</v>
      </c>
      <c r="S269" s="274">
        <v>5</v>
      </c>
      <c r="T269" s="274">
        <v>5</v>
      </c>
      <c r="U269" s="274">
        <v>5</v>
      </c>
      <c r="V269" s="274"/>
      <c r="W269" s="274"/>
      <c r="X269" s="274">
        <v>3</v>
      </c>
      <c r="Y269" s="274">
        <v>3</v>
      </c>
      <c r="Z269" s="274">
        <v>5</v>
      </c>
      <c r="AA269" s="274">
        <v>3</v>
      </c>
      <c r="AB269" s="274">
        <v>5</v>
      </c>
      <c r="AC269" s="274"/>
      <c r="AD269" s="274">
        <v>3</v>
      </c>
      <c r="AE269" s="274">
        <v>5</v>
      </c>
      <c r="AF269" s="274">
        <v>5</v>
      </c>
      <c r="AG269" s="274">
        <v>5</v>
      </c>
      <c r="AH269" s="274">
        <v>5</v>
      </c>
      <c r="AI269" s="274"/>
      <c r="AJ269" s="274"/>
      <c r="AK269" s="274"/>
      <c r="AL269" s="274"/>
      <c r="AM269" s="274">
        <v>5</v>
      </c>
      <c r="AN269" s="274">
        <v>5</v>
      </c>
      <c r="AO269" s="274">
        <v>5</v>
      </c>
      <c r="AP269" s="274">
        <v>5</v>
      </c>
      <c r="AQ269" s="274">
        <v>5</v>
      </c>
      <c r="AR269" s="274">
        <v>5</v>
      </c>
      <c r="AS269" s="274">
        <v>5</v>
      </c>
      <c r="AT269" s="274"/>
      <c r="AU269" s="274" t="s">
        <v>33</v>
      </c>
      <c r="AV269" s="274"/>
      <c r="AW269" s="274" t="s">
        <v>33</v>
      </c>
      <c r="AX269" s="274"/>
      <c r="AY269" s="274" t="s">
        <v>33</v>
      </c>
      <c r="AZ269" s="274"/>
      <c r="BA269" s="274"/>
      <c r="BB269" s="274"/>
      <c r="BC269" s="274"/>
      <c r="BD269" s="274"/>
      <c r="BE269" s="274" t="s">
        <v>33</v>
      </c>
      <c r="BF269" s="274"/>
      <c r="BG269" s="274"/>
      <c r="BH269" s="274"/>
      <c r="BI269" s="274"/>
      <c r="BJ269" s="274">
        <v>5</v>
      </c>
      <c r="BK269" s="274">
        <v>5</v>
      </c>
      <c r="BL269" s="274"/>
      <c r="BM269" s="274">
        <v>5</v>
      </c>
      <c r="BN269" s="274">
        <v>5</v>
      </c>
      <c r="BO269" s="274"/>
      <c r="BP269" s="274"/>
      <c r="BQ269" s="275">
        <v>43139.755104166667</v>
      </c>
      <c r="BR269" s="274" t="s">
        <v>356</v>
      </c>
    </row>
    <row r="270" spans="1:70" ht="15" x14ac:dyDescent="0.25">
      <c r="A270" s="197" t="str">
        <f>IF(ISNA(LOOKUP($G270,BLIOTECAS!$B$1:$B$27,BLIOTECAS!C$1:C$27)),"",LOOKUP($G270,BLIOTECAS!$B$1:$B$27,BLIOTECAS!C$1:C$27))</f>
        <v xml:space="preserve">Facultad de Educación </v>
      </c>
      <c r="B270" s="197" t="str">
        <f>IF(ISNA(LOOKUP($G270,BLIOTECAS!$B$1:$B$27,BLIOTECAS!D$1:D$27)),"",LOOKUP($G270,BLIOTECAS!$B$1:$B$27,BLIOTECAS!D$1:D$27))</f>
        <v>EDU</v>
      </c>
      <c r="C270" s="197" t="str">
        <f>IF(ISNA(LOOKUP($G270,BLIOTECAS!$B$1:$B$27,BLIOTECAS!E$1:E$27)),"",LOOKUP($G270,BLIOTECAS!$B$1:$B$27,BLIOTECAS!E$1:E$27))</f>
        <v>Humanidades</v>
      </c>
      <c r="D270" s="274">
        <v>1698</v>
      </c>
      <c r="E270" s="274"/>
      <c r="F270" s="274"/>
      <c r="G270" s="274">
        <v>12</v>
      </c>
      <c r="H270" s="274"/>
      <c r="I270" s="274">
        <v>2</v>
      </c>
      <c r="J270" s="274">
        <v>3</v>
      </c>
      <c r="K270" s="274"/>
      <c r="L270" s="274">
        <v>12</v>
      </c>
      <c r="M270" s="274"/>
      <c r="N270" s="274"/>
      <c r="O270" s="274"/>
      <c r="P270" s="274"/>
      <c r="Q270" s="274"/>
      <c r="R270" s="274">
        <v>5</v>
      </c>
      <c r="S270" s="274"/>
      <c r="T270" s="274"/>
      <c r="U270" s="274"/>
      <c r="V270" s="274"/>
      <c r="W270" s="274"/>
      <c r="X270" s="274">
        <v>3</v>
      </c>
      <c r="Y270" s="274">
        <v>4</v>
      </c>
      <c r="Z270" s="274">
        <v>4</v>
      </c>
      <c r="AA270" s="274">
        <v>2</v>
      </c>
      <c r="AB270" s="274">
        <v>3</v>
      </c>
      <c r="AC270" s="274"/>
      <c r="AD270" s="274">
        <v>4</v>
      </c>
      <c r="AE270" s="274">
        <v>5</v>
      </c>
      <c r="AF270" s="274">
        <v>4</v>
      </c>
      <c r="AG270" s="274">
        <v>5</v>
      </c>
      <c r="AH270" s="274">
        <v>5</v>
      </c>
      <c r="AI270" s="274">
        <v>5</v>
      </c>
      <c r="AJ270" s="274">
        <v>5</v>
      </c>
      <c r="AK270" s="274"/>
      <c r="AL270" s="274"/>
      <c r="AM270" s="274">
        <v>5</v>
      </c>
      <c r="AN270" s="274">
        <v>4</v>
      </c>
      <c r="AO270" s="274">
        <v>5</v>
      </c>
      <c r="AP270" s="274">
        <v>5</v>
      </c>
      <c r="AQ270" s="274">
        <v>5</v>
      </c>
      <c r="AR270" s="274">
        <v>5</v>
      </c>
      <c r="AS270" s="274">
        <v>5</v>
      </c>
      <c r="AT270" s="274"/>
      <c r="AU270" s="274" t="s">
        <v>183</v>
      </c>
      <c r="AV270" s="274">
        <v>5</v>
      </c>
      <c r="AW270" s="274" t="s">
        <v>33</v>
      </c>
      <c r="AX270" s="274"/>
      <c r="AY270" s="274" t="s">
        <v>33</v>
      </c>
      <c r="AZ270" s="274"/>
      <c r="BA270" s="274" t="s">
        <v>183</v>
      </c>
      <c r="BB270" s="274" t="s">
        <v>183</v>
      </c>
      <c r="BC270" s="274" t="s">
        <v>33</v>
      </c>
      <c r="BD270" s="274"/>
      <c r="BE270" s="274" t="s">
        <v>183</v>
      </c>
      <c r="BF270" s="274"/>
      <c r="BG270" s="274"/>
      <c r="BH270" s="274"/>
      <c r="BI270" s="274"/>
      <c r="BJ270" s="274">
        <v>5</v>
      </c>
      <c r="BK270" s="274">
        <v>5</v>
      </c>
      <c r="BL270" s="274"/>
      <c r="BM270" s="274">
        <v>5</v>
      </c>
      <c r="BN270" s="274"/>
      <c r="BO270" s="274"/>
      <c r="BP270" s="274"/>
      <c r="BQ270" s="275">
        <v>43139.756157407406</v>
      </c>
      <c r="BR270" s="274" t="s">
        <v>355</v>
      </c>
    </row>
    <row r="271" spans="1:70" ht="15" x14ac:dyDescent="0.25">
      <c r="A271" s="197" t="str">
        <f>IF(ISNA(LOOKUP($G271,BLIOTECAS!$B$1:$B$27,BLIOTECAS!C$1:C$27)),"",LOOKUP($G271,BLIOTECAS!$B$1:$B$27,BLIOTECAS!C$1:C$27))</f>
        <v/>
      </c>
      <c r="B271" s="197" t="str">
        <f>IF(ISNA(LOOKUP($G271,BLIOTECAS!$B$1:$B$27,BLIOTECAS!D$1:D$27)),"",LOOKUP($G271,BLIOTECAS!$B$1:$B$27,BLIOTECAS!D$1:D$27))</f>
        <v/>
      </c>
      <c r="C271" s="197" t="str">
        <f>IF(ISNA(LOOKUP($G271,BLIOTECAS!$B$1:$B$27,BLIOTECAS!E$1:E$27)),"",LOOKUP($G271,BLIOTECAS!$B$1:$B$27,BLIOTECAS!E$1:E$27))</f>
        <v/>
      </c>
      <c r="D271" s="274">
        <v>1699</v>
      </c>
      <c r="E271" s="274"/>
      <c r="F271" s="274"/>
      <c r="G271" s="274"/>
      <c r="H271" s="274"/>
      <c r="I271" s="274">
        <v>3</v>
      </c>
      <c r="J271" s="274">
        <v>4</v>
      </c>
      <c r="K271" s="274"/>
      <c r="L271" s="274">
        <v>20</v>
      </c>
      <c r="M271" s="274">
        <v>12</v>
      </c>
      <c r="N271" s="274"/>
      <c r="O271" s="274"/>
      <c r="P271" s="274"/>
      <c r="Q271" s="274"/>
      <c r="R271" s="274">
        <v>5</v>
      </c>
      <c r="S271" s="274">
        <v>5</v>
      </c>
      <c r="T271" s="274">
        <v>5</v>
      </c>
      <c r="U271" s="274">
        <v>4</v>
      </c>
      <c r="V271" s="274"/>
      <c r="W271" s="274"/>
      <c r="X271" s="274">
        <v>1</v>
      </c>
      <c r="Y271" s="274">
        <v>5</v>
      </c>
      <c r="Z271" s="274">
        <v>4</v>
      </c>
      <c r="AA271" s="274">
        <v>4</v>
      </c>
      <c r="AB271" s="274">
        <v>5</v>
      </c>
      <c r="AC271" s="274"/>
      <c r="AD271" s="274">
        <v>4</v>
      </c>
      <c r="AE271" s="274">
        <v>4</v>
      </c>
      <c r="AF271" s="274">
        <v>4</v>
      </c>
      <c r="AG271" s="274">
        <v>4</v>
      </c>
      <c r="AH271" s="274">
        <v>4</v>
      </c>
      <c r="AI271" s="274">
        <v>4</v>
      </c>
      <c r="AJ271" s="274">
        <v>4</v>
      </c>
      <c r="AK271" s="274"/>
      <c r="AL271" s="274"/>
      <c r="AM271" s="274">
        <v>5</v>
      </c>
      <c r="AN271" s="274">
        <v>5</v>
      </c>
      <c r="AO271" s="274">
        <v>5</v>
      </c>
      <c r="AP271" s="274">
        <v>5</v>
      </c>
      <c r="AQ271" s="274">
        <v>5</v>
      </c>
      <c r="AR271" s="274">
        <v>5</v>
      </c>
      <c r="AS271" s="274">
        <v>5</v>
      </c>
      <c r="AT271" s="274"/>
      <c r="AU271" s="274" t="s">
        <v>183</v>
      </c>
      <c r="AV271" s="274">
        <v>4</v>
      </c>
      <c r="AW271" s="274" t="s">
        <v>183</v>
      </c>
      <c r="AX271" s="274">
        <v>4</v>
      </c>
      <c r="AY271" s="274" t="s">
        <v>33</v>
      </c>
      <c r="AZ271" s="274"/>
      <c r="BA271" s="274" t="s">
        <v>183</v>
      </c>
      <c r="BB271" s="274" t="s">
        <v>183</v>
      </c>
      <c r="BC271" s="274" t="s">
        <v>183</v>
      </c>
      <c r="BD271" s="274">
        <v>4</v>
      </c>
      <c r="BE271" s="274" t="s">
        <v>33</v>
      </c>
      <c r="BF271" s="274"/>
      <c r="BG271" s="274"/>
      <c r="BH271" s="274"/>
      <c r="BI271" s="274"/>
      <c r="BJ271" s="274">
        <v>4</v>
      </c>
      <c r="BK271" s="274">
        <v>5</v>
      </c>
      <c r="BL271" s="274"/>
      <c r="BM271" s="274">
        <v>4</v>
      </c>
      <c r="BN271" s="274">
        <v>5</v>
      </c>
      <c r="BO271" s="274"/>
      <c r="BP271" s="274"/>
      <c r="BQ271" s="275">
        <v>43139.757175925923</v>
      </c>
      <c r="BR271" s="274" t="s">
        <v>356</v>
      </c>
    </row>
    <row r="272" spans="1:70" ht="15" x14ac:dyDescent="0.25">
      <c r="A272" s="197" t="str">
        <f>IF(ISNA(LOOKUP($G272,BLIOTECAS!$B$1:$B$27,BLIOTECAS!C$1:C$27)),"",LOOKUP($G272,BLIOTECAS!$B$1:$B$27,BLIOTECAS!C$1:C$27))</f>
        <v xml:space="preserve">Facultad de Geografía e Historia </v>
      </c>
      <c r="B272" s="197" t="str">
        <f>IF(ISNA(LOOKUP($G272,BLIOTECAS!$B$1:$B$27,BLIOTECAS!D$1:D$27)),"",LOOKUP($G272,BLIOTECAS!$B$1:$B$27,BLIOTECAS!D$1:D$27))</f>
        <v>GHI</v>
      </c>
      <c r="C272" s="197" t="str">
        <f>IF(ISNA(LOOKUP($G272,BLIOTECAS!$B$1:$B$27,BLIOTECAS!E$1:E$27)),"",LOOKUP($G272,BLIOTECAS!$B$1:$B$27,BLIOTECAS!E$1:E$27))</f>
        <v>Humanidades</v>
      </c>
      <c r="D272" s="274">
        <v>1700</v>
      </c>
      <c r="E272" s="274"/>
      <c r="F272" s="274"/>
      <c r="G272" s="274">
        <v>16</v>
      </c>
      <c r="H272" s="274"/>
      <c r="I272" s="274">
        <v>3</v>
      </c>
      <c r="J272" s="274">
        <v>1</v>
      </c>
      <c r="K272" s="274"/>
      <c r="L272" s="274">
        <v>16</v>
      </c>
      <c r="M272" s="274"/>
      <c r="N272" s="274"/>
      <c r="O272" s="274"/>
      <c r="P272" s="274"/>
      <c r="Q272" s="274"/>
      <c r="R272" s="274">
        <v>4</v>
      </c>
      <c r="S272" s="274">
        <v>4</v>
      </c>
      <c r="T272" s="274">
        <v>4</v>
      </c>
      <c r="U272" s="274">
        <v>4</v>
      </c>
      <c r="V272" s="274"/>
      <c r="W272" s="274"/>
      <c r="X272" s="274">
        <v>5</v>
      </c>
      <c r="Y272" s="274">
        <v>2</v>
      </c>
      <c r="Z272" s="274">
        <v>5</v>
      </c>
      <c r="AA272" s="274">
        <v>3</v>
      </c>
      <c r="AB272" s="274">
        <v>5</v>
      </c>
      <c r="AC272" s="274"/>
      <c r="AD272" s="274">
        <v>2</v>
      </c>
      <c r="AE272" s="274">
        <v>5</v>
      </c>
      <c r="AF272" s="274">
        <v>5</v>
      </c>
      <c r="AG272" s="274">
        <v>5</v>
      </c>
      <c r="AH272" s="274">
        <v>5</v>
      </c>
      <c r="AI272" s="274">
        <v>3</v>
      </c>
      <c r="AJ272" s="274">
        <v>5</v>
      </c>
      <c r="AK272" s="274"/>
      <c r="AL272" s="274"/>
      <c r="AM272" s="274">
        <v>5</v>
      </c>
      <c r="AN272" s="274">
        <v>5</v>
      </c>
      <c r="AO272" s="274">
        <v>5</v>
      </c>
      <c r="AP272" s="274">
        <v>5</v>
      </c>
      <c r="AQ272" s="274">
        <v>5</v>
      </c>
      <c r="AR272" s="274">
        <v>5</v>
      </c>
      <c r="AS272" s="274">
        <v>3</v>
      </c>
      <c r="AT272" s="274"/>
      <c r="AU272" s="274" t="s">
        <v>183</v>
      </c>
      <c r="AV272" s="274">
        <v>4</v>
      </c>
      <c r="AW272" s="274" t="s">
        <v>33</v>
      </c>
      <c r="AX272" s="274"/>
      <c r="AY272" s="274" t="s">
        <v>33</v>
      </c>
      <c r="AZ272" s="274"/>
      <c r="BA272" s="274" t="s">
        <v>33</v>
      </c>
      <c r="BB272" s="274" t="s">
        <v>183</v>
      </c>
      <c r="BC272" s="274" t="s">
        <v>33</v>
      </c>
      <c r="BD272" s="274"/>
      <c r="BE272" s="274" t="s">
        <v>33</v>
      </c>
      <c r="BF272" s="274"/>
      <c r="BG272" s="274"/>
      <c r="BH272" s="274"/>
      <c r="BI272" s="274"/>
      <c r="BJ272" s="274">
        <v>5</v>
      </c>
      <c r="BK272" s="274">
        <v>5</v>
      </c>
      <c r="BL272" s="274"/>
      <c r="BM272" s="274">
        <v>4</v>
      </c>
      <c r="BN272" s="274">
        <v>4</v>
      </c>
      <c r="BO272" s="274" t="s">
        <v>455</v>
      </c>
      <c r="BP272" s="274"/>
      <c r="BQ272" s="275">
        <v>43139.758912037039</v>
      </c>
      <c r="BR272" s="274" t="s">
        <v>355</v>
      </c>
    </row>
    <row r="273" spans="1:70" ht="15" x14ac:dyDescent="0.25">
      <c r="A273" s="197" t="str">
        <f>IF(ISNA(LOOKUP($G273,BLIOTECAS!$B$1:$B$27,BLIOTECAS!C$1:C$27)),"",LOOKUP($G273,BLIOTECAS!$B$1:$B$27,BLIOTECAS!C$1:C$27))</f>
        <v xml:space="preserve">Facultad de Bellas Artes </v>
      </c>
      <c r="B273" s="197" t="str">
        <f>IF(ISNA(LOOKUP($G273,BLIOTECAS!$B$1:$B$27,BLIOTECAS!D$1:D$27)),"",LOOKUP($G273,BLIOTECAS!$B$1:$B$27,BLIOTECAS!D$1:D$27))</f>
        <v>BBA</v>
      </c>
      <c r="C273" s="197" t="str">
        <f>IF(ISNA(LOOKUP($G273,BLIOTECAS!$B$1:$B$27,BLIOTECAS!E$1:E$27)),"",LOOKUP($G273,BLIOTECAS!$B$1:$B$27,BLIOTECAS!E$1:E$27))</f>
        <v>Humanidades</v>
      </c>
      <c r="D273" s="274">
        <v>1701</v>
      </c>
      <c r="E273" s="274"/>
      <c r="F273" s="274"/>
      <c r="G273" s="274">
        <v>1</v>
      </c>
      <c r="H273" s="274"/>
      <c r="I273" s="274">
        <v>4</v>
      </c>
      <c r="J273" s="274">
        <v>3</v>
      </c>
      <c r="K273" s="274"/>
      <c r="L273" s="274">
        <v>1</v>
      </c>
      <c r="M273" s="274"/>
      <c r="N273" s="274"/>
      <c r="O273" s="274"/>
      <c r="P273" s="274"/>
      <c r="Q273" s="274"/>
      <c r="R273" s="274">
        <v>5</v>
      </c>
      <c r="S273" s="274">
        <v>5</v>
      </c>
      <c r="T273" s="274">
        <v>5</v>
      </c>
      <c r="U273" s="274">
        <v>5</v>
      </c>
      <c r="V273" s="274"/>
      <c r="W273" s="274"/>
      <c r="X273" s="274">
        <v>5</v>
      </c>
      <c r="Y273" s="274">
        <v>5</v>
      </c>
      <c r="Z273" s="274">
        <v>5</v>
      </c>
      <c r="AA273" s="274">
        <v>5</v>
      </c>
      <c r="AB273" s="274">
        <v>5</v>
      </c>
      <c r="AC273" s="274"/>
      <c r="AD273" s="274">
        <v>5</v>
      </c>
      <c r="AE273" s="274">
        <v>4</v>
      </c>
      <c r="AF273" s="274">
        <v>3</v>
      </c>
      <c r="AG273" s="274">
        <v>5</v>
      </c>
      <c r="AH273" s="274">
        <v>4</v>
      </c>
      <c r="AI273" s="274">
        <v>5</v>
      </c>
      <c r="AJ273" s="274">
        <v>4</v>
      </c>
      <c r="AK273" s="274"/>
      <c r="AL273" s="274"/>
      <c r="AM273" s="274">
        <v>5</v>
      </c>
      <c r="AN273" s="274">
        <v>5</v>
      </c>
      <c r="AO273" s="274">
        <v>4</v>
      </c>
      <c r="AP273" s="274">
        <v>5</v>
      </c>
      <c r="AQ273" s="274">
        <v>5</v>
      </c>
      <c r="AR273" s="274">
        <v>5</v>
      </c>
      <c r="AS273" s="274">
        <v>5</v>
      </c>
      <c r="AT273" s="274"/>
      <c r="AU273" s="274" t="s">
        <v>33</v>
      </c>
      <c r="AV273" s="274"/>
      <c r="AW273" s="274" t="s">
        <v>183</v>
      </c>
      <c r="AX273" s="274">
        <v>4</v>
      </c>
      <c r="AY273" s="274" t="s">
        <v>183</v>
      </c>
      <c r="AZ273" s="274">
        <v>4</v>
      </c>
      <c r="BA273" s="274" t="s">
        <v>33</v>
      </c>
      <c r="BB273" s="274" t="s">
        <v>183</v>
      </c>
      <c r="BC273" s="274" t="s">
        <v>183</v>
      </c>
      <c r="BD273" s="274">
        <v>5</v>
      </c>
      <c r="BE273" s="274" t="s">
        <v>183</v>
      </c>
      <c r="BF273" s="274"/>
      <c r="BG273" s="274"/>
      <c r="BH273" s="274"/>
      <c r="BI273" s="274"/>
      <c r="BJ273" s="274">
        <v>5</v>
      </c>
      <c r="BK273" s="274">
        <v>5</v>
      </c>
      <c r="BL273" s="274"/>
      <c r="BM273" s="274">
        <v>5</v>
      </c>
      <c r="BN273" s="274">
        <v>5</v>
      </c>
      <c r="BO273" s="274"/>
      <c r="BP273" s="274"/>
      <c r="BQ273" s="275">
        <v>43139.760081018518</v>
      </c>
      <c r="BR273" s="274" t="s">
        <v>356</v>
      </c>
    </row>
    <row r="274" spans="1:70" ht="15" x14ac:dyDescent="0.25">
      <c r="A274" s="197" t="str">
        <f>IF(ISNA(LOOKUP($G274,BLIOTECAS!$B$1:$B$27,BLIOTECAS!C$1:C$27)),"",LOOKUP($G274,BLIOTECAS!$B$1:$B$27,BLIOTECAS!C$1:C$27))</f>
        <v xml:space="preserve">Facultad de Medicina </v>
      </c>
      <c r="B274" s="197" t="str">
        <f>IF(ISNA(LOOKUP($G274,BLIOTECAS!$B$1:$B$27,BLIOTECAS!D$1:D$27)),"",LOOKUP($G274,BLIOTECAS!$B$1:$B$27,BLIOTECAS!D$1:D$27))</f>
        <v>MED</v>
      </c>
      <c r="C274" s="197" t="str">
        <f>IF(ISNA(LOOKUP($G274,BLIOTECAS!$B$1:$B$27,BLIOTECAS!E$1:E$27)),"",LOOKUP($G274,BLIOTECAS!$B$1:$B$27,BLIOTECAS!E$1:E$27))</f>
        <v>Ciencias de la Salud</v>
      </c>
      <c r="D274" s="274">
        <v>1702</v>
      </c>
      <c r="E274" s="274"/>
      <c r="F274" s="274"/>
      <c r="G274" s="274">
        <v>18</v>
      </c>
      <c r="H274" s="274"/>
      <c r="I274" s="274">
        <v>3</v>
      </c>
      <c r="J274" s="274">
        <v>3</v>
      </c>
      <c r="K274" s="274"/>
      <c r="L274" s="274">
        <v>18</v>
      </c>
      <c r="M274" s="274">
        <v>16</v>
      </c>
      <c r="N274" s="274">
        <v>11</v>
      </c>
      <c r="O274" s="274"/>
      <c r="P274" s="274"/>
      <c r="Q274" s="274"/>
      <c r="R274" s="274">
        <v>4</v>
      </c>
      <c r="S274" s="274">
        <v>4</v>
      </c>
      <c r="T274" s="274">
        <v>4</v>
      </c>
      <c r="U274" s="274">
        <v>4</v>
      </c>
      <c r="V274" s="274"/>
      <c r="W274" s="274"/>
      <c r="X274" s="274">
        <v>4</v>
      </c>
      <c r="Y274" s="274">
        <v>4</v>
      </c>
      <c r="Z274" s="274">
        <v>3</v>
      </c>
      <c r="AA274" s="274">
        <v>2</v>
      </c>
      <c r="AB274" s="274">
        <v>3</v>
      </c>
      <c r="AC274" s="274"/>
      <c r="AD274" s="274">
        <v>4</v>
      </c>
      <c r="AE274" s="274">
        <v>4</v>
      </c>
      <c r="AF274" s="274">
        <v>4</v>
      </c>
      <c r="AG274" s="274">
        <v>4</v>
      </c>
      <c r="AH274" s="274">
        <v>3</v>
      </c>
      <c r="AI274" s="274">
        <v>3</v>
      </c>
      <c r="AJ274" s="274">
        <v>4</v>
      </c>
      <c r="AK274" s="274"/>
      <c r="AL274" s="274"/>
      <c r="AM274" s="274">
        <v>4</v>
      </c>
      <c r="AN274" s="274">
        <v>4</v>
      </c>
      <c r="AO274" s="274">
        <v>5</v>
      </c>
      <c r="AP274" s="274">
        <v>5</v>
      </c>
      <c r="AQ274" s="274">
        <v>4</v>
      </c>
      <c r="AR274" s="274">
        <v>4</v>
      </c>
      <c r="AS274" s="274">
        <v>4</v>
      </c>
      <c r="AT274" s="274"/>
      <c r="AU274" s="274" t="s">
        <v>183</v>
      </c>
      <c r="AV274" s="274">
        <v>3</v>
      </c>
      <c r="AW274" s="274" t="s">
        <v>33</v>
      </c>
      <c r="AX274" s="274"/>
      <c r="AY274" s="274" t="s">
        <v>33</v>
      </c>
      <c r="AZ274" s="274"/>
      <c r="BA274" s="274" t="s">
        <v>183</v>
      </c>
      <c r="BB274" s="274" t="s">
        <v>183</v>
      </c>
      <c r="BC274" s="274" t="s">
        <v>33</v>
      </c>
      <c r="BD274" s="274"/>
      <c r="BE274" s="274" t="s">
        <v>33</v>
      </c>
      <c r="BF274" s="274"/>
      <c r="BG274" s="274"/>
      <c r="BH274" s="274"/>
      <c r="BI274" s="274"/>
      <c r="BJ274" s="274">
        <v>5</v>
      </c>
      <c r="BK274" s="274">
        <v>5</v>
      </c>
      <c r="BL274" s="274"/>
      <c r="BM274" s="274">
        <v>4</v>
      </c>
      <c r="BN274" s="274">
        <v>3</v>
      </c>
      <c r="BO274" s="274"/>
      <c r="BP274" s="274"/>
      <c r="BQ274" s="275">
        <v>43139.761736111112</v>
      </c>
      <c r="BR274" s="274" t="s">
        <v>355</v>
      </c>
    </row>
    <row r="275" spans="1:70" ht="15" x14ac:dyDescent="0.25">
      <c r="A275" s="197" t="str">
        <f>IF(ISNA(LOOKUP($G275,BLIOTECAS!$B$1:$B$27,BLIOTECAS!C$1:C$27)),"",LOOKUP($G275,BLIOTECAS!$B$1:$B$27,BLIOTECAS!C$1:C$27))</f>
        <v xml:space="preserve">Facultad de Ciencias Geológicas </v>
      </c>
      <c r="B275" s="197" t="str">
        <f>IF(ISNA(LOOKUP($G275,BLIOTECAS!$B$1:$B$27,BLIOTECAS!D$1:D$27)),"",LOOKUP($G275,BLIOTECAS!$B$1:$B$27,BLIOTECAS!D$1:D$27))</f>
        <v>GEO</v>
      </c>
      <c r="C275" s="197" t="str">
        <f>IF(ISNA(LOOKUP($G275,BLIOTECAS!$B$1:$B$27,BLIOTECAS!E$1:E$27)),"",LOOKUP($G275,BLIOTECAS!$B$1:$B$27,BLIOTECAS!E$1:E$27))</f>
        <v>Ciencias Experimentales</v>
      </c>
      <c r="D275" s="274">
        <v>1703</v>
      </c>
      <c r="E275" s="274"/>
      <c r="F275" s="274"/>
      <c r="G275" s="274">
        <v>7</v>
      </c>
      <c r="H275" s="274"/>
      <c r="I275" s="274">
        <v>4</v>
      </c>
      <c r="J275" s="274">
        <v>5</v>
      </c>
      <c r="K275" s="274"/>
      <c r="L275" s="274">
        <v>7</v>
      </c>
      <c r="M275" s="274"/>
      <c r="N275" s="274"/>
      <c r="O275" s="274"/>
      <c r="P275" s="274"/>
      <c r="Q275" s="274"/>
      <c r="R275" s="274">
        <v>5</v>
      </c>
      <c r="S275" s="274">
        <v>5</v>
      </c>
      <c r="T275" s="274">
        <v>5</v>
      </c>
      <c r="U275" s="274">
        <v>5</v>
      </c>
      <c r="V275" s="274"/>
      <c r="W275" s="274"/>
      <c r="X275" s="274">
        <v>5</v>
      </c>
      <c r="Y275" s="274">
        <v>5</v>
      </c>
      <c r="Z275" s="274">
        <v>4</v>
      </c>
      <c r="AA275" s="274">
        <v>3</v>
      </c>
      <c r="AB275" s="274">
        <v>3</v>
      </c>
      <c r="AC275" s="274"/>
      <c r="AD275" s="274">
        <v>4</v>
      </c>
      <c r="AE275" s="274">
        <v>5</v>
      </c>
      <c r="AF275" s="274">
        <v>5</v>
      </c>
      <c r="AG275" s="274">
        <v>5</v>
      </c>
      <c r="AH275" s="274">
        <v>4</v>
      </c>
      <c r="AI275" s="274">
        <v>5</v>
      </c>
      <c r="AJ275" s="274">
        <v>4</v>
      </c>
      <c r="AK275" s="274"/>
      <c r="AL275" s="274"/>
      <c r="AM275" s="274">
        <v>5</v>
      </c>
      <c r="AN275" s="274">
        <v>5</v>
      </c>
      <c r="AO275" s="274">
        <v>5</v>
      </c>
      <c r="AP275" s="274">
        <v>5</v>
      </c>
      <c r="AQ275" s="274">
        <v>5</v>
      </c>
      <c r="AR275" s="274">
        <v>5</v>
      </c>
      <c r="AS275" s="274">
        <v>5</v>
      </c>
      <c r="AT275" s="274"/>
      <c r="AU275" s="274" t="s">
        <v>183</v>
      </c>
      <c r="AV275" s="274">
        <v>5</v>
      </c>
      <c r="AW275" s="274" t="s">
        <v>183</v>
      </c>
      <c r="AX275" s="274">
        <v>5</v>
      </c>
      <c r="AY275" s="274" t="s">
        <v>183</v>
      </c>
      <c r="AZ275" s="274">
        <v>5</v>
      </c>
      <c r="BA275" s="274" t="s">
        <v>183</v>
      </c>
      <c r="BB275" s="274" t="s">
        <v>183</v>
      </c>
      <c r="BC275" s="274" t="s">
        <v>183</v>
      </c>
      <c r="BD275" s="274">
        <v>4</v>
      </c>
      <c r="BE275" s="274" t="s">
        <v>183</v>
      </c>
      <c r="BF275" s="274"/>
      <c r="BG275" s="274"/>
      <c r="BH275" s="274"/>
      <c r="BI275" s="274"/>
      <c r="BJ275" s="274">
        <v>5</v>
      </c>
      <c r="BK275" s="274"/>
      <c r="BL275" s="274"/>
      <c r="BM275" s="274">
        <v>5</v>
      </c>
      <c r="BN275" s="274">
        <v>4</v>
      </c>
      <c r="BO275" s="274"/>
      <c r="BP275" s="274"/>
      <c r="BQ275" s="275">
        <v>43139.761747685188</v>
      </c>
      <c r="BR275" s="274" t="s">
        <v>355</v>
      </c>
    </row>
    <row r="276" spans="1:70" ht="15" x14ac:dyDescent="0.25">
      <c r="A276" s="197" t="str">
        <f>IF(ISNA(LOOKUP($G276,BLIOTECAS!$B$1:$B$27,BLIOTECAS!C$1:C$27)),"",LOOKUP($G276,BLIOTECAS!$B$1:$B$27,BLIOTECAS!C$1:C$27))</f>
        <v xml:space="preserve">Facultad de Ciencias Económicas y Empresariales </v>
      </c>
      <c r="B276" s="197" t="str">
        <f>IF(ISNA(LOOKUP($G276,BLIOTECAS!$B$1:$B$27,BLIOTECAS!D$1:D$27)),"",LOOKUP($G276,BLIOTECAS!$B$1:$B$27,BLIOTECAS!D$1:D$27))</f>
        <v>CEE</v>
      </c>
      <c r="C276" s="197" t="str">
        <f>IF(ISNA(LOOKUP($G276,BLIOTECAS!$B$1:$B$27,BLIOTECAS!E$1:E$27)),"",LOOKUP($G276,BLIOTECAS!$B$1:$B$27,BLIOTECAS!E$1:E$27))</f>
        <v>Ciencias Sociales</v>
      </c>
      <c r="D276" s="274">
        <v>1704</v>
      </c>
      <c r="E276" s="274"/>
      <c r="F276" s="274"/>
      <c r="G276" s="274">
        <v>5</v>
      </c>
      <c r="H276" s="274"/>
      <c r="I276" s="274">
        <v>2</v>
      </c>
      <c r="J276" s="274">
        <v>5</v>
      </c>
      <c r="K276" s="274"/>
      <c r="L276" s="274">
        <v>5</v>
      </c>
      <c r="M276" s="274"/>
      <c r="N276" s="274"/>
      <c r="O276" s="274"/>
      <c r="P276" s="274"/>
      <c r="Q276" s="274"/>
      <c r="R276" s="274">
        <v>5</v>
      </c>
      <c r="S276" s="274">
        <v>5</v>
      </c>
      <c r="T276" s="274">
        <v>5</v>
      </c>
      <c r="U276" s="274">
        <v>5</v>
      </c>
      <c r="V276" s="274"/>
      <c r="W276" s="274"/>
      <c r="X276" s="274">
        <v>2</v>
      </c>
      <c r="Y276" s="274">
        <v>5</v>
      </c>
      <c r="Z276" s="274">
        <v>2</v>
      </c>
      <c r="AA276" s="274">
        <v>3</v>
      </c>
      <c r="AB276" s="274">
        <v>3</v>
      </c>
      <c r="AC276" s="274"/>
      <c r="AD276" s="274">
        <v>5</v>
      </c>
      <c r="AE276" s="274">
        <v>5</v>
      </c>
      <c r="AF276" s="274">
        <v>5</v>
      </c>
      <c r="AG276" s="274">
        <v>5</v>
      </c>
      <c r="AH276" s="274">
        <v>5</v>
      </c>
      <c r="AI276" s="274">
        <v>5</v>
      </c>
      <c r="AJ276" s="274">
        <v>5</v>
      </c>
      <c r="AK276" s="274"/>
      <c r="AL276" s="274"/>
      <c r="AM276" s="274"/>
      <c r="AN276" s="274"/>
      <c r="AO276" s="274"/>
      <c r="AP276" s="274"/>
      <c r="AQ276" s="274"/>
      <c r="AR276" s="274"/>
      <c r="AS276" s="274"/>
      <c r="AT276" s="274"/>
      <c r="AU276" s="274" t="s">
        <v>183</v>
      </c>
      <c r="AV276" s="274">
        <v>4</v>
      </c>
      <c r="AW276" s="274" t="s">
        <v>183</v>
      </c>
      <c r="AX276" s="274">
        <v>4</v>
      </c>
      <c r="AY276" s="274" t="s">
        <v>183</v>
      </c>
      <c r="AZ276" s="274">
        <v>4</v>
      </c>
      <c r="BA276" s="274" t="s">
        <v>183</v>
      </c>
      <c r="BB276" s="274" t="s">
        <v>183</v>
      </c>
      <c r="BC276" s="274" t="s">
        <v>183</v>
      </c>
      <c r="BD276" s="274">
        <v>4</v>
      </c>
      <c r="BE276" s="274" t="s">
        <v>183</v>
      </c>
      <c r="BF276" s="274"/>
      <c r="BG276" s="274"/>
      <c r="BH276" s="274"/>
      <c r="BI276" s="274"/>
      <c r="BJ276" s="274">
        <v>5</v>
      </c>
      <c r="BK276" s="274">
        <v>5</v>
      </c>
      <c r="BL276" s="274"/>
      <c r="BM276" s="274">
        <v>5</v>
      </c>
      <c r="BN276" s="274">
        <v>3</v>
      </c>
      <c r="BO276" s="274"/>
      <c r="BP276" s="274"/>
      <c r="BQ276" s="275">
        <v>43139.763171296298</v>
      </c>
      <c r="BR276" s="274" t="s">
        <v>356</v>
      </c>
    </row>
    <row r="277" spans="1:70" ht="15" x14ac:dyDescent="0.25">
      <c r="A277" s="197" t="str">
        <f>IF(ISNA(LOOKUP($G277,BLIOTECAS!$B$1:$B$27,BLIOTECAS!C$1:C$27)),"",LOOKUP($G277,BLIOTECAS!$B$1:$B$27,BLIOTECAS!C$1:C$27))</f>
        <v/>
      </c>
      <c r="B277" s="197" t="str">
        <f>IF(ISNA(LOOKUP($G277,BLIOTECAS!$B$1:$B$27,BLIOTECAS!D$1:D$27)),"",LOOKUP($G277,BLIOTECAS!$B$1:$B$27,BLIOTECAS!D$1:D$27))</f>
        <v/>
      </c>
      <c r="C277" s="197" t="str">
        <f>IF(ISNA(LOOKUP($G277,BLIOTECAS!$B$1:$B$27,BLIOTECAS!E$1:E$27)),"",LOOKUP($G277,BLIOTECAS!$B$1:$B$27,BLIOTECAS!E$1:E$27))</f>
        <v/>
      </c>
      <c r="D277" s="274">
        <v>1705</v>
      </c>
      <c r="E277" s="274"/>
      <c r="F277" s="274"/>
      <c r="G277" s="274"/>
      <c r="H277" s="274"/>
      <c r="I277" s="274">
        <v>3</v>
      </c>
      <c r="J277" s="274">
        <v>4</v>
      </c>
      <c r="K277" s="274"/>
      <c r="L277" s="274">
        <v>14</v>
      </c>
      <c r="M277" s="274">
        <v>15</v>
      </c>
      <c r="N277" s="274">
        <v>29</v>
      </c>
      <c r="O277" s="274"/>
      <c r="P277" s="274"/>
      <c r="Q277" s="274"/>
      <c r="R277" s="274">
        <v>4</v>
      </c>
      <c r="S277" s="274">
        <v>4</v>
      </c>
      <c r="T277" s="274">
        <v>4</v>
      </c>
      <c r="U277" s="274">
        <v>4</v>
      </c>
      <c r="V277" s="274"/>
      <c r="W277" s="274"/>
      <c r="X277" s="274">
        <v>5</v>
      </c>
      <c r="Y277" s="274">
        <v>3</v>
      </c>
      <c r="Z277" s="274">
        <v>4</v>
      </c>
      <c r="AA277" s="274">
        <v>4</v>
      </c>
      <c r="AB277" s="274">
        <v>4</v>
      </c>
      <c r="AC277" s="274"/>
      <c r="AD277" s="274">
        <v>4</v>
      </c>
      <c r="AE277" s="274">
        <v>4</v>
      </c>
      <c r="AF277" s="274">
        <v>4</v>
      </c>
      <c r="AG277" s="274">
        <v>4</v>
      </c>
      <c r="AH277" s="274">
        <v>4</v>
      </c>
      <c r="AI277" s="274">
        <v>4</v>
      </c>
      <c r="AJ277" s="274">
        <v>4</v>
      </c>
      <c r="AK277" s="274"/>
      <c r="AL277" s="274"/>
      <c r="AM277" s="274">
        <v>4</v>
      </c>
      <c r="AN277" s="274">
        <v>4</v>
      </c>
      <c r="AO277" s="274">
        <v>4</v>
      </c>
      <c r="AP277" s="274">
        <v>4</v>
      </c>
      <c r="AQ277" s="274">
        <v>4</v>
      </c>
      <c r="AR277" s="274">
        <v>4</v>
      </c>
      <c r="AS277" s="274">
        <v>4</v>
      </c>
      <c r="AT277" s="274"/>
      <c r="AU277" s="274" t="s">
        <v>183</v>
      </c>
      <c r="AV277" s="274">
        <v>4</v>
      </c>
      <c r="AW277" s="274" t="s">
        <v>33</v>
      </c>
      <c r="AX277" s="274"/>
      <c r="AY277" s="274" t="s">
        <v>33</v>
      </c>
      <c r="AZ277" s="274"/>
      <c r="BA277" s="274" t="s">
        <v>183</v>
      </c>
      <c r="BB277" s="274" t="s">
        <v>183</v>
      </c>
      <c r="BC277" s="274" t="s">
        <v>33</v>
      </c>
      <c r="BD277" s="274"/>
      <c r="BE277" s="274" t="s">
        <v>183</v>
      </c>
      <c r="BF277" s="274"/>
      <c r="BG277" s="274"/>
      <c r="BH277" s="274"/>
      <c r="BI277" s="274"/>
      <c r="BJ277" s="274">
        <v>4</v>
      </c>
      <c r="BK277" s="274">
        <v>4</v>
      </c>
      <c r="BL277" s="274"/>
      <c r="BM277" s="274">
        <v>4</v>
      </c>
      <c r="BN277" s="274">
        <v>4</v>
      </c>
      <c r="BO277" s="274"/>
      <c r="BP277" s="274"/>
      <c r="BQ277" s="275">
        <v>43139.765532407408</v>
      </c>
      <c r="BR277" s="274" t="s">
        <v>355</v>
      </c>
    </row>
    <row r="278" spans="1:70" ht="15" x14ac:dyDescent="0.25">
      <c r="A278" s="197" t="str">
        <f>IF(ISNA(LOOKUP($G278,BLIOTECAS!$B$1:$B$27,BLIOTECAS!C$1:C$27)),"",LOOKUP($G278,BLIOTECAS!$B$1:$B$27,BLIOTECAS!C$1:C$27))</f>
        <v xml:space="preserve">Facultad de Ciencias de la Información </v>
      </c>
      <c r="B278" s="197" t="str">
        <f>IF(ISNA(LOOKUP($G278,BLIOTECAS!$B$1:$B$27,BLIOTECAS!D$1:D$27)),"",LOOKUP($G278,BLIOTECAS!$B$1:$B$27,BLIOTECAS!D$1:D$27))</f>
        <v>INF</v>
      </c>
      <c r="C278" s="197" t="str">
        <f>IF(ISNA(LOOKUP($G278,BLIOTECAS!$B$1:$B$27,BLIOTECAS!E$1:E$27)),"",LOOKUP($G278,BLIOTECAS!$B$1:$B$27,BLIOTECAS!E$1:E$27))</f>
        <v>Ciencias Sociales</v>
      </c>
      <c r="D278" s="274">
        <v>1706</v>
      </c>
      <c r="E278" s="274"/>
      <c r="F278" s="274"/>
      <c r="G278" s="274">
        <v>4</v>
      </c>
      <c r="H278" s="274"/>
      <c r="I278" s="274">
        <v>2</v>
      </c>
      <c r="J278" s="274">
        <v>2</v>
      </c>
      <c r="K278" s="274"/>
      <c r="L278" s="274">
        <v>4</v>
      </c>
      <c r="M278" s="274">
        <v>1</v>
      </c>
      <c r="N278" s="274"/>
      <c r="O278" s="274"/>
      <c r="P278" s="274"/>
      <c r="Q278" s="274"/>
      <c r="R278" s="274">
        <v>5</v>
      </c>
      <c r="S278" s="274">
        <v>5</v>
      </c>
      <c r="T278" s="274">
        <v>4</v>
      </c>
      <c r="U278" s="274">
        <v>4</v>
      </c>
      <c r="V278" s="274"/>
      <c r="W278" s="274"/>
      <c r="X278" s="274">
        <v>2</v>
      </c>
      <c r="Y278" s="274">
        <v>4</v>
      </c>
      <c r="Z278" s="274">
        <v>5</v>
      </c>
      <c r="AA278" s="274">
        <v>4</v>
      </c>
      <c r="AB278" s="274">
        <v>3</v>
      </c>
      <c r="AC278" s="274"/>
      <c r="AD278" s="274">
        <v>3</v>
      </c>
      <c r="AE278" s="274">
        <v>3</v>
      </c>
      <c r="AF278" s="274">
        <v>4</v>
      </c>
      <c r="AG278" s="274">
        <v>5</v>
      </c>
      <c r="AH278" s="274">
        <v>4</v>
      </c>
      <c r="AI278" s="274">
        <v>5</v>
      </c>
      <c r="AJ278" s="274">
        <v>4</v>
      </c>
      <c r="AK278" s="274"/>
      <c r="AL278" s="274"/>
      <c r="AM278" s="274">
        <v>5</v>
      </c>
      <c r="AN278" s="274">
        <v>5</v>
      </c>
      <c r="AO278" s="274">
        <v>5</v>
      </c>
      <c r="AP278" s="274">
        <v>5</v>
      </c>
      <c r="AQ278" s="274">
        <v>5</v>
      </c>
      <c r="AR278" s="274">
        <v>5</v>
      </c>
      <c r="AS278" s="274">
        <v>3</v>
      </c>
      <c r="AT278" s="274"/>
      <c r="AU278" s="274" t="s">
        <v>183</v>
      </c>
      <c r="AV278" s="274">
        <v>5</v>
      </c>
      <c r="AW278" s="274" t="s">
        <v>33</v>
      </c>
      <c r="AX278" s="274"/>
      <c r="AY278" s="274" t="s">
        <v>183</v>
      </c>
      <c r="AZ278" s="274">
        <v>4</v>
      </c>
      <c r="BA278" s="274" t="s">
        <v>33</v>
      </c>
      <c r="BB278" s="274" t="s">
        <v>183</v>
      </c>
      <c r="BC278" s="274" t="s">
        <v>33</v>
      </c>
      <c r="BD278" s="274"/>
      <c r="BE278" s="274" t="s">
        <v>183</v>
      </c>
      <c r="BF278" s="274"/>
      <c r="BG278" s="274"/>
      <c r="BH278" s="274"/>
      <c r="BI278" s="274"/>
      <c r="BJ278" s="274">
        <v>5</v>
      </c>
      <c r="BK278" s="274">
        <v>5</v>
      </c>
      <c r="BL278" s="274"/>
      <c r="BM278" s="274">
        <v>5</v>
      </c>
      <c r="BN278" s="274">
        <v>4</v>
      </c>
      <c r="BO278" s="274"/>
      <c r="BP278" s="274"/>
      <c r="BQ278" s="275">
        <v>43139.768240740741</v>
      </c>
      <c r="BR278" s="274" t="s">
        <v>356</v>
      </c>
    </row>
    <row r="279" spans="1:70" ht="15" x14ac:dyDescent="0.25">
      <c r="A279" s="197" t="str">
        <f>IF(ISNA(LOOKUP($G279,BLIOTECAS!$B$1:$B$27,BLIOTECAS!C$1:C$27)),"",LOOKUP($G279,BLIOTECAS!$B$1:$B$27,BLIOTECAS!C$1:C$27))</f>
        <v/>
      </c>
      <c r="B279" s="197" t="str">
        <f>IF(ISNA(LOOKUP($G279,BLIOTECAS!$B$1:$B$27,BLIOTECAS!D$1:D$27)),"",LOOKUP($G279,BLIOTECAS!$B$1:$B$27,BLIOTECAS!D$1:D$27))</f>
        <v/>
      </c>
      <c r="C279" s="197" t="str">
        <f>IF(ISNA(LOOKUP($G279,BLIOTECAS!$B$1:$B$27,BLIOTECAS!E$1:E$27)),"",LOOKUP($G279,BLIOTECAS!$B$1:$B$27,BLIOTECAS!E$1:E$27))</f>
        <v/>
      </c>
      <c r="D279" s="274">
        <v>1707</v>
      </c>
      <c r="E279" s="274"/>
      <c r="F279" s="274"/>
      <c r="G279" s="274"/>
      <c r="H279" s="274"/>
      <c r="I279" s="274">
        <v>3</v>
      </c>
      <c r="J279" s="274">
        <v>5</v>
      </c>
      <c r="K279" s="274"/>
      <c r="L279" s="274">
        <v>9</v>
      </c>
      <c r="M279" s="274">
        <v>26</v>
      </c>
      <c r="N279" s="274">
        <v>4</v>
      </c>
      <c r="O279" s="274"/>
      <c r="P279" s="274"/>
      <c r="Q279" s="274"/>
      <c r="R279" s="274">
        <v>5</v>
      </c>
      <c r="S279" s="274">
        <v>5</v>
      </c>
      <c r="T279" s="274">
        <v>5</v>
      </c>
      <c r="U279" s="274">
        <v>5</v>
      </c>
      <c r="V279" s="274"/>
      <c r="W279" s="274"/>
      <c r="X279" s="274">
        <v>3</v>
      </c>
      <c r="Y279" s="274">
        <v>5</v>
      </c>
      <c r="Z279" s="274">
        <v>2</v>
      </c>
      <c r="AA279" s="274">
        <v>3</v>
      </c>
      <c r="AB279" s="274">
        <v>4</v>
      </c>
      <c r="AC279" s="274"/>
      <c r="AD279" s="274">
        <v>4</v>
      </c>
      <c r="AE279" s="274">
        <v>3</v>
      </c>
      <c r="AF279" s="274">
        <v>4</v>
      </c>
      <c r="AG279" s="274">
        <v>5</v>
      </c>
      <c r="AH279" s="274">
        <v>4</v>
      </c>
      <c r="AI279" s="274">
        <v>5</v>
      </c>
      <c r="AJ279" s="274">
        <v>4</v>
      </c>
      <c r="AK279" s="274"/>
      <c r="AL279" s="274"/>
      <c r="AM279" s="274">
        <v>5</v>
      </c>
      <c r="AN279" s="274">
        <v>5</v>
      </c>
      <c r="AO279" s="274">
        <v>5</v>
      </c>
      <c r="AP279" s="274">
        <v>5</v>
      </c>
      <c r="AQ279" s="274">
        <v>5</v>
      </c>
      <c r="AR279" s="274">
        <v>5</v>
      </c>
      <c r="AS279" s="274">
        <v>5</v>
      </c>
      <c r="AT279" s="274"/>
      <c r="AU279" s="274" t="s">
        <v>33</v>
      </c>
      <c r="AV279" s="274"/>
      <c r="AW279" s="274" t="s">
        <v>33</v>
      </c>
      <c r="AX279" s="274"/>
      <c r="AY279" s="274" t="s">
        <v>33</v>
      </c>
      <c r="AZ279" s="274"/>
      <c r="BA279" s="274" t="s">
        <v>33</v>
      </c>
      <c r="BB279" s="274"/>
      <c r="BC279" s="274" t="s">
        <v>33</v>
      </c>
      <c r="BD279" s="274"/>
      <c r="BE279" s="274" t="s">
        <v>33</v>
      </c>
      <c r="BF279" s="274"/>
      <c r="BG279" s="274"/>
      <c r="BH279" s="274"/>
      <c r="BI279" s="274"/>
      <c r="BJ279" s="274">
        <v>5</v>
      </c>
      <c r="BK279" s="274">
        <v>5</v>
      </c>
      <c r="BL279" s="274"/>
      <c r="BM279" s="274">
        <v>5</v>
      </c>
      <c r="BN279" s="274">
        <v>4</v>
      </c>
      <c r="BO279" s="274"/>
      <c r="BP279" s="274"/>
      <c r="BQ279" s="275">
        <v>43139.769652777781</v>
      </c>
      <c r="BR279" s="274" t="s">
        <v>356</v>
      </c>
    </row>
    <row r="280" spans="1:70" ht="15" x14ac:dyDescent="0.25">
      <c r="A280" s="197" t="str">
        <f>IF(ISNA(LOOKUP($G280,BLIOTECAS!$B$1:$B$27,BLIOTECAS!C$1:C$27)),"",LOOKUP($G280,BLIOTECAS!$B$1:$B$27,BLIOTECAS!C$1:C$27))</f>
        <v xml:space="preserve">Facultad de Ciencias Químicas </v>
      </c>
      <c r="B280" s="197" t="str">
        <f>IF(ISNA(LOOKUP($G280,BLIOTECAS!$B$1:$B$27,BLIOTECAS!D$1:D$27)),"",LOOKUP($G280,BLIOTECAS!$B$1:$B$27,BLIOTECAS!D$1:D$27))</f>
        <v>QUI</v>
      </c>
      <c r="C280" s="197" t="str">
        <f>IF(ISNA(LOOKUP($G280,BLIOTECAS!$B$1:$B$27,BLIOTECAS!E$1:E$27)),"",LOOKUP($G280,BLIOTECAS!$B$1:$B$27,BLIOTECAS!E$1:E$27))</f>
        <v>Ciencias Experimentales</v>
      </c>
      <c r="D280" s="274">
        <v>1708</v>
      </c>
      <c r="E280" s="274"/>
      <c r="F280" s="274"/>
      <c r="G280" s="274">
        <v>10</v>
      </c>
      <c r="H280" s="274"/>
      <c r="I280" s="274">
        <v>3</v>
      </c>
      <c r="J280" s="274">
        <v>5</v>
      </c>
      <c r="K280" s="274"/>
      <c r="L280" s="274">
        <v>10</v>
      </c>
      <c r="M280" s="274">
        <v>6</v>
      </c>
      <c r="N280" s="274">
        <v>7</v>
      </c>
      <c r="O280" s="274"/>
      <c r="P280" s="274"/>
      <c r="Q280" s="274"/>
      <c r="R280" s="274">
        <v>4</v>
      </c>
      <c r="S280" s="274">
        <v>5</v>
      </c>
      <c r="T280" s="274">
        <v>5</v>
      </c>
      <c r="U280" s="274">
        <v>5</v>
      </c>
      <c r="V280" s="274"/>
      <c r="W280" s="274"/>
      <c r="X280" s="274">
        <v>5</v>
      </c>
      <c r="Y280" s="274">
        <v>4</v>
      </c>
      <c r="Z280" s="274">
        <v>3</v>
      </c>
      <c r="AA280" s="274">
        <v>3</v>
      </c>
      <c r="AB280" s="274">
        <v>4</v>
      </c>
      <c r="AC280" s="274"/>
      <c r="AD280" s="274">
        <v>3</v>
      </c>
      <c r="AE280" s="274">
        <v>5</v>
      </c>
      <c r="AF280" s="274">
        <v>5</v>
      </c>
      <c r="AG280" s="274">
        <v>5</v>
      </c>
      <c r="AH280" s="274">
        <v>3</v>
      </c>
      <c r="AI280" s="274">
        <v>5</v>
      </c>
      <c r="AJ280" s="274">
        <v>4</v>
      </c>
      <c r="AK280" s="274"/>
      <c r="AL280" s="274"/>
      <c r="AM280" s="274">
        <v>5</v>
      </c>
      <c r="AN280" s="274">
        <v>5</v>
      </c>
      <c r="AO280" s="274">
        <v>5</v>
      </c>
      <c r="AP280" s="274">
        <v>5</v>
      </c>
      <c r="AQ280" s="274">
        <v>5</v>
      </c>
      <c r="AR280" s="274">
        <v>5</v>
      </c>
      <c r="AS280" s="274">
        <v>5</v>
      </c>
      <c r="AT280" s="274"/>
      <c r="AU280" s="274" t="s">
        <v>183</v>
      </c>
      <c r="AV280" s="274">
        <v>4</v>
      </c>
      <c r="AW280" s="274" t="s">
        <v>183</v>
      </c>
      <c r="AX280" s="274">
        <v>4</v>
      </c>
      <c r="AY280" s="274" t="s">
        <v>183</v>
      </c>
      <c r="AZ280" s="274">
        <v>4</v>
      </c>
      <c r="BA280" s="274" t="s">
        <v>183</v>
      </c>
      <c r="BB280" s="274" t="s">
        <v>183</v>
      </c>
      <c r="BC280" s="274" t="s">
        <v>33</v>
      </c>
      <c r="BD280" s="274"/>
      <c r="BE280" s="274" t="s">
        <v>183</v>
      </c>
      <c r="BF280" s="274"/>
      <c r="BG280" s="274"/>
      <c r="BH280" s="274"/>
      <c r="BI280" s="274"/>
      <c r="BJ280" s="274">
        <v>5</v>
      </c>
      <c r="BK280" s="274">
        <v>5</v>
      </c>
      <c r="BL280" s="274"/>
      <c r="BM280" s="274">
        <v>5</v>
      </c>
      <c r="BN280" s="274">
        <v>4</v>
      </c>
      <c r="BO280" s="274"/>
      <c r="BP280" s="274"/>
      <c r="BQ280" s="275">
        <v>43139.769837962966</v>
      </c>
      <c r="BR280" s="274" t="s">
        <v>356</v>
      </c>
    </row>
    <row r="281" spans="1:70" ht="15" x14ac:dyDescent="0.25">
      <c r="A281" s="197" t="str">
        <f>IF(ISNA(LOOKUP($G281,BLIOTECAS!$B$1:$B$27,BLIOTECAS!C$1:C$27)),"",LOOKUP($G281,BLIOTECAS!$B$1:$B$27,BLIOTECAS!C$1:C$27))</f>
        <v>F. Estudios Estadísticos</v>
      </c>
      <c r="B281" s="197" t="str">
        <f>IF(ISNA(LOOKUP($G281,BLIOTECAS!$B$1:$B$27,BLIOTECAS!D$1:D$27)),"",LOOKUP($G281,BLIOTECAS!$B$1:$B$27,BLIOTECAS!D$1:D$27))</f>
        <v>EST</v>
      </c>
      <c r="C281" s="197" t="str">
        <f>IF(ISNA(LOOKUP($G281,BLIOTECAS!$B$1:$B$27,BLIOTECAS!E$1:E$27)),"",LOOKUP($G281,BLIOTECAS!$B$1:$B$27,BLIOTECAS!E$1:E$27))</f>
        <v>Ciencias Experimentales</v>
      </c>
      <c r="D281" s="274">
        <v>1709</v>
      </c>
      <c r="E281" s="274"/>
      <c r="F281" s="274"/>
      <c r="G281" s="274">
        <v>23</v>
      </c>
      <c r="H281" s="274"/>
      <c r="I281" s="274">
        <v>3</v>
      </c>
      <c r="J281" s="274">
        <v>4</v>
      </c>
      <c r="K281" s="274"/>
      <c r="L281" s="274">
        <v>23</v>
      </c>
      <c r="M281" s="274">
        <v>8</v>
      </c>
      <c r="N281" s="274"/>
      <c r="O281" s="274"/>
      <c r="P281" s="274"/>
      <c r="Q281" s="274"/>
      <c r="R281" s="274">
        <v>5</v>
      </c>
      <c r="S281" s="274">
        <v>5</v>
      </c>
      <c r="T281" s="274">
        <v>5</v>
      </c>
      <c r="U281" s="274">
        <v>5</v>
      </c>
      <c r="V281" s="274"/>
      <c r="W281" s="274"/>
      <c r="X281" s="274">
        <v>2</v>
      </c>
      <c r="Y281" s="274">
        <v>5</v>
      </c>
      <c r="Z281" s="274">
        <v>4</v>
      </c>
      <c r="AA281" s="274">
        <v>5</v>
      </c>
      <c r="AB281" s="274">
        <v>5</v>
      </c>
      <c r="AC281" s="274"/>
      <c r="AD281" s="274">
        <v>4</v>
      </c>
      <c r="AE281" s="274">
        <v>5</v>
      </c>
      <c r="AF281" s="274">
        <v>4</v>
      </c>
      <c r="AG281" s="274">
        <v>5</v>
      </c>
      <c r="AH281" s="274">
        <v>5</v>
      </c>
      <c r="AI281" s="274">
        <v>4</v>
      </c>
      <c r="AJ281" s="274">
        <v>4</v>
      </c>
      <c r="AK281" s="274"/>
      <c r="AL281" s="274"/>
      <c r="AM281" s="274">
        <v>5</v>
      </c>
      <c r="AN281" s="274">
        <v>1</v>
      </c>
      <c r="AO281" s="274">
        <v>2</v>
      </c>
      <c r="AP281" s="274">
        <v>4</v>
      </c>
      <c r="AQ281" s="274">
        <v>4</v>
      </c>
      <c r="AR281" s="274">
        <v>4</v>
      </c>
      <c r="AS281" s="274">
        <v>4</v>
      </c>
      <c r="AT281" s="274"/>
      <c r="AU281" s="274" t="s">
        <v>183</v>
      </c>
      <c r="AV281" s="274">
        <v>4</v>
      </c>
      <c r="AW281" s="274" t="s">
        <v>183</v>
      </c>
      <c r="AX281" s="274">
        <v>4</v>
      </c>
      <c r="AY281" s="274" t="s">
        <v>183</v>
      </c>
      <c r="AZ281" s="274">
        <v>4</v>
      </c>
      <c r="BA281" s="274" t="s">
        <v>183</v>
      </c>
      <c r="BB281" s="274" t="s">
        <v>33</v>
      </c>
      <c r="BC281" s="274" t="s">
        <v>33</v>
      </c>
      <c r="BD281" s="274"/>
      <c r="BE281" s="274" t="s">
        <v>33</v>
      </c>
      <c r="BF281" s="274"/>
      <c r="BG281" s="274"/>
      <c r="BH281" s="274"/>
      <c r="BI281" s="274"/>
      <c r="BJ281" s="274">
        <v>5</v>
      </c>
      <c r="BK281" s="274">
        <v>5</v>
      </c>
      <c r="BL281" s="274"/>
      <c r="BM281" s="274">
        <v>5</v>
      </c>
      <c r="BN281" s="274">
        <v>4</v>
      </c>
      <c r="BO281" s="274"/>
      <c r="BP281" s="274"/>
      <c r="BQ281" s="275">
        <v>43139.772407407407</v>
      </c>
      <c r="BR281" s="274" t="s">
        <v>356</v>
      </c>
    </row>
    <row r="282" spans="1:70" ht="15" x14ac:dyDescent="0.25">
      <c r="A282" s="197" t="str">
        <f>IF(ISNA(LOOKUP($G282,BLIOTECAS!$B$1:$B$27,BLIOTECAS!C$1:C$27)),"",LOOKUP($G282,BLIOTECAS!$B$1:$B$27,BLIOTECAS!C$1:C$27))</f>
        <v xml:space="preserve">Facultad de Medicina </v>
      </c>
      <c r="B282" s="197" t="str">
        <f>IF(ISNA(LOOKUP($G282,BLIOTECAS!$B$1:$B$27,BLIOTECAS!D$1:D$27)),"",LOOKUP($G282,BLIOTECAS!$B$1:$B$27,BLIOTECAS!D$1:D$27))</f>
        <v>MED</v>
      </c>
      <c r="C282" s="197" t="str">
        <f>IF(ISNA(LOOKUP($G282,BLIOTECAS!$B$1:$B$27,BLIOTECAS!E$1:E$27)),"",LOOKUP($G282,BLIOTECAS!$B$1:$B$27,BLIOTECAS!E$1:E$27))</f>
        <v>Ciencias de la Salud</v>
      </c>
      <c r="D282" s="274">
        <v>1710</v>
      </c>
      <c r="E282" s="274"/>
      <c r="F282" s="274"/>
      <c r="G282" s="274">
        <v>18</v>
      </c>
      <c r="H282" s="274"/>
      <c r="I282" s="274">
        <v>2</v>
      </c>
      <c r="J282" s="274">
        <v>4</v>
      </c>
      <c r="K282" s="274"/>
      <c r="L282" s="274">
        <v>18</v>
      </c>
      <c r="M282" s="274"/>
      <c r="N282" s="274"/>
      <c r="O282" s="274"/>
      <c r="P282" s="274"/>
      <c r="Q282" s="274"/>
      <c r="R282" s="274">
        <v>5</v>
      </c>
      <c r="S282" s="274">
        <v>5</v>
      </c>
      <c r="T282" s="274">
        <v>5</v>
      </c>
      <c r="U282" s="274">
        <v>5</v>
      </c>
      <c r="V282" s="274"/>
      <c r="W282" s="274"/>
      <c r="X282" s="274">
        <v>1</v>
      </c>
      <c r="Y282" s="274">
        <v>5</v>
      </c>
      <c r="Z282" s="274">
        <v>3</v>
      </c>
      <c r="AA282" s="274">
        <v>1</v>
      </c>
      <c r="AB282" s="274">
        <v>5</v>
      </c>
      <c r="AC282" s="274"/>
      <c r="AD282" s="274">
        <v>5</v>
      </c>
      <c r="AE282" s="274">
        <v>5</v>
      </c>
      <c r="AF282" s="274">
        <v>5</v>
      </c>
      <c r="AG282" s="274">
        <v>5</v>
      </c>
      <c r="AH282" s="274">
        <v>5</v>
      </c>
      <c r="AI282" s="274">
        <v>5</v>
      </c>
      <c r="AJ282" s="274">
        <v>5</v>
      </c>
      <c r="AK282" s="274"/>
      <c r="AL282" s="274"/>
      <c r="AM282" s="274">
        <v>5</v>
      </c>
      <c r="AN282" s="274">
        <v>5</v>
      </c>
      <c r="AO282" s="274">
        <v>5</v>
      </c>
      <c r="AP282" s="274">
        <v>5</v>
      </c>
      <c r="AQ282" s="274">
        <v>5</v>
      </c>
      <c r="AR282" s="274">
        <v>5</v>
      </c>
      <c r="AS282" s="274">
        <v>5</v>
      </c>
      <c r="AT282" s="274"/>
      <c r="AU282" s="274" t="s">
        <v>183</v>
      </c>
      <c r="AV282" s="274">
        <v>5</v>
      </c>
      <c r="AW282" s="274" t="s">
        <v>183</v>
      </c>
      <c r="AX282" s="274">
        <v>5</v>
      </c>
      <c r="AY282" s="274" t="s">
        <v>33</v>
      </c>
      <c r="AZ282" s="274"/>
      <c r="BA282" s="274" t="s">
        <v>183</v>
      </c>
      <c r="BB282" s="274" t="s">
        <v>183</v>
      </c>
      <c r="BC282" s="274" t="s">
        <v>33</v>
      </c>
      <c r="BD282" s="274"/>
      <c r="BE282" s="274" t="s">
        <v>33</v>
      </c>
      <c r="BF282" s="274" t="s">
        <v>456</v>
      </c>
      <c r="BG282" s="274"/>
      <c r="BH282" s="274"/>
      <c r="BI282" s="274"/>
      <c r="BJ282" s="274">
        <v>5</v>
      </c>
      <c r="BK282" s="274">
        <v>5</v>
      </c>
      <c r="BL282" s="274"/>
      <c r="BM282" s="274">
        <v>5</v>
      </c>
      <c r="BN282" s="274">
        <v>5</v>
      </c>
      <c r="BO282" s="274" t="s">
        <v>457</v>
      </c>
      <c r="BP282" s="274"/>
      <c r="BQ282" s="275">
        <v>43139.772928240738</v>
      </c>
      <c r="BR282" s="274" t="s">
        <v>356</v>
      </c>
    </row>
    <row r="283" spans="1:70" ht="15" x14ac:dyDescent="0.25">
      <c r="A283" s="197" t="str">
        <f>IF(ISNA(LOOKUP($G283,BLIOTECAS!$B$1:$B$27,BLIOTECAS!C$1:C$27)),"",LOOKUP($G283,BLIOTECAS!$B$1:$B$27,BLIOTECAS!C$1:C$27))</f>
        <v>F. Enfermería, Fisioterapia y Podología</v>
      </c>
      <c r="B283" s="197" t="str">
        <f>IF(ISNA(LOOKUP($G283,BLIOTECAS!$B$1:$B$27,BLIOTECAS!D$1:D$27)),"",LOOKUP($G283,BLIOTECAS!$B$1:$B$27,BLIOTECAS!D$1:D$27))</f>
        <v>ENF</v>
      </c>
      <c r="C283" s="197" t="str">
        <f>IF(ISNA(LOOKUP($G283,BLIOTECAS!$B$1:$B$27,BLIOTECAS!E$1:E$27)),"",LOOKUP($G283,BLIOTECAS!$B$1:$B$27,BLIOTECAS!E$1:E$27))</f>
        <v>Ciencias de la Salud</v>
      </c>
      <c r="D283" s="274">
        <v>1711</v>
      </c>
      <c r="E283" s="274"/>
      <c r="F283" s="274"/>
      <c r="G283" s="274">
        <v>22</v>
      </c>
      <c r="H283" s="274"/>
      <c r="I283" s="274">
        <v>4</v>
      </c>
      <c r="J283" s="274">
        <v>4</v>
      </c>
      <c r="K283" s="274"/>
      <c r="L283" s="274">
        <v>22</v>
      </c>
      <c r="M283" s="274">
        <v>4</v>
      </c>
      <c r="N283" s="274">
        <v>9</v>
      </c>
      <c r="O283" s="274"/>
      <c r="P283" s="274"/>
      <c r="Q283" s="274"/>
      <c r="R283" s="274">
        <v>5</v>
      </c>
      <c r="S283" s="274">
        <v>5</v>
      </c>
      <c r="T283" s="274">
        <v>5</v>
      </c>
      <c r="U283" s="274">
        <v>5</v>
      </c>
      <c r="V283" s="274"/>
      <c r="W283" s="274"/>
      <c r="X283" s="274">
        <v>4</v>
      </c>
      <c r="Y283" s="274">
        <v>4</v>
      </c>
      <c r="Z283" s="274">
        <v>5</v>
      </c>
      <c r="AA283" s="274">
        <v>4</v>
      </c>
      <c r="AB283" s="274">
        <v>4</v>
      </c>
      <c r="AC283" s="274"/>
      <c r="AD283" s="274">
        <v>3</v>
      </c>
      <c r="AE283" s="274">
        <v>5</v>
      </c>
      <c r="AF283" s="274">
        <v>5</v>
      </c>
      <c r="AG283" s="274">
        <v>5</v>
      </c>
      <c r="AH283" s="274">
        <v>5</v>
      </c>
      <c r="AI283" s="274">
        <v>5</v>
      </c>
      <c r="AJ283" s="274">
        <v>5</v>
      </c>
      <c r="AK283" s="274"/>
      <c r="AL283" s="274"/>
      <c r="AM283" s="274">
        <v>5</v>
      </c>
      <c r="AN283" s="274">
        <v>5</v>
      </c>
      <c r="AO283" s="274">
        <v>5</v>
      </c>
      <c r="AP283" s="274">
        <v>5</v>
      </c>
      <c r="AQ283" s="274"/>
      <c r="AR283" s="274">
        <v>5</v>
      </c>
      <c r="AS283" s="274">
        <v>5</v>
      </c>
      <c r="AT283" s="274"/>
      <c r="AU283" s="274" t="s">
        <v>183</v>
      </c>
      <c r="AV283" s="274">
        <v>2</v>
      </c>
      <c r="AW283" s="274" t="s">
        <v>183</v>
      </c>
      <c r="AX283" s="274">
        <v>4</v>
      </c>
      <c r="AY283" s="274" t="s">
        <v>183</v>
      </c>
      <c r="AZ283" s="274">
        <v>5</v>
      </c>
      <c r="BA283" s="274" t="s">
        <v>183</v>
      </c>
      <c r="BB283" s="274" t="s">
        <v>183</v>
      </c>
      <c r="BC283" s="274" t="s">
        <v>33</v>
      </c>
      <c r="BD283" s="274"/>
      <c r="BE283" s="274" t="s">
        <v>183</v>
      </c>
      <c r="BF283" s="274"/>
      <c r="BG283" s="274"/>
      <c r="BH283" s="274"/>
      <c r="BI283" s="274"/>
      <c r="BJ283" s="274">
        <v>5</v>
      </c>
      <c r="BK283" s="274">
        <v>5</v>
      </c>
      <c r="BL283" s="274"/>
      <c r="BM283" s="274">
        <v>4</v>
      </c>
      <c r="BN283" s="274">
        <v>5</v>
      </c>
      <c r="BO283" s="274"/>
      <c r="BP283" s="274"/>
      <c r="BQ283" s="275">
        <v>43139.777627314812</v>
      </c>
      <c r="BR283" s="274" t="s">
        <v>356</v>
      </c>
    </row>
    <row r="284" spans="1:70" ht="15" x14ac:dyDescent="0.25">
      <c r="A284" s="197" t="str">
        <f>IF(ISNA(LOOKUP($G284,BLIOTECAS!$B$1:$B$27,BLIOTECAS!C$1:C$27)),"",LOOKUP($G284,BLIOTECAS!$B$1:$B$27,BLIOTECAS!C$1:C$27))</f>
        <v xml:space="preserve">Facultad de Ciencias Matemáticas </v>
      </c>
      <c r="B284" s="197" t="str">
        <f>IF(ISNA(LOOKUP($G284,BLIOTECAS!$B$1:$B$27,BLIOTECAS!D$1:D$27)),"",LOOKUP($G284,BLIOTECAS!$B$1:$B$27,BLIOTECAS!D$1:D$27))</f>
        <v>MAT</v>
      </c>
      <c r="C284" s="197" t="str">
        <f>IF(ISNA(LOOKUP($G284,BLIOTECAS!$B$1:$B$27,BLIOTECAS!E$1:E$27)),"",LOOKUP($G284,BLIOTECAS!$B$1:$B$27,BLIOTECAS!E$1:E$27))</f>
        <v>Ciencias Experimentales</v>
      </c>
      <c r="D284" s="274">
        <v>1712</v>
      </c>
      <c r="E284" s="274"/>
      <c r="F284" s="274"/>
      <c r="G284" s="274">
        <v>8</v>
      </c>
      <c r="H284" s="274"/>
      <c r="I284" s="274">
        <v>3</v>
      </c>
      <c r="J284" s="274">
        <v>5</v>
      </c>
      <c r="K284" s="274"/>
      <c r="L284" s="274">
        <v>8</v>
      </c>
      <c r="M284" s="274">
        <v>10</v>
      </c>
      <c r="N284" s="274"/>
      <c r="O284" s="274"/>
      <c r="P284" s="274"/>
      <c r="Q284" s="274"/>
      <c r="R284" s="274">
        <v>5</v>
      </c>
      <c r="S284" s="274">
        <v>5</v>
      </c>
      <c r="T284" s="274">
        <v>4</v>
      </c>
      <c r="U284" s="274">
        <v>4</v>
      </c>
      <c r="V284" s="274"/>
      <c r="W284" s="274"/>
      <c r="X284" s="274">
        <v>4</v>
      </c>
      <c r="Y284" s="274">
        <v>4</v>
      </c>
      <c r="Z284" s="274">
        <v>4</v>
      </c>
      <c r="AA284" s="274">
        <v>2</v>
      </c>
      <c r="AB284" s="274">
        <v>2</v>
      </c>
      <c r="AC284" s="274"/>
      <c r="AD284" s="274">
        <v>4</v>
      </c>
      <c r="AE284" s="274">
        <v>4</v>
      </c>
      <c r="AF284" s="274">
        <v>4</v>
      </c>
      <c r="AG284" s="274">
        <v>5</v>
      </c>
      <c r="AH284" s="274">
        <v>4</v>
      </c>
      <c r="AI284" s="274">
        <v>4</v>
      </c>
      <c r="AJ284" s="274">
        <v>4</v>
      </c>
      <c r="AK284" s="274"/>
      <c r="AL284" s="274"/>
      <c r="AM284" s="274">
        <v>4</v>
      </c>
      <c r="AN284" s="274">
        <v>4</v>
      </c>
      <c r="AO284" s="274">
        <v>3</v>
      </c>
      <c r="AP284" s="274">
        <v>4</v>
      </c>
      <c r="AQ284" s="274">
        <v>4</v>
      </c>
      <c r="AR284" s="274">
        <v>2</v>
      </c>
      <c r="AS284" s="274">
        <v>3</v>
      </c>
      <c r="AT284" s="274"/>
      <c r="AU284" s="274" t="s">
        <v>183</v>
      </c>
      <c r="AV284" s="274">
        <v>5</v>
      </c>
      <c r="AW284" s="274" t="s">
        <v>33</v>
      </c>
      <c r="AX284" s="274"/>
      <c r="AY284" s="274" t="s">
        <v>33</v>
      </c>
      <c r="AZ284" s="274"/>
      <c r="BA284" s="274" t="s">
        <v>183</v>
      </c>
      <c r="BB284" s="274" t="s">
        <v>183</v>
      </c>
      <c r="BC284" s="274" t="s">
        <v>33</v>
      </c>
      <c r="BD284" s="274"/>
      <c r="BE284" s="274" t="s">
        <v>33</v>
      </c>
      <c r="BF284" s="274"/>
      <c r="BG284" s="274"/>
      <c r="BH284" s="274"/>
      <c r="BI284" s="274"/>
      <c r="BJ284" s="274">
        <v>4</v>
      </c>
      <c r="BK284" s="274">
        <v>5</v>
      </c>
      <c r="BL284" s="274"/>
      <c r="BM284" s="274">
        <v>5</v>
      </c>
      <c r="BN284" s="274">
        <v>4</v>
      </c>
      <c r="BO284" s="274"/>
      <c r="BP284" s="274"/>
      <c r="BQ284" s="275">
        <v>43139.77851851852</v>
      </c>
      <c r="BR284" s="274" t="s">
        <v>355</v>
      </c>
    </row>
    <row r="285" spans="1:70" ht="15" x14ac:dyDescent="0.25">
      <c r="A285" s="197" t="str">
        <f>IF(ISNA(LOOKUP($G285,BLIOTECAS!$B$1:$B$27,BLIOTECAS!C$1:C$27)),"",LOOKUP($G285,BLIOTECAS!$B$1:$B$27,BLIOTECAS!C$1:C$27))</f>
        <v xml:space="preserve">Facultad de Ciencias Químicas </v>
      </c>
      <c r="B285" s="197" t="str">
        <f>IF(ISNA(LOOKUP($G285,BLIOTECAS!$B$1:$B$27,BLIOTECAS!D$1:D$27)),"",LOOKUP($G285,BLIOTECAS!$B$1:$B$27,BLIOTECAS!D$1:D$27))</f>
        <v>QUI</v>
      </c>
      <c r="C285" s="197" t="str">
        <f>IF(ISNA(LOOKUP($G285,BLIOTECAS!$B$1:$B$27,BLIOTECAS!E$1:E$27)),"",LOOKUP($G285,BLIOTECAS!$B$1:$B$27,BLIOTECAS!E$1:E$27))</f>
        <v>Ciencias Experimentales</v>
      </c>
      <c r="D285" s="274">
        <v>1713</v>
      </c>
      <c r="E285" s="274"/>
      <c r="F285" s="274"/>
      <c r="G285" s="274">
        <v>10</v>
      </c>
      <c r="H285" s="274"/>
      <c r="I285" s="274">
        <v>2</v>
      </c>
      <c r="J285" s="274">
        <v>4</v>
      </c>
      <c r="K285" s="274"/>
      <c r="L285" s="274">
        <v>10</v>
      </c>
      <c r="M285" s="274"/>
      <c r="N285" s="274"/>
      <c r="O285" s="274"/>
      <c r="P285" s="274"/>
      <c r="Q285" s="274"/>
      <c r="R285" s="274">
        <v>4</v>
      </c>
      <c r="S285" s="274">
        <v>4</v>
      </c>
      <c r="T285" s="274">
        <v>4</v>
      </c>
      <c r="U285" s="274">
        <v>4</v>
      </c>
      <c r="V285" s="274"/>
      <c r="W285" s="274"/>
      <c r="X285" s="274">
        <v>2</v>
      </c>
      <c r="Y285" s="274">
        <v>5</v>
      </c>
      <c r="Z285" s="274">
        <v>3</v>
      </c>
      <c r="AA285" s="274">
        <v>2</v>
      </c>
      <c r="AB285" s="274">
        <v>3</v>
      </c>
      <c r="AC285" s="274"/>
      <c r="AD285" s="274">
        <v>4</v>
      </c>
      <c r="AE285" s="274">
        <v>4</v>
      </c>
      <c r="AF285" s="274">
        <v>4</v>
      </c>
      <c r="AG285" s="274">
        <v>5</v>
      </c>
      <c r="AH285" s="274">
        <v>4</v>
      </c>
      <c r="AI285" s="274">
        <v>5</v>
      </c>
      <c r="AJ285" s="274">
        <v>4</v>
      </c>
      <c r="AK285" s="274"/>
      <c r="AL285" s="274"/>
      <c r="AM285" s="274">
        <v>5</v>
      </c>
      <c r="AN285" s="274">
        <v>5</v>
      </c>
      <c r="AO285" s="274">
        <v>5</v>
      </c>
      <c r="AP285" s="274">
        <v>5</v>
      </c>
      <c r="AQ285" s="274">
        <v>5</v>
      </c>
      <c r="AR285" s="274"/>
      <c r="AS285" s="274">
        <v>4</v>
      </c>
      <c r="AT285" s="274"/>
      <c r="AU285" s="274" t="s">
        <v>183</v>
      </c>
      <c r="AV285" s="274">
        <v>4</v>
      </c>
      <c r="AW285" s="274" t="s">
        <v>183</v>
      </c>
      <c r="AX285" s="274">
        <v>4</v>
      </c>
      <c r="AY285" s="274" t="s">
        <v>183</v>
      </c>
      <c r="AZ285" s="274">
        <v>4</v>
      </c>
      <c r="BA285" s="274" t="s">
        <v>183</v>
      </c>
      <c r="BB285" s="274" t="s">
        <v>183</v>
      </c>
      <c r="BC285" s="274" t="s">
        <v>33</v>
      </c>
      <c r="BD285" s="274"/>
      <c r="BE285" s="274" t="s">
        <v>183</v>
      </c>
      <c r="BF285" s="274"/>
      <c r="BG285" s="274"/>
      <c r="BH285" s="274"/>
      <c r="BI285" s="274"/>
      <c r="BJ285" s="274">
        <v>5</v>
      </c>
      <c r="BK285" s="274"/>
      <c r="BL285" s="274"/>
      <c r="BM285" s="274">
        <v>5</v>
      </c>
      <c r="BN285" s="274">
        <v>4</v>
      </c>
      <c r="BO285" s="274" t="s">
        <v>458</v>
      </c>
      <c r="BP285" s="274"/>
      <c r="BQ285" s="275">
        <v>43139.778564814813</v>
      </c>
      <c r="BR285" s="274" t="s">
        <v>355</v>
      </c>
    </row>
    <row r="286" spans="1:70" ht="15" x14ac:dyDescent="0.25">
      <c r="A286" s="197" t="str">
        <f>IF(ISNA(LOOKUP($G286,BLIOTECAS!$B$1:$B$27,BLIOTECAS!C$1:C$27)),"",LOOKUP($G286,BLIOTECAS!$B$1:$B$27,BLIOTECAS!C$1:C$27))</f>
        <v>F. Enfermería, Fisioterapia y Podología</v>
      </c>
      <c r="B286" s="197" t="str">
        <f>IF(ISNA(LOOKUP($G286,BLIOTECAS!$B$1:$B$27,BLIOTECAS!D$1:D$27)),"",LOOKUP($G286,BLIOTECAS!$B$1:$B$27,BLIOTECAS!D$1:D$27))</f>
        <v>ENF</v>
      </c>
      <c r="C286" s="197" t="str">
        <f>IF(ISNA(LOOKUP($G286,BLIOTECAS!$B$1:$B$27,BLIOTECAS!E$1:E$27)),"",LOOKUP($G286,BLIOTECAS!$B$1:$B$27,BLIOTECAS!E$1:E$27))</f>
        <v>Ciencias de la Salud</v>
      </c>
      <c r="D286" s="274">
        <v>1714</v>
      </c>
      <c r="E286" s="274"/>
      <c r="F286" s="274"/>
      <c r="G286" s="274">
        <v>22</v>
      </c>
      <c r="H286" s="274"/>
      <c r="I286" s="274">
        <v>1</v>
      </c>
      <c r="J286" s="274">
        <v>3</v>
      </c>
      <c r="K286" s="274"/>
      <c r="L286" s="274"/>
      <c r="M286" s="274"/>
      <c r="N286" s="274"/>
      <c r="O286" s="274"/>
      <c r="P286" s="274"/>
      <c r="Q286" s="274"/>
      <c r="R286" s="274"/>
      <c r="S286" s="274"/>
      <c r="T286" s="274"/>
      <c r="U286" s="274"/>
      <c r="V286" s="274"/>
      <c r="W286" s="274"/>
      <c r="X286" s="274">
        <v>1</v>
      </c>
      <c r="Y286" s="274">
        <v>3</v>
      </c>
      <c r="Z286" s="274">
        <v>3</v>
      </c>
      <c r="AA286" s="274">
        <v>5</v>
      </c>
      <c r="AB286" s="274">
        <v>2</v>
      </c>
      <c r="AC286" s="274"/>
      <c r="AD286" s="274">
        <v>3</v>
      </c>
      <c r="AE286" s="274">
        <v>2</v>
      </c>
      <c r="AF286" s="274">
        <v>3</v>
      </c>
      <c r="AG286" s="274">
        <v>5</v>
      </c>
      <c r="AH286" s="274">
        <v>3</v>
      </c>
      <c r="AI286" s="274">
        <v>4</v>
      </c>
      <c r="AJ286" s="274">
        <v>3</v>
      </c>
      <c r="AK286" s="274"/>
      <c r="AL286" s="274"/>
      <c r="AM286" s="274"/>
      <c r="AN286" s="274"/>
      <c r="AO286" s="274"/>
      <c r="AP286" s="274"/>
      <c r="AQ286" s="274"/>
      <c r="AR286" s="274"/>
      <c r="AS286" s="274"/>
      <c r="AT286" s="274"/>
      <c r="AU286" s="274" t="s">
        <v>183</v>
      </c>
      <c r="AV286" s="274">
        <v>4</v>
      </c>
      <c r="AW286" s="274" t="s">
        <v>183</v>
      </c>
      <c r="AX286" s="274">
        <v>4</v>
      </c>
      <c r="AY286" s="274" t="s">
        <v>33</v>
      </c>
      <c r="AZ286" s="274"/>
      <c r="BA286" s="274" t="s">
        <v>183</v>
      </c>
      <c r="BB286" s="274" t="s">
        <v>183</v>
      </c>
      <c r="BC286" s="274" t="s">
        <v>33</v>
      </c>
      <c r="BD286" s="274"/>
      <c r="BE286" s="274" t="s">
        <v>33</v>
      </c>
      <c r="BF286" s="274"/>
      <c r="BG286" s="274"/>
      <c r="BH286" s="274"/>
      <c r="BI286" s="274"/>
      <c r="BJ286" s="274"/>
      <c r="BK286" s="274"/>
      <c r="BL286" s="274"/>
      <c r="BM286" s="274">
        <v>4</v>
      </c>
      <c r="BN286" s="274">
        <v>4</v>
      </c>
      <c r="BO286" s="274"/>
      <c r="BP286" s="274"/>
      <c r="BQ286" s="275">
        <v>43139.778981481482</v>
      </c>
      <c r="BR286" s="274" t="s">
        <v>356</v>
      </c>
    </row>
    <row r="287" spans="1:70" ht="15" x14ac:dyDescent="0.25">
      <c r="A287" s="197" t="str">
        <f>IF(ISNA(LOOKUP($G287,BLIOTECAS!$B$1:$B$27,BLIOTECAS!C$1:C$27)),"",LOOKUP($G287,BLIOTECAS!$B$1:$B$27,BLIOTECAS!C$1:C$27))</f>
        <v xml:space="preserve">Facultad de Ciencias Matemáticas </v>
      </c>
      <c r="B287" s="197" t="str">
        <f>IF(ISNA(LOOKUP($G287,BLIOTECAS!$B$1:$B$27,BLIOTECAS!D$1:D$27)),"",LOOKUP($G287,BLIOTECAS!$B$1:$B$27,BLIOTECAS!D$1:D$27))</f>
        <v>MAT</v>
      </c>
      <c r="C287" s="197" t="str">
        <f>IF(ISNA(LOOKUP($G287,BLIOTECAS!$B$1:$B$27,BLIOTECAS!E$1:E$27)),"",LOOKUP($G287,BLIOTECAS!$B$1:$B$27,BLIOTECAS!E$1:E$27))</f>
        <v>Ciencias Experimentales</v>
      </c>
      <c r="D287" s="274">
        <v>1715</v>
      </c>
      <c r="E287" s="274"/>
      <c r="F287" s="274"/>
      <c r="G287" s="274">
        <v>8</v>
      </c>
      <c r="H287" s="274"/>
      <c r="I287" s="274">
        <v>4</v>
      </c>
      <c r="J287" s="274">
        <v>5</v>
      </c>
      <c r="K287" s="274"/>
      <c r="L287" s="274">
        <v>8</v>
      </c>
      <c r="M287" s="274">
        <v>6</v>
      </c>
      <c r="N287" s="274">
        <v>10</v>
      </c>
      <c r="O287" s="274"/>
      <c r="P287" s="274"/>
      <c r="Q287" s="274"/>
      <c r="R287" s="274">
        <v>4</v>
      </c>
      <c r="S287" s="274">
        <v>4</v>
      </c>
      <c r="T287" s="274">
        <v>4</v>
      </c>
      <c r="U287" s="274">
        <v>4</v>
      </c>
      <c r="V287" s="274"/>
      <c r="W287" s="274"/>
      <c r="X287" s="274">
        <v>5</v>
      </c>
      <c r="Y287" s="274">
        <v>4</v>
      </c>
      <c r="Z287" s="274">
        <v>4</v>
      </c>
      <c r="AA287" s="274">
        <v>4</v>
      </c>
      <c r="AB287" s="274">
        <v>1</v>
      </c>
      <c r="AC287" s="274"/>
      <c r="AD287" s="274">
        <v>4</v>
      </c>
      <c r="AE287" s="274">
        <v>5</v>
      </c>
      <c r="AF287" s="274">
        <v>5</v>
      </c>
      <c r="AG287" s="274">
        <v>5</v>
      </c>
      <c r="AH287" s="274">
        <v>4</v>
      </c>
      <c r="AI287" s="274">
        <v>5</v>
      </c>
      <c r="AJ287" s="274">
        <v>4</v>
      </c>
      <c r="AK287" s="274"/>
      <c r="AL287" s="274"/>
      <c r="AM287" s="274">
        <v>4</v>
      </c>
      <c r="AN287" s="274">
        <v>4</v>
      </c>
      <c r="AO287" s="274">
        <v>4</v>
      </c>
      <c r="AP287" s="274">
        <v>5</v>
      </c>
      <c r="AQ287" s="274">
        <v>5</v>
      </c>
      <c r="AR287" s="274">
        <v>5</v>
      </c>
      <c r="AS287" s="274">
        <v>5</v>
      </c>
      <c r="AT287" s="274"/>
      <c r="AU287" s="274" t="s">
        <v>183</v>
      </c>
      <c r="AV287" s="274">
        <v>3</v>
      </c>
      <c r="AW287" s="274" t="s">
        <v>183</v>
      </c>
      <c r="AX287" s="274">
        <v>3</v>
      </c>
      <c r="AY287" s="274" t="s">
        <v>183</v>
      </c>
      <c r="AZ287" s="274">
        <v>3</v>
      </c>
      <c r="BA287" s="274" t="s">
        <v>183</v>
      </c>
      <c r="BB287" s="274" t="s">
        <v>183</v>
      </c>
      <c r="BC287" s="274" t="s">
        <v>33</v>
      </c>
      <c r="BD287" s="274"/>
      <c r="BE287" s="274" t="s">
        <v>33</v>
      </c>
      <c r="BF287" s="274"/>
      <c r="BG287" s="274"/>
      <c r="BH287" s="274"/>
      <c r="BI287" s="274"/>
      <c r="BJ287" s="274">
        <v>5</v>
      </c>
      <c r="BK287" s="274">
        <v>5</v>
      </c>
      <c r="BL287" s="274"/>
      <c r="BM287" s="274">
        <v>5</v>
      </c>
      <c r="BN287" s="274">
        <v>4</v>
      </c>
      <c r="BO287" s="274"/>
      <c r="BP287" s="274"/>
      <c r="BQ287" s="275">
        <v>43139.781377314815</v>
      </c>
      <c r="BR287" s="274" t="s">
        <v>355</v>
      </c>
    </row>
    <row r="288" spans="1:70" ht="15" x14ac:dyDescent="0.25">
      <c r="A288" s="197" t="str">
        <f>IF(ISNA(LOOKUP($G288,BLIOTECAS!$B$1:$B$27,BLIOTECAS!C$1:C$27)),"",LOOKUP($G288,BLIOTECAS!$B$1:$B$27,BLIOTECAS!C$1:C$27))</f>
        <v xml:space="preserve">Facultad de Geografía e Historia </v>
      </c>
      <c r="B288" s="197" t="str">
        <f>IF(ISNA(LOOKUP($G288,BLIOTECAS!$B$1:$B$27,BLIOTECAS!D$1:D$27)),"",LOOKUP($G288,BLIOTECAS!$B$1:$B$27,BLIOTECAS!D$1:D$27))</f>
        <v>GHI</v>
      </c>
      <c r="C288" s="197" t="str">
        <f>IF(ISNA(LOOKUP($G288,BLIOTECAS!$B$1:$B$27,BLIOTECAS!E$1:E$27)),"",LOOKUP($G288,BLIOTECAS!$B$1:$B$27,BLIOTECAS!E$1:E$27))</f>
        <v>Humanidades</v>
      </c>
      <c r="D288" s="274">
        <v>1716</v>
      </c>
      <c r="E288" s="274"/>
      <c r="F288" s="274"/>
      <c r="G288" s="274">
        <v>16</v>
      </c>
      <c r="H288" s="274"/>
      <c r="I288" s="274">
        <v>4</v>
      </c>
      <c r="J288" s="274">
        <v>5</v>
      </c>
      <c r="K288" s="274"/>
      <c r="L288" s="274">
        <v>16</v>
      </c>
      <c r="M288" s="274">
        <v>14</v>
      </c>
      <c r="N288" s="274">
        <v>29</v>
      </c>
      <c r="O288" s="274" t="s">
        <v>459</v>
      </c>
      <c r="P288" s="274"/>
      <c r="Q288" s="274"/>
      <c r="R288" s="274">
        <v>5</v>
      </c>
      <c r="S288" s="274">
        <v>3</v>
      </c>
      <c r="T288" s="274">
        <v>4</v>
      </c>
      <c r="U288" s="274">
        <v>3</v>
      </c>
      <c r="V288" s="274"/>
      <c r="W288" s="274"/>
      <c r="X288" s="274">
        <v>4</v>
      </c>
      <c r="Y288" s="274">
        <v>4</v>
      </c>
      <c r="Z288" s="274">
        <v>4</v>
      </c>
      <c r="AA288" s="274">
        <v>3</v>
      </c>
      <c r="AB288" s="274">
        <v>4</v>
      </c>
      <c r="AC288" s="274"/>
      <c r="AD288" s="274">
        <v>4</v>
      </c>
      <c r="AE288" s="274">
        <v>5</v>
      </c>
      <c r="AF288" s="274">
        <v>3</v>
      </c>
      <c r="AG288" s="274">
        <v>5</v>
      </c>
      <c r="AH288" s="274">
        <v>5</v>
      </c>
      <c r="AI288" s="274">
        <v>5</v>
      </c>
      <c r="AJ288" s="274">
        <v>5</v>
      </c>
      <c r="AK288" s="274"/>
      <c r="AL288" s="274"/>
      <c r="AM288" s="274">
        <v>5</v>
      </c>
      <c r="AN288" s="274">
        <v>5</v>
      </c>
      <c r="AO288" s="274">
        <v>5</v>
      </c>
      <c r="AP288" s="274">
        <v>5</v>
      </c>
      <c r="AQ288" s="274">
        <v>5</v>
      </c>
      <c r="AR288" s="274">
        <v>5</v>
      </c>
      <c r="AS288" s="274">
        <v>5</v>
      </c>
      <c r="AT288" s="274"/>
      <c r="AU288" s="274" t="s">
        <v>183</v>
      </c>
      <c r="AV288" s="274">
        <v>3</v>
      </c>
      <c r="AW288" s="274" t="s">
        <v>33</v>
      </c>
      <c r="AX288" s="274"/>
      <c r="AY288" s="274" t="s">
        <v>33</v>
      </c>
      <c r="AZ288" s="274"/>
      <c r="BA288" s="274" t="s">
        <v>183</v>
      </c>
      <c r="BB288" s="274" t="s">
        <v>183</v>
      </c>
      <c r="BC288" s="274" t="s">
        <v>33</v>
      </c>
      <c r="BD288" s="274"/>
      <c r="BE288" s="274" t="s">
        <v>33</v>
      </c>
      <c r="BF288" s="274"/>
      <c r="BG288" s="274"/>
      <c r="BH288" s="274"/>
      <c r="BI288" s="274"/>
      <c r="BJ288" s="274">
        <v>5</v>
      </c>
      <c r="BK288" s="274">
        <v>5</v>
      </c>
      <c r="BL288" s="274"/>
      <c r="BM288" s="274">
        <v>5</v>
      </c>
      <c r="BN288" s="274">
        <v>3</v>
      </c>
      <c r="BO288" s="274"/>
      <c r="BP288" s="274"/>
      <c r="BQ288" s="275">
        <v>43139.781689814816</v>
      </c>
      <c r="BR288" s="274" t="s">
        <v>356</v>
      </c>
    </row>
    <row r="289" spans="1:70" ht="15" x14ac:dyDescent="0.25">
      <c r="A289" s="197" t="str">
        <f>IF(ISNA(LOOKUP($G289,BLIOTECAS!$B$1:$B$27,BLIOTECAS!C$1:C$27)),"",LOOKUP($G289,BLIOTECAS!$B$1:$B$27,BLIOTECAS!C$1:C$27))</f>
        <v>F. Trabajo Social</v>
      </c>
      <c r="B289" s="197" t="str">
        <f>IF(ISNA(LOOKUP($G289,BLIOTECAS!$B$1:$B$27,BLIOTECAS!D$1:D$27)),"",LOOKUP($G289,BLIOTECAS!$B$1:$B$27,BLIOTECAS!D$1:D$27))</f>
        <v>TRS</v>
      </c>
      <c r="C289" s="197" t="str">
        <f>IF(ISNA(LOOKUP($G289,BLIOTECAS!$B$1:$B$27,BLIOTECAS!E$1:E$27)),"",LOOKUP($G289,BLIOTECAS!$B$1:$B$27,BLIOTECAS!E$1:E$27))</f>
        <v>Ciencias Sociales</v>
      </c>
      <c r="D289" s="274">
        <v>1717</v>
      </c>
      <c r="E289" s="274"/>
      <c r="F289" s="274"/>
      <c r="G289" s="274">
        <v>26</v>
      </c>
      <c r="H289" s="274"/>
      <c r="I289" s="274">
        <v>4</v>
      </c>
      <c r="J289" s="274">
        <v>5</v>
      </c>
      <c r="K289" s="274"/>
      <c r="L289" s="274">
        <v>26</v>
      </c>
      <c r="M289" s="274">
        <v>5</v>
      </c>
      <c r="N289" s="274"/>
      <c r="O289" s="274"/>
      <c r="P289" s="274"/>
      <c r="Q289" s="274"/>
      <c r="R289" s="274">
        <v>5</v>
      </c>
      <c r="S289" s="274">
        <v>5</v>
      </c>
      <c r="T289" s="274">
        <v>4</v>
      </c>
      <c r="U289" s="274">
        <v>4</v>
      </c>
      <c r="V289" s="274"/>
      <c r="W289" s="274"/>
      <c r="X289" s="274">
        <v>5</v>
      </c>
      <c r="Y289" s="274">
        <v>4</v>
      </c>
      <c r="Z289" s="274">
        <v>4</v>
      </c>
      <c r="AA289" s="274">
        <v>4</v>
      </c>
      <c r="AB289" s="274">
        <v>3</v>
      </c>
      <c r="AC289" s="274"/>
      <c r="AD289" s="274">
        <v>5</v>
      </c>
      <c r="AE289" s="274">
        <v>5</v>
      </c>
      <c r="AF289" s="274">
        <v>5</v>
      </c>
      <c r="AG289" s="274">
        <v>5</v>
      </c>
      <c r="AH289" s="274">
        <v>5</v>
      </c>
      <c r="AI289" s="274">
        <v>5</v>
      </c>
      <c r="AJ289" s="274">
        <v>5</v>
      </c>
      <c r="AK289" s="274"/>
      <c r="AL289" s="274"/>
      <c r="AM289" s="274">
        <v>5</v>
      </c>
      <c r="AN289" s="274">
        <v>5</v>
      </c>
      <c r="AO289" s="274">
        <v>5</v>
      </c>
      <c r="AP289" s="274">
        <v>5</v>
      </c>
      <c r="AQ289" s="274">
        <v>5</v>
      </c>
      <c r="AR289" s="274">
        <v>5</v>
      </c>
      <c r="AS289" s="274">
        <v>5</v>
      </c>
      <c r="AT289" s="274"/>
      <c r="AU289" s="274" t="s">
        <v>183</v>
      </c>
      <c r="AV289" s="274">
        <v>5</v>
      </c>
      <c r="AW289" s="274" t="s">
        <v>183</v>
      </c>
      <c r="AX289" s="274">
        <v>5</v>
      </c>
      <c r="AY289" s="274" t="s">
        <v>183</v>
      </c>
      <c r="AZ289" s="274">
        <v>4</v>
      </c>
      <c r="BA289" s="274"/>
      <c r="BB289" s="274" t="s">
        <v>183</v>
      </c>
      <c r="BC289" s="274" t="s">
        <v>183</v>
      </c>
      <c r="BD289" s="274">
        <v>4</v>
      </c>
      <c r="BE289" s="274" t="s">
        <v>183</v>
      </c>
      <c r="BF289" s="274"/>
      <c r="BG289" s="274"/>
      <c r="BH289" s="274"/>
      <c r="BI289" s="274"/>
      <c r="BJ289" s="274">
        <v>5</v>
      </c>
      <c r="BK289" s="274">
        <v>5</v>
      </c>
      <c r="BL289" s="274"/>
      <c r="BM289" s="274">
        <v>5</v>
      </c>
      <c r="BN289" s="274">
        <v>5</v>
      </c>
      <c r="BO289" s="274" t="s">
        <v>460</v>
      </c>
      <c r="BP289" s="274"/>
      <c r="BQ289" s="275">
        <v>43139.782557870371</v>
      </c>
      <c r="BR289" s="274" t="s">
        <v>356</v>
      </c>
    </row>
    <row r="290" spans="1:70" ht="15" x14ac:dyDescent="0.25">
      <c r="A290" s="197" t="str">
        <f>IF(ISNA(LOOKUP($G290,BLIOTECAS!$B$1:$B$27,BLIOTECAS!C$1:C$27)),"",LOOKUP($G290,BLIOTECAS!$B$1:$B$27,BLIOTECAS!C$1:C$27))</f>
        <v xml:space="preserve">Facultad de Ciencias Políticas y Sociología </v>
      </c>
      <c r="B290" s="197" t="str">
        <f>IF(ISNA(LOOKUP($G290,BLIOTECAS!$B$1:$B$27,BLIOTECAS!D$1:D$27)),"",LOOKUP($G290,BLIOTECAS!$B$1:$B$27,BLIOTECAS!D$1:D$27))</f>
        <v>CPS</v>
      </c>
      <c r="C290" s="197" t="str">
        <f>IF(ISNA(LOOKUP($G290,BLIOTECAS!$B$1:$B$27,BLIOTECAS!E$1:E$27)),"",LOOKUP($G290,BLIOTECAS!$B$1:$B$27,BLIOTECAS!E$1:E$27))</f>
        <v>Ciencias Sociales</v>
      </c>
      <c r="D290" s="274">
        <v>1718</v>
      </c>
      <c r="E290" s="274"/>
      <c r="F290" s="274"/>
      <c r="G290" s="274">
        <v>9</v>
      </c>
      <c r="H290" s="274"/>
      <c r="I290" s="274">
        <v>3</v>
      </c>
      <c r="J290" s="274">
        <v>5</v>
      </c>
      <c r="K290" s="274"/>
      <c r="L290" s="274">
        <v>9</v>
      </c>
      <c r="M290" s="274"/>
      <c r="N290" s="274"/>
      <c r="O290" s="274"/>
      <c r="P290" s="274"/>
      <c r="Q290" s="274"/>
      <c r="R290" s="274">
        <v>5</v>
      </c>
      <c r="S290" s="274">
        <v>5</v>
      </c>
      <c r="T290" s="274">
        <v>5</v>
      </c>
      <c r="U290" s="274">
        <v>4</v>
      </c>
      <c r="V290" s="274"/>
      <c r="W290" s="274"/>
      <c r="X290" s="274"/>
      <c r="Y290" s="274">
        <v>5</v>
      </c>
      <c r="Z290" s="274">
        <v>4</v>
      </c>
      <c r="AA290" s="274">
        <v>2</v>
      </c>
      <c r="AB290" s="274">
        <v>5</v>
      </c>
      <c r="AC290" s="274"/>
      <c r="AD290" s="274">
        <v>5</v>
      </c>
      <c r="AE290" s="274">
        <v>5</v>
      </c>
      <c r="AF290" s="274">
        <v>5</v>
      </c>
      <c r="AG290" s="274">
        <v>5</v>
      </c>
      <c r="AH290" s="274">
        <v>5</v>
      </c>
      <c r="AI290" s="274">
        <v>5</v>
      </c>
      <c r="AJ290" s="274"/>
      <c r="AK290" s="274"/>
      <c r="AL290" s="274"/>
      <c r="AM290" s="274">
        <v>5</v>
      </c>
      <c r="AN290" s="274">
        <v>5</v>
      </c>
      <c r="AO290" s="274">
        <v>5</v>
      </c>
      <c r="AP290" s="274">
        <v>5</v>
      </c>
      <c r="AQ290" s="274">
        <v>5</v>
      </c>
      <c r="AR290" s="274">
        <v>5</v>
      </c>
      <c r="AS290" s="274">
        <v>4</v>
      </c>
      <c r="AT290" s="274"/>
      <c r="AU290" s="274" t="s">
        <v>33</v>
      </c>
      <c r="AV290" s="274"/>
      <c r="AW290" s="274" t="s">
        <v>33</v>
      </c>
      <c r="AX290" s="274"/>
      <c r="AY290" s="274" t="s">
        <v>33</v>
      </c>
      <c r="AZ290" s="274"/>
      <c r="BA290" s="274" t="s">
        <v>33</v>
      </c>
      <c r="BB290" s="274" t="s">
        <v>183</v>
      </c>
      <c r="BC290" s="274" t="s">
        <v>33</v>
      </c>
      <c r="BD290" s="274"/>
      <c r="BE290" s="274" t="s">
        <v>33</v>
      </c>
      <c r="BF290" s="274"/>
      <c r="BG290" s="274"/>
      <c r="BH290" s="274"/>
      <c r="BI290" s="274"/>
      <c r="BJ290" s="274">
        <v>5</v>
      </c>
      <c r="BK290" s="274">
        <v>5</v>
      </c>
      <c r="BL290" s="274"/>
      <c r="BM290" s="274">
        <v>5</v>
      </c>
      <c r="BN290" s="274">
        <v>4</v>
      </c>
      <c r="BO290" s="274"/>
      <c r="BP290" s="274"/>
      <c r="BQ290" s="275">
        <v>43139.786076388889</v>
      </c>
      <c r="BR290" s="274" t="s">
        <v>356</v>
      </c>
    </row>
    <row r="291" spans="1:70" ht="15" x14ac:dyDescent="0.25">
      <c r="A291" s="197" t="str">
        <f>IF(ISNA(LOOKUP($G291,BLIOTECAS!$B$1:$B$27,BLIOTECAS!C$1:C$27)),"",LOOKUP($G291,BLIOTECAS!$B$1:$B$27,BLIOTECAS!C$1:C$27))</f>
        <v xml:space="preserve">Facultad de Medicina </v>
      </c>
      <c r="B291" s="197" t="str">
        <f>IF(ISNA(LOOKUP($G291,BLIOTECAS!$B$1:$B$27,BLIOTECAS!D$1:D$27)),"",LOOKUP($G291,BLIOTECAS!$B$1:$B$27,BLIOTECAS!D$1:D$27))</f>
        <v>MED</v>
      </c>
      <c r="C291" s="197" t="str">
        <f>IF(ISNA(LOOKUP($G291,BLIOTECAS!$B$1:$B$27,BLIOTECAS!E$1:E$27)),"",LOOKUP($G291,BLIOTECAS!$B$1:$B$27,BLIOTECAS!E$1:E$27))</f>
        <v>Ciencias de la Salud</v>
      </c>
      <c r="D291" s="274">
        <v>1719</v>
      </c>
      <c r="E291" s="274"/>
      <c r="F291" s="274"/>
      <c r="G291" s="274">
        <v>18</v>
      </c>
      <c r="H291" s="274"/>
      <c r="I291" s="274">
        <v>2</v>
      </c>
      <c r="J291" s="274"/>
      <c r="K291" s="274"/>
      <c r="L291" s="274">
        <v>18</v>
      </c>
      <c r="M291" s="274">
        <v>8</v>
      </c>
      <c r="N291" s="274"/>
      <c r="O291" s="274"/>
      <c r="P291" s="274"/>
      <c r="Q291" s="274"/>
      <c r="R291" s="274">
        <v>5</v>
      </c>
      <c r="S291" s="274">
        <v>5</v>
      </c>
      <c r="T291" s="274">
        <v>5</v>
      </c>
      <c r="U291" s="274">
        <v>5</v>
      </c>
      <c r="V291" s="274"/>
      <c r="W291" s="274"/>
      <c r="X291" s="274">
        <v>2</v>
      </c>
      <c r="Y291" s="274">
        <v>5</v>
      </c>
      <c r="Z291" s="274">
        <v>3</v>
      </c>
      <c r="AA291" s="274">
        <v>4</v>
      </c>
      <c r="AB291" s="274">
        <v>5</v>
      </c>
      <c r="AC291" s="274"/>
      <c r="AD291" s="274">
        <v>3</v>
      </c>
      <c r="AE291" s="274">
        <v>5</v>
      </c>
      <c r="AF291" s="274">
        <v>5</v>
      </c>
      <c r="AG291" s="274">
        <v>5</v>
      </c>
      <c r="AH291" s="274">
        <v>4</v>
      </c>
      <c r="AI291" s="274">
        <v>5</v>
      </c>
      <c r="AJ291" s="274">
        <v>4</v>
      </c>
      <c r="AK291" s="274"/>
      <c r="AL291" s="274"/>
      <c r="AM291" s="274">
        <v>5</v>
      </c>
      <c r="AN291" s="274">
        <v>4</v>
      </c>
      <c r="AO291" s="274">
        <v>4</v>
      </c>
      <c r="AP291" s="274">
        <v>5</v>
      </c>
      <c r="AQ291" s="274">
        <v>5</v>
      </c>
      <c r="AR291" s="274">
        <v>4</v>
      </c>
      <c r="AS291" s="274">
        <v>4</v>
      </c>
      <c r="AT291" s="274"/>
      <c r="AU291" s="274" t="s">
        <v>183</v>
      </c>
      <c r="AV291" s="274">
        <v>4</v>
      </c>
      <c r="AW291" s="274"/>
      <c r="AX291" s="274">
        <v>4</v>
      </c>
      <c r="AY291" s="274" t="s">
        <v>33</v>
      </c>
      <c r="AZ291" s="274"/>
      <c r="BA291" s="274" t="s">
        <v>183</v>
      </c>
      <c r="BB291" s="274" t="s">
        <v>183</v>
      </c>
      <c r="BC291" s="274" t="s">
        <v>33</v>
      </c>
      <c r="BD291" s="274"/>
      <c r="BE291" s="274" t="s">
        <v>33</v>
      </c>
      <c r="BF291" s="274"/>
      <c r="BG291" s="274"/>
      <c r="BH291" s="274"/>
      <c r="BI291" s="274"/>
      <c r="BJ291" s="274">
        <v>5</v>
      </c>
      <c r="BK291" s="274">
        <v>5</v>
      </c>
      <c r="BL291" s="274"/>
      <c r="BM291" s="274">
        <v>5</v>
      </c>
      <c r="BN291" s="274">
        <v>5</v>
      </c>
      <c r="BO291" s="274"/>
      <c r="BP291" s="274"/>
      <c r="BQ291" s="275">
        <v>43139.786249999997</v>
      </c>
      <c r="BR291" s="274" t="s">
        <v>355</v>
      </c>
    </row>
    <row r="292" spans="1:70" ht="15" x14ac:dyDescent="0.25">
      <c r="A292" s="197" t="str">
        <f>IF(ISNA(LOOKUP($G292,BLIOTECAS!$B$1:$B$27,BLIOTECAS!C$1:C$27)),"",LOOKUP($G292,BLIOTECAS!$B$1:$B$27,BLIOTECAS!C$1:C$27))</f>
        <v xml:space="preserve">Facultad de Filología </v>
      </c>
      <c r="B292" s="197" t="str">
        <f>IF(ISNA(LOOKUP($G292,BLIOTECAS!$B$1:$B$27,BLIOTECAS!D$1:D$27)),"",LOOKUP($G292,BLIOTECAS!$B$1:$B$27,BLIOTECAS!D$1:D$27))</f>
        <v>FLL</v>
      </c>
      <c r="C292" s="197" t="str">
        <f>IF(ISNA(LOOKUP($G292,BLIOTECAS!$B$1:$B$27,BLIOTECAS!E$1:E$27)),"",LOOKUP($G292,BLIOTECAS!$B$1:$B$27,BLIOTECAS!E$1:E$27))</f>
        <v>Humanidades</v>
      </c>
      <c r="D292" s="274">
        <v>1720</v>
      </c>
      <c r="E292" s="274"/>
      <c r="F292" s="274"/>
      <c r="G292" s="274">
        <v>14</v>
      </c>
      <c r="H292" s="274"/>
      <c r="I292" s="274">
        <v>4</v>
      </c>
      <c r="J292" s="274">
        <v>5</v>
      </c>
      <c r="K292" s="274"/>
      <c r="L292" s="274">
        <v>29</v>
      </c>
      <c r="M292" s="274">
        <v>14</v>
      </c>
      <c r="N292" s="274">
        <v>15</v>
      </c>
      <c r="O292" s="274" t="s">
        <v>461</v>
      </c>
      <c r="P292" s="274"/>
      <c r="Q292" s="274"/>
      <c r="R292" s="274">
        <v>5</v>
      </c>
      <c r="S292" s="274">
        <v>2</v>
      </c>
      <c r="T292" s="274">
        <v>3</v>
      </c>
      <c r="U292" s="274">
        <v>3</v>
      </c>
      <c r="V292" s="274"/>
      <c r="W292" s="274"/>
      <c r="X292" s="274">
        <v>4</v>
      </c>
      <c r="Y292" s="274">
        <v>3</v>
      </c>
      <c r="Z292" s="274">
        <v>3</v>
      </c>
      <c r="AA292" s="274">
        <v>3</v>
      </c>
      <c r="AB292" s="274">
        <v>4</v>
      </c>
      <c r="AC292" s="274"/>
      <c r="AD292" s="274">
        <v>3</v>
      </c>
      <c r="AE292" s="274">
        <v>4</v>
      </c>
      <c r="AF292" s="274">
        <v>4</v>
      </c>
      <c r="AG292" s="274">
        <v>4</v>
      </c>
      <c r="AH292" s="274">
        <v>4</v>
      </c>
      <c r="AI292" s="274">
        <v>2</v>
      </c>
      <c r="AJ292" s="274">
        <v>4</v>
      </c>
      <c r="AK292" s="274"/>
      <c r="AL292" s="274"/>
      <c r="AM292" s="274">
        <v>4</v>
      </c>
      <c r="AN292" s="274">
        <v>1</v>
      </c>
      <c r="AO292" s="274">
        <v>1</v>
      </c>
      <c r="AP292" s="274">
        <v>4</v>
      </c>
      <c r="AQ292" s="274">
        <v>5</v>
      </c>
      <c r="AR292" s="274">
        <v>5</v>
      </c>
      <c r="AS292" s="274">
        <v>3</v>
      </c>
      <c r="AT292" s="274"/>
      <c r="AU292" s="274" t="s">
        <v>183</v>
      </c>
      <c r="AV292" s="274">
        <v>3</v>
      </c>
      <c r="AW292" s="274" t="s">
        <v>183</v>
      </c>
      <c r="AX292" s="274">
        <v>2</v>
      </c>
      <c r="AY292" s="274" t="s">
        <v>33</v>
      </c>
      <c r="AZ292" s="274"/>
      <c r="BA292" s="274" t="s">
        <v>183</v>
      </c>
      <c r="BB292" s="274" t="s">
        <v>183</v>
      </c>
      <c r="BC292" s="274" t="s">
        <v>183</v>
      </c>
      <c r="BD292" s="274">
        <v>5</v>
      </c>
      <c r="BE292" s="274" t="s">
        <v>33</v>
      </c>
      <c r="BF292" s="274" t="s">
        <v>462</v>
      </c>
      <c r="BG292" s="274"/>
      <c r="BH292" s="274"/>
      <c r="BI292" s="274"/>
      <c r="BJ292" s="274">
        <v>4</v>
      </c>
      <c r="BK292" s="274">
        <v>4</v>
      </c>
      <c r="BL292" s="274"/>
      <c r="BM292" s="274">
        <v>4</v>
      </c>
      <c r="BN292" s="274">
        <v>3</v>
      </c>
      <c r="BO292" s="274"/>
      <c r="BP292" s="274"/>
      <c r="BQ292" s="275">
        <v>43139.789780092593</v>
      </c>
      <c r="BR292" s="274" t="s">
        <v>356</v>
      </c>
    </row>
    <row r="293" spans="1:70" ht="15" x14ac:dyDescent="0.25">
      <c r="A293" s="197" t="str">
        <f>IF(ISNA(LOOKUP($G293,BLIOTECAS!$B$1:$B$27,BLIOTECAS!C$1:C$27)),"",LOOKUP($G293,BLIOTECAS!$B$1:$B$27,BLIOTECAS!C$1:C$27))</f>
        <v xml:space="preserve">Facultad de Ciencias Políticas y Sociología </v>
      </c>
      <c r="B293" s="197" t="str">
        <f>IF(ISNA(LOOKUP($G293,BLIOTECAS!$B$1:$B$27,BLIOTECAS!D$1:D$27)),"",LOOKUP($G293,BLIOTECAS!$B$1:$B$27,BLIOTECAS!D$1:D$27))</f>
        <v>CPS</v>
      </c>
      <c r="C293" s="197" t="str">
        <f>IF(ISNA(LOOKUP($G293,BLIOTECAS!$B$1:$B$27,BLIOTECAS!E$1:E$27)),"",LOOKUP($G293,BLIOTECAS!$B$1:$B$27,BLIOTECAS!E$1:E$27))</f>
        <v>Ciencias Sociales</v>
      </c>
      <c r="D293" s="274">
        <v>1721</v>
      </c>
      <c r="E293" s="274"/>
      <c r="F293" s="274"/>
      <c r="G293" s="274">
        <v>9</v>
      </c>
      <c r="H293" s="274"/>
      <c r="I293" s="274">
        <v>3</v>
      </c>
      <c r="J293" s="274">
        <v>4</v>
      </c>
      <c r="K293" s="274"/>
      <c r="L293" s="274">
        <v>9</v>
      </c>
      <c r="M293" s="274">
        <v>26</v>
      </c>
      <c r="N293" s="274"/>
      <c r="O293" s="274" t="s">
        <v>463</v>
      </c>
      <c r="P293" s="274"/>
      <c r="Q293" s="274"/>
      <c r="R293" s="274">
        <v>4</v>
      </c>
      <c r="S293" s="274">
        <v>4</v>
      </c>
      <c r="T293" s="274">
        <v>4</v>
      </c>
      <c r="U293" s="274">
        <v>4</v>
      </c>
      <c r="V293" s="274"/>
      <c r="W293" s="274"/>
      <c r="X293" s="274">
        <v>4</v>
      </c>
      <c r="Y293" s="274">
        <v>3</v>
      </c>
      <c r="Z293" s="274">
        <v>4</v>
      </c>
      <c r="AA293" s="274">
        <v>4</v>
      </c>
      <c r="AB293" s="274">
        <v>4</v>
      </c>
      <c r="AC293" s="274"/>
      <c r="AD293" s="274">
        <v>4</v>
      </c>
      <c r="AE293" s="274">
        <v>5</v>
      </c>
      <c r="AF293" s="274"/>
      <c r="AG293" s="274">
        <v>5</v>
      </c>
      <c r="AH293" s="274">
        <v>3</v>
      </c>
      <c r="AI293" s="274">
        <v>5</v>
      </c>
      <c r="AJ293" s="274">
        <v>3</v>
      </c>
      <c r="AK293" s="274"/>
      <c r="AL293" s="274"/>
      <c r="AM293" s="274">
        <v>5</v>
      </c>
      <c r="AN293" s="274">
        <v>5</v>
      </c>
      <c r="AO293" s="274">
        <v>5</v>
      </c>
      <c r="AP293" s="274">
        <v>5</v>
      </c>
      <c r="AQ293" s="274">
        <v>5</v>
      </c>
      <c r="AR293" s="274">
        <v>5</v>
      </c>
      <c r="AS293" s="274">
        <v>5</v>
      </c>
      <c r="AT293" s="274"/>
      <c r="AU293" s="274" t="s">
        <v>183</v>
      </c>
      <c r="AV293" s="274">
        <v>3</v>
      </c>
      <c r="AW293" s="274"/>
      <c r="AX293" s="274">
        <v>4</v>
      </c>
      <c r="AY293" s="274" t="s">
        <v>33</v>
      </c>
      <c r="AZ293" s="274"/>
      <c r="BA293" s="274" t="s">
        <v>183</v>
      </c>
      <c r="BB293" s="274" t="s">
        <v>183</v>
      </c>
      <c r="BC293" s="274" t="s">
        <v>33</v>
      </c>
      <c r="BD293" s="274"/>
      <c r="BE293" s="274" t="s">
        <v>183</v>
      </c>
      <c r="BF293" s="274"/>
      <c r="BG293" s="274"/>
      <c r="BH293" s="274"/>
      <c r="BI293" s="274"/>
      <c r="BJ293" s="274">
        <v>4</v>
      </c>
      <c r="BK293" s="274">
        <v>5</v>
      </c>
      <c r="BL293" s="274"/>
      <c r="BM293" s="274">
        <v>5</v>
      </c>
      <c r="BN293" s="274">
        <v>4</v>
      </c>
      <c r="BO293" s="274"/>
      <c r="BP293" s="274"/>
      <c r="BQ293" s="275">
        <v>43139.789976851855</v>
      </c>
      <c r="BR293" s="274" t="s">
        <v>356</v>
      </c>
    </row>
    <row r="294" spans="1:70" ht="15" x14ac:dyDescent="0.25">
      <c r="A294" s="197" t="str">
        <f>IF(ISNA(LOOKUP($G294,BLIOTECAS!$B$1:$B$27,BLIOTECAS!C$1:C$27)),"",LOOKUP($G294,BLIOTECAS!$B$1:$B$27,BLIOTECAS!C$1:C$27))</f>
        <v xml:space="preserve">Facultad de Filología </v>
      </c>
      <c r="B294" s="197" t="str">
        <f>IF(ISNA(LOOKUP($G294,BLIOTECAS!$B$1:$B$27,BLIOTECAS!D$1:D$27)),"",LOOKUP($G294,BLIOTECAS!$B$1:$B$27,BLIOTECAS!D$1:D$27))</f>
        <v>FLL</v>
      </c>
      <c r="C294" s="197" t="str">
        <f>IF(ISNA(LOOKUP($G294,BLIOTECAS!$B$1:$B$27,BLIOTECAS!E$1:E$27)),"",LOOKUP($G294,BLIOTECAS!$B$1:$B$27,BLIOTECAS!E$1:E$27))</f>
        <v>Humanidades</v>
      </c>
      <c r="D294" s="274">
        <v>1722</v>
      </c>
      <c r="E294" s="274"/>
      <c r="F294" s="274"/>
      <c r="G294" s="274">
        <v>14</v>
      </c>
      <c r="H294" s="274"/>
      <c r="I294" s="274">
        <v>4</v>
      </c>
      <c r="J294" s="274">
        <v>5</v>
      </c>
      <c r="K294" s="274"/>
      <c r="L294" s="274">
        <v>29</v>
      </c>
      <c r="M294" s="274">
        <v>14</v>
      </c>
      <c r="N294" s="274">
        <v>16</v>
      </c>
      <c r="O294" s="274" t="s">
        <v>374</v>
      </c>
      <c r="P294" s="274"/>
      <c r="Q294" s="274"/>
      <c r="R294" s="274">
        <v>5</v>
      </c>
      <c r="S294" s="274">
        <v>5</v>
      </c>
      <c r="T294" s="274">
        <v>4</v>
      </c>
      <c r="U294" s="274">
        <v>5</v>
      </c>
      <c r="V294" s="274"/>
      <c r="W294" s="274"/>
      <c r="X294" s="274">
        <v>5</v>
      </c>
      <c r="Y294" s="274">
        <v>4</v>
      </c>
      <c r="Z294" s="274">
        <v>4</v>
      </c>
      <c r="AA294" s="274">
        <v>5</v>
      </c>
      <c r="AB294" s="274">
        <v>4</v>
      </c>
      <c r="AC294" s="274"/>
      <c r="AD294" s="274">
        <v>5</v>
      </c>
      <c r="AE294" s="274">
        <v>5</v>
      </c>
      <c r="AF294" s="274">
        <v>5</v>
      </c>
      <c r="AG294" s="274">
        <v>5</v>
      </c>
      <c r="AH294" s="274">
        <v>5</v>
      </c>
      <c r="AI294" s="274">
        <v>5</v>
      </c>
      <c r="AJ294" s="274">
        <v>5</v>
      </c>
      <c r="AK294" s="274"/>
      <c r="AL294" s="274"/>
      <c r="AM294" s="274">
        <v>4</v>
      </c>
      <c r="AN294" s="274">
        <v>4</v>
      </c>
      <c r="AO294" s="274">
        <v>5</v>
      </c>
      <c r="AP294" s="274">
        <v>5</v>
      </c>
      <c r="AQ294" s="274">
        <v>5</v>
      </c>
      <c r="AR294" s="274">
        <v>5</v>
      </c>
      <c r="AS294" s="274">
        <v>4</v>
      </c>
      <c r="AT294" s="274"/>
      <c r="AU294" s="274" t="s">
        <v>183</v>
      </c>
      <c r="AV294" s="274">
        <v>3</v>
      </c>
      <c r="AW294" s="274" t="s">
        <v>183</v>
      </c>
      <c r="AX294" s="274">
        <v>4</v>
      </c>
      <c r="AY294" s="274" t="s">
        <v>33</v>
      </c>
      <c r="AZ294" s="274"/>
      <c r="BA294" s="274" t="s">
        <v>183</v>
      </c>
      <c r="BB294" s="274" t="s">
        <v>183</v>
      </c>
      <c r="BC294" s="274" t="s">
        <v>183</v>
      </c>
      <c r="BD294" s="274">
        <v>5</v>
      </c>
      <c r="BE294" s="274" t="s">
        <v>183</v>
      </c>
      <c r="BF294" s="274"/>
      <c r="BG294" s="274"/>
      <c r="BH294" s="274"/>
      <c r="BI294" s="274"/>
      <c r="BJ294" s="274">
        <v>5</v>
      </c>
      <c r="BK294" s="274">
        <v>5</v>
      </c>
      <c r="BL294" s="274"/>
      <c r="BM294" s="274">
        <v>5</v>
      </c>
      <c r="BN294" s="274">
        <v>4</v>
      </c>
      <c r="BO294" s="274"/>
      <c r="BP294" s="274"/>
      <c r="BQ294" s="275">
        <v>43139.791203703702</v>
      </c>
      <c r="BR294" s="274" t="s">
        <v>355</v>
      </c>
    </row>
    <row r="295" spans="1:70" ht="15" x14ac:dyDescent="0.25">
      <c r="A295" s="197" t="str">
        <f>IF(ISNA(LOOKUP($G295,BLIOTECAS!$B$1:$B$27,BLIOTECAS!C$1:C$27)),"",LOOKUP($G295,BLIOTECAS!$B$1:$B$27,BLIOTECAS!C$1:C$27))</f>
        <v xml:space="preserve">Facultad de Derecho </v>
      </c>
      <c r="B295" s="197" t="str">
        <f>IF(ISNA(LOOKUP($G295,BLIOTECAS!$B$1:$B$27,BLIOTECAS!D$1:D$27)),"",LOOKUP($G295,BLIOTECAS!$B$1:$B$27,BLIOTECAS!D$1:D$27))</f>
        <v>DER</v>
      </c>
      <c r="C295" s="197" t="str">
        <f>IF(ISNA(LOOKUP($G295,BLIOTECAS!$B$1:$B$27,BLIOTECAS!E$1:E$27)),"",LOOKUP($G295,BLIOTECAS!$B$1:$B$27,BLIOTECAS!E$1:E$27))</f>
        <v>Ciencias Sociales</v>
      </c>
      <c r="D295" s="274">
        <v>1723</v>
      </c>
      <c r="E295" s="274"/>
      <c r="F295" s="274"/>
      <c r="G295" s="274">
        <v>11</v>
      </c>
      <c r="H295" s="274"/>
      <c r="I295" s="274">
        <v>4</v>
      </c>
      <c r="J295" s="274">
        <v>4</v>
      </c>
      <c r="K295" s="274"/>
      <c r="L295" s="274">
        <v>11</v>
      </c>
      <c r="M295" s="274">
        <v>16</v>
      </c>
      <c r="N295" s="274">
        <v>29</v>
      </c>
      <c r="O295" s="274"/>
      <c r="P295" s="274"/>
      <c r="Q295" s="274"/>
      <c r="R295" s="274">
        <v>4</v>
      </c>
      <c r="S295" s="274">
        <v>5</v>
      </c>
      <c r="T295" s="274">
        <v>5</v>
      </c>
      <c r="U295" s="274">
        <v>5</v>
      </c>
      <c r="V295" s="274"/>
      <c r="W295" s="274"/>
      <c r="X295" s="274">
        <v>5</v>
      </c>
      <c r="Y295" s="274">
        <v>5</v>
      </c>
      <c r="Z295" s="274">
        <v>2</v>
      </c>
      <c r="AA295" s="274">
        <v>5</v>
      </c>
      <c r="AB295" s="274">
        <v>5</v>
      </c>
      <c r="AC295" s="274"/>
      <c r="AD295" s="274">
        <v>5</v>
      </c>
      <c r="AE295" s="274">
        <v>5</v>
      </c>
      <c r="AF295" s="274">
        <v>5</v>
      </c>
      <c r="AG295" s="274">
        <v>5</v>
      </c>
      <c r="AH295" s="274">
        <v>5</v>
      </c>
      <c r="AI295" s="274">
        <v>4</v>
      </c>
      <c r="AJ295" s="274">
        <v>4</v>
      </c>
      <c r="AK295" s="274"/>
      <c r="AL295" s="274"/>
      <c r="AM295" s="274">
        <v>4</v>
      </c>
      <c r="AN295" s="274">
        <v>5</v>
      </c>
      <c r="AO295" s="274">
        <v>5</v>
      </c>
      <c r="AP295" s="274">
        <v>5</v>
      </c>
      <c r="AQ295" s="274">
        <v>5</v>
      </c>
      <c r="AR295" s="274">
        <v>5</v>
      </c>
      <c r="AS295" s="274">
        <v>4</v>
      </c>
      <c r="AT295" s="274"/>
      <c r="AU295" s="274" t="s">
        <v>33</v>
      </c>
      <c r="AV295" s="274"/>
      <c r="AW295" s="274" t="s">
        <v>33</v>
      </c>
      <c r="AX295" s="274"/>
      <c r="AY295" s="274" t="s">
        <v>33</v>
      </c>
      <c r="AZ295" s="274"/>
      <c r="BA295" s="274" t="s">
        <v>33</v>
      </c>
      <c r="BB295" s="274" t="s">
        <v>33</v>
      </c>
      <c r="BC295" s="274"/>
      <c r="BD295" s="274"/>
      <c r="BE295" s="274" t="s">
        <v>33</v>
      </c>
      <c r="BF295" s="274"/>
      <c r="BG295" s="274"/>
      <c r="BH295" s="274"/>
      <c r="BI295" s="274"/>
      <c r="BJ295" s="274">
        <v>5</v>
      </c>
      <c r="BK295" s="274">
        <v>5</v>
      </c>
      <c r="BL295" s="274"/>
      <c r="BM295" s="274">
        <v>5</v>
      </c>
      <c r="BN295" s="274">
        <v>4</v>
      </c>
      <c r="BO295" s="274"/>
      <c r="BP295" s="274"/>
      <c r="BQ295" s="275">
        <v>43139.792442129627</v>
      </c>
      <c r="BR295" s="274" t="s">
        <v>356</v>
      </c>
    </row>
    <row r="296" spans="1:70" ht="15" x14ac:dyDescent="0.25">
      <c r="A296" s="197" t="str">
        <f>IF(ISNA(LOOKUP($G296,BLIOTECAS!$B$1:$B$27,BLIOTECAS!C$1:C$27)),"",LOOKUP($G296,BLIOTECAS!$B$1:$B$27,BLIOTECAS!C$1:C$27))</f>
        <v xml:space="preserve">Facultad de Derecho </v>
      </c>
      <c r="B296" s="197" t="str">
        <f>IF(ISNA(LOOKUP($G296,BLIOTECAS!$B$1:$B$27,BLIOTECAS!D$1:D$27)),"",LOOKUP($G296,BLIOTECAS!$B$1:$B$27,BLIOTECAS!D$1:D$27))</f>
        <v>DER</v>
      </c>
      <c r="C296" s="197" t="str">
        <f>IF(ISNA(LOOKUP($G296,BLIOTECAS!$B$1:$B$27,BLIOTECAS!E$1:E$27)),"",LOOKUP($G296,BLIOTECAS!$B$1:$B$27,BLIOTECAS!E$1:E$27))</f>
        <v>Ciencias Sociales</v>
      </c>
      <c r="D296" s="274">
        <v>1724</v>
      </c>
      <c r="E296" s="274"/>
      <c r="F296" s="274"/>
      <c r="G296" s="274">
        <v>11</v>
      </c>
      <c r="H296" s="274"/>
      <c r="I296" s="274">
        <v>3</v>
      </c>
      <c r="J296" s="274">
        <v>5</v>
      </c>
      <c r="K296" s="274"/>
      <c r="L296" s="274">
        <v>29</v>
      </c>
      <c r="M296" s="274">
        <v>11</v>
      </c>
      <c r="N296" s="274"/>
      <c r="O296" s="274" t="s">
        <v>464</v>
      </c>
      <c r="P296" s="274"/>
      <c r="Q296" s="274"/>
      <c r="R296" s="274">
        <v>5</v>
      </c>
      <c r="S296" s="274">
        <v>5</v>
      </c>
      <c r="T296" s="274">
        <v>5</v>
      </c>
      <c r="U296" s="274">
        <v>5</v>
      </c>
      <c r="V296" s="274"/>
      <c r="W296" s="274"/>
      <c r="X296" s="274">
        <v>5</v>
      </c>
      <c r="Y296" s="274">
        <v>4</v>
      </c>
      <c r="Z296" s="274">
        <v>5</v>
      </c>
      <c r="AA296" s="274">
        <v>2</v>
      </c>
      <c r="AB296" s="274">
        <v>3</v>
      </c>
      <c r="AC296" s="274"/>
      <c r="AD296" s="274">
        <v>5</v>
      </c>
      <c r="AE296" s="274">
        <v>3</v>
      </c>
      <c r="AF296" s="274">
        <v>4</v>
      </c>
      <c r="AG296" s="274">
        <v>5</v>
      </c>
      <c r="AH296" s="274">
        <v>5</v>
      </c>
      <c r="AI296" s="274">
        <v>5</v>
      </c>
      <c r="AJ296" s="274">
        <v>5</v>
      </c>
      <c r="AK296" s="274"/>
      <c r="AL296" s="274"/>
      <c r="AM296" s="274">
        <v>5</v>
      </c>
      <c r="AN296" s="274">
        <v>5</v>
      </c>
      <c r="AO296" s="274">
        <v>5</v>
      </c>
      <c r="AP296" s="274">
        <v>5</v>
      </c>
      <c r="AQ296" s="274">
        <v>5</v>
      </c>
      <c r="AR296" s="274">
        <v>5</v>
      </c>
      <c r="AS296" s="274">
        <v>4</v>
      </c>
      <c r="AT296" s="274"/>
      <c r="AU296" s="274" t="s">
        <v>183</v>
      </c>
      <c r="AV296" s="274">
        <v>3</v>
      </c>
      <c r="AW296" s="274" t="s">
        <v>183</v>
      </c>
      <c r="AX296" s="274">
        <v>4</v>
      </c>
      <c r="AY296" s="274" t="s">
        <v>33</v>
      </c>
      <c r="AZ296" s="274"/>
      <c r="BA296" s="274" t="s">
        <v>183</v>
      </c>
      <c r="BB296" s="274" t="s">
        <v>183</v>
      </c>
      <c r="BC296" s="274" t="s">
        <v>183</v>
      </c>
      <c r="BD296" s="274">
        <v>4</v>
      </c>
      <c r="BE296" s="274" t="s">
        <v>183</v>
      </c>
      <c r="BF296" s="274"/>
      <c r="BG296" s="274"/>
      <c r="BH296" s="274"/>
      <c r="BI296" s="274"/>
      <c r="BJ296" s="274">
        <v>5</v>
      </c>
      <c r="BK296" s="274">
        <v>5</v>
      </c>
      <c r="BL296" s="274"/>
      <c r="BM296" s="274">
        <v>5</v>
      </c>
      <c r="BN296" s="274">
        <v>4</v>
      </c>
      <c r="BO296" s="274" t="s">
        <v>465</v>
      </c>
      <c r="BP296" s="274"/>
      <c r="BQ296" s="275">
        <v>43139.793622685182</v>
      </c>
      <c r="BR296" s="274" t="s">
        <v>355</v>
      </c>
    </row>
    <row r="297" spans="1:70" ht="15" x14ac:dyDescent="0.25">
      <c r="A297" s="197" t="str">
        <f>IF(ISNA(LOOKUP($G297,BLIOTECAS!$B$1:$B$27,BLIOTECAS!C$1:C$27)),"",LOOKUP($G297,BLIOTECAS!$B$1:$B$27,BLIOTECAS!C$1:C$27))</f>
        <v xml:space="preserve">Facultad de Bellas Artes </v>
      </c>
      <c r="B297" s="197" t="str">
        <f>IF(ISNA(LOOKUP($G297,BLIOTECAS!$B$1:$B$27,BLIOTECAS!D$1:D$27)),"",LOOKUP($G297,BLIOTECAS!$B$1:$B$27,BLIOTECAS!D$1:D$27))</f>
        <v>BBA</v>
      </c>
      <c r="C297" s="197" t="str">
        <f>IF(ISNA(LOOKUP($G297,BLIOTECAS!$B$1:$B$27,BLIOTECAS!E$1:E$27)),"",LOOKUP($G297,BLIOTECAS!$B$1:$B$27,BLIOTECAS!E$1:E$27))</f>
        <v>Humanidades</v>
      </c>
      <c r="D297" s="274">
        <v>1725</v>
      </c>
      <c r="E297" s="274"/>
      <c r="F297" s="274"/>
      <c r="G297" s="274">
        <v>1</v>
      </c>
      <c r="H297" s="274"/>
      <c r="I297" s="274">
        <v>3</v>
      </c>
      <c r="J297" s="274"/>
      <c r="K297" s="274"/>
      <c r="L297" s="274">
        <v>1</v>
      </c>
      <c r="M297" s="274"/>
      <c r="N297" s="274"/>
      <c r="O297" s="274"/>
      <c r="P297" s="274"/>
      <c r="Q297" s="274"/>
      <c r="R297" s="274">
        <v>4</v>
      </c>
      <c r="S297" s="274">
        <v>4</v>
      </c>
      <c r="T297" s="274">
        <v>4</v>
      </c>
      <c r="U297" s="274">
        <v>3</v>
      </c>
      <c r="V297" s="274"/>
      <c r="W297" s="274"/>
      <c r="X297" s="274">
        <v>4</v>
      </c>
      <c r="Y297" s="274">
        <v>2</v>
      </c>
      <c r="Z297" s="274">
        <v>4</v>
      </c>
      <c r="AA297" s="274">
        <v>3</v>
      </c>
      <c r="AB297" s="274">
        <v>4</v>
      </c>
      <c r="AC297" s="274"/>
      <c r="AD297" s="274">
        <v>4</v>
      </c>
      <c r="AE297" s="274">
        <v>4</v>
      </c>
      <c r="AF297" s="274">
        <v>4</v>
      </c>
      <c r="AG297" s="274">
        <v>4</v>
      </c>
      <c r="AH297" s="274">
        <v>3</v>
      </c>
      <c r="AI297" s="274">
        <v>3</v>
      </c>
      <c r="AJ297" s="274"/>
      <c r="AK297" s="274"/>
      <c r="AL297" s="274"/>
      <c r="AM297" s="274">
        <v>5</v>
      </c>
      <c r="AN297" s="274">
        <v>5</v>
      </c>
      <c r="AO297" s="274">
        <v>4</v>
      </c>
      <c r="AP297" s="274">
        <v>4</v>
      </c>
      <c r="AQ297" s="274">
        <v>4</v>
      </c>
      <c r="AR297" s="274">
        <v>4</v>
      </c>
      <c r="AS297" s="274">
        <v>4</v>
      </c>
      <c r="AT297" s="274"/>
      <c r="AU297" s="274" t="s">
        <v>33</v>
      </c>
      <c r="AV297" s="274"/>
      <c r="AW297" s="274" t="s">
        <v>33</v>
      </c>
      <c r="AX297" s="274"/>
      <c r="AY297" s="274" t="s">
        <v>33</v>
      </c>
      <c r="AZ297" s="274"/>
      <c r="BA297" s="274" t="s">
        <v>33</v>
      </c>
      <c r="BB297" s="274" t="s">
        <v>33</v>
      </c>
      <c r="BC297" s="274" t="s">
        <v>33</v>
      </c>
      <c r="BD297" s="274"/>
      <c r="BE297" s="274" t="s">
        <v>183</v>
      </c>
      <c r="BF297" s="274"/>
      <c r="BG297" s="274"/>
      <c r="BH297" s="274"/>
      <c r="BI297" s="274"/>
      <c r="BJ297" s="274">
        <v>4</v>
      </c>
      <c r="BK297" s="274">
        <v>4</v>
      </c>
      <c r="BL297" s="274"/>
      <c r="BM297" s="274">
        <v>5</v>
      </c>
      <c r="BN297" s="274">
        <v>4</v>
      </c>
      <c r="BO297" s="274"/>
      <c r="BP297" s="274"/>
      <c r="BQ297" s="275">
        <v>43139.800995370373</v>
      </c>
      <c r="BR297" s="274" t="s">
        <v>356</v>
      </c>
    </row>
    <row r="298" spans="1:70" ht="15" x14ac:dyDescent="0.25">
      <c r="A298" s="197" t="str">
        <f>IF(ISNA(LOOKUP($G298,BLIOTECAS!$B$1:$B$27,BLIOTECAS!C$1:C$27)),"",LOOKUP($G298,BLIOTECAS!$B$1:$B$27,BLIOTECAS!C$1:C$27))</f>
        <v xml:space="preserve">Facultad de Ciencias Matemáticas </v>
      </c>
      <c r="B298" s="197" t="str">
        <f>IF(ISNA(LOOKUP($G298,BLIOTECAS!$B$1:$B$27,BLIOTECAS!D$1:D$27)),"",LOOKUP($G298,BLIOTECAS!$B$1:$B$27,BLIOTECAS!D$1:D$27))</f>
        <v>MAT</v>
      </c>
      <c r="C298" s="197" t="str">
        <f>IF(ISNA(LOOKUP($G298,BLIOTECAS!$B$1:$B$27,BLIOTECAS!E$1:E$27)),"",LOOKUP($G298,BLIOTECAS!$B$1:$B$27,BLIOTECAS!E$1:E$27))</f>
        <v>Ciencias Experimentales</v>
      </c>
      <c r="D298" s="274">
        <v>1727</v>
      </c>
      <c r="E298" s="274"/>
      <c r="F298" s="274"/>
      <c r="G298" s="274">
        <v>8</v>
      </c>
      <c r="H298" s="274"/>
      <c r="I298" s="274">
        <v>4</v>
      </c>
      <c r="J298" s="274">
        <v>5</v>
      </c>
      <c r="K298" s="274"/>
      <c r="L298" s="274">
        <v>8</v>
      </c>
      <c r="M298" s="274">
        <v>12</v>
      </c>
      <c r="N298" s="274">
        <v>17</v>
      </c>
      <c r="O298" s="274"/>
      <c r="P298" s="274"/>
      <c r="Q298" s="274"/>
      <c r="R298" s="274">
        <v>4</v>
      </c>
      <c r="S298" s="274">
        <v>4</v>
      </c>
      <c r="T298" s="274">
        <v>4</v>
      </c>
      <c r="U298" s="274">
        <v>3</v>
      </c>
      <c r="V298" s="274"/>
      <c r="W298" s="274"/>
      <c r="X298" s="274">
        <v>4</v>
      </c>
      <c r="Y298" s="274">
        <v>5</v>
      </c>
      <c r="Z298" s="274">
        <v>4</v>
      </c>
      <c r="AA298" s="274">
        <v>4</v>
      </c>
      <c r="AB298" s="274">
        <v>4</v>
      </c>
      <c r="AC298" s="274"/>
      <c r="AD298" s="274">
        <v>3</v>
      </c>
      <c r="AE298" s="274">
        <v>4</v>
      </c>
      <c r="AF298" s="274">
        <v>4</v>
      </c>
      <c r="AG298" s="274">
        <v>5</v>
      </c>
      <c r="AH298" s="274">
        <v>4</v>
      </c>
      <c r="AI298" s="274">
        <v>5</v>
      </c>
      <c r="AJ298" s="274">
        <v>4</v>
      </c>
      <c r="AK298" s="274"/>
      <c r="AL298" s="274"/>
      <c r="AM298" s="274">
        <v>5</v>
      </c>
      <c r="AN298" s="274">
        <v>4</v>
      </c>
      <c r="AO298" s="274">
        <v>4</v>
      </c>
      <c r="AP298" s="274">
        <v>4</v>
      </c>
      <c r="AQ298" s="274">
        <v>5</v>
      </c>
      <c r="AR298" s="274">
        <v>4</v>
      </c>
      <c r="AS298" s="274">
        <v>5</v>
      </c>
      <c r="AT298" s="274"/>
      <c r="AU298" s="274" t="s">
        <v>183</v>
      </c>
      <c r="AV298" s="274">
        <v>4</v>
      </c>
      <c r="AW298" s="274" t="s">
        <v>183</v>
      </c>
      <c r="AX298" s="274">
        <v>4</v>
      </c>
      <c r="AY298" s="274" t="s">
        <v>33</v>
      </c>
      <c r="AZ298" s="274"/>
      <c r="BA298" s="274" t="s">
        <v>183</v>
      </c>
      <c r="BB298" s="274" t="s">
        <v>183</v>
      </c>
      <c r="BC298" s="274" t="s">
        <v>183</v>
      </c>
      <c r="BD298" s="274">
        <v>3</v>
      </c>
      <c r="BE298" s="274" t="s">
        <v>183</v>
      </c>
      <c r="BF298" s="274"/>
      <c r="BG298" s="274"/>
      <c r="BH298" s="274"/>
      <c r="BI298" s="274"/>
      <c r="BJ298" s="274">
        <v>4</v>
      </c>
      <c r="BK298" s="274">
        <v>5</v>
      </c>
      <c r="BL298" s="274"/>
      <c r="BM298" s="274">
        <v>4</v>
      </c>
      <c r="BN298" s="274">
        <v>4</v>
      </c>
      <c r="BO298" s="274"/>
      <c r="BP298" s="274"/>
      <c r="BQ298" s="275">
        <v>43139.804675925923</v>
      </c>
      <c r="BR298" s="274" t="s">
        <v>356</v>
      </c>
    </row>
    <row r="299" spans="1:70" ht="15" x14ac:dyDescent="0.25">
      <c r="A299" s="197" t="str">
        <f>IF(ISNA(LOOKUP($G299,BLIOTECAS!$B$1:$B$27,BLIOTECAS!C$1:C$27)),"",LOOKUP($G299,BLIOTECAS!$B$1:$B$27,BLIOTECAS!C$1:C$27))</f>
        <v xml:space="preserve">Facultad de Veterinaria </v>
      </c>
      <c r="B299" s="197" t="str">
        <f>IF(ISNA(LOOKUP($G299,BLIOTECAS!$B$1:$B$27,BLIOTECAS!D$1:D$27)),"",LOOKUP($G299,BLIOTECAS!$B$1:$B$27,BLIOTECAS!D$1:D$27))</f>
        <v>VET</v>
      </c>
      <c r="C299" s="197" t="str">
        <f>IF(ISNA(LOOKUP($G299,BLIOTECAS!$B$1:$B$27,BLIOTECAS!E$1:E$27)),"",LOOKUP($G299,BLIOTECAS!$B$1:$B$27,BLIOTECAS!E$1:E$27))</f>
        <v>Ciencias de la Salud</v>
      </c>
      <c r="D299" s="274">
        <v>1728</v>
      </c>
      <c r="E299" s="274"/>
      <c r="F299" s="274"/>
      <c r="G299" s="274">
        <v>21</v>
      </c>
      <c r="H299" s="274"/>
      <c r="I299" s="274">
        <v>3</v>
      </c>
      <c r="J299" s="274">
        <v>3</v>
      </c>
      <c r="K299" s="274"/>
      <c r="L299" s="274">
        <v>21</v>
      </c>
      <c r="M299" s="274">
        <v>13</v>
      </c>
      <c r="N299" s="274">
        <v>2</v>
      </c>
      <c r="O299" s="274"/>
      <c r="P299" s="274"/>
      <c r="Q299" s="274"/>
      <c r="R299" s="274">
        <v>5</v>
      </c>
      <c r="S299" s="274">
        <v>5</v>
      </c>
      <c r="T299" s="274">
        <v>4</v>
      </c>
      <c r="U299" s="274">
        <v>5</v>
      </c>
      <c r="V299" s="274"/>
      <c r="W299" s="274"/>
      <c r="X299" s="274">
        <v>4</v>
      </c>
      <c r="Y299" s="274">
        <v>5</v>
      </c>
      <c r="Z299" s="274">
        <v>4</v>
      </c>
      <c r="AA299" s="274"/>
      <c r="AB299" s="274">
        <v>3</v>
      </c>
      <c r="AC299" s="274"/>
      <c r="AD299" s="274">
        <v>4</v>
      </c>
      <c r="AE299" s="274">
        <v>5</v>
      </c>
      <c r="AF299" s="274">
        <v>5</v>
      </c>
      <c r="AG299" s="274">
        <v>5</v>
      </c>
      <c r="AH299" s="274">
        <v>3</v>
      </c>
      <c r="AI299" s="274">
        <v>5</v>
      </c>
      <c r="AJ299" s="274">
        <v>4</v>
      </c>
      <c r="AK299" s="274"/>
      <c r="AL299" s="274"/>
      <c r="AM299" s="274">
        <v>5</v>
      </c>
      <c r="AN299" s="274">
        <v>5</v>
      </c>
      <c r="AO299" s="274">
        <v>5</v>
      </c>
      <c r="AP299" s="274">
        <v>5</v>
      </c>
      <c r="AQ299" s="274">
        <v>5</v>
      </c>
      <c r="AR299" s="274">
        <v>5</v>
      </c>
      <c r="AS299" s="274">
        <v>4</v>
      </c>
      <c r="AT299" s="274"/>
      <c r="AU299" s="274" t="s">
        <v>183</v>
      </c>
      <c r="AV299" s="274">
        <v>3</v>
      </c>
      <c r="AW299" s="274" t="s">
        <v>183</v>
      </c>
      <c r="AX299" s="274">
        <v>5</v>
      </c>
      <c r="AY299" s="274" t="s">
        <v>183</v>
      </c>
      <c r="AZ299" s="274">
        <v>5</v>
      </c>
      <c r="BA299" s="274" t="s">
        <v>183</v>
      </c>
      <c r="BB299" s="274" t="s">
        <v>183</v>
      </c>
      <c r="BC299" s="274" t="s">
        <v>183</v>
      </c>
      <c r="BD299" s="274">
        <v>4</v>
      </c>
      <c r="BE299" s="274" t="s">
        <v>33</v>
      </c>
      <c r="BF299" s="274"/>
      <c r="BG299" s="274"/>
      <c r="BH299" s="274"/>
      <c r="BI299" s="274"/>
      <c r="BJ299" s="274">
        <v>5</v>
      </c>
      <c r="BK299" s="274">
        <v>5</v>
      </c>
      <c r="BL299" s="274"/>
      <c r="BM299" s="274">
        <v>5</v>
      </c>
      <c r="BN299" s="274">
        <v>5</v>
      </c>
      <c r="BO299" s="274"/>
      <c r="BP299" s="274"/>
      <c r="BQ299" s="275">
        <v>43139.813819444447</v>
      </c>
      <c r="BR299" s="274" t="s">
        <v>355</v>
      </c>
    </row>
    <row r="300" spans="1:70" ht="15" x14ac:dyDescent="0.25">
      <c r="A300" s="197" t="str">
        <f>IF(ISNA(LOOKUP($G300,BLIOTECAS!$B$1:$B$27,BLIOTECAS!C$1:C$27)),"",LOOKUP($G300,BLIOTECAS!$B$1:$B$27,BLIOTECAS!C$1:C$27))</f>
        <v>F. Trabajo Social</v>
      </c>
      <c r="B300" s="197" t="str">
        <f>IF(ISNA(LOOKUP($G300,BLIOTECAS!$B$1:$B$27,BLIOTECAS!D$1:D$27)),"",LOOKUP($G300,BLIOTECAS!$B$1:$B$27,BLIOTECAS!D$1:D$27))</f>
        <v>TRS</v>
      </c>
      <c r="C300" s="197" t="str">
        <f>IF(ISNA(LOOKUP($G300,BLIOTECAS!$B$1:$B$27,BLIOTECAS!E$1:E$27)),"",LOOKUP($G300,BLIOTECAS!$B$1:$B$27,BLIOTECAS!E$1:E$27))</f>
        <v>Ciencias Sociales</v>
      </c>
      <c r="D300" s="274">
        <v>1729</v>
      </c>
      <c r="E300" s="274"/>
      <c r="F300" s="274"/>
      <c r="G300" s="274">
        <v>26</v>
      </c>
      <c r="H300" s="274"/>
      <c r="I300" s="274">
        <v>4</v>
      </c>
      <c r="J300" s="274">
        <v>4</v>
      </c>
      <c r="K300" s="274"/>
      <c r="L300" s="274">
        <v>26</v>
      </c>
      <c r="M300" s="274"/>
      <c r="N300" s="274"/>
      <c r="O300" s="274"/>
      <c r="P300" s="274"/>
      <c r="Q300" s="274"/>
      <c r="R300" s="274">
        <v>5</v>
      </c>
      <c r="S300" s="274">
        <v>4</v>
      </c>
      <c r="T300" s="274">
        <v>3</v>
      </c>
      <c r="U300" s="274">
        <v>5</v>
      </c>
      <c r="V300" s="274"/>
      <c r="W300" s="274"/>
      <c r="X300" s="274">
        <v>5</v>
      </c>
      <c r="Y300" s="274">
        <v>5</v>
      </c>
      <c r="Z300" s="274">
        <v>4</v>
      </c>
      <c r="AA300" s="274">
        <v>5</v>
      </c>
      <c r="AB300" s="274">
        <v>3</v>
      </c>
      <c r="AC300" s="274"/>
      <c r="AD300" s="274">
        <v>5</v>
      </c>
      <c r="AE300" s="274">
        <v>5</v>
      </c>
      <c r="AF300" s="274">
        <v>5</v>
      </c>
      <c r="AG300" s="274">
        <v>5</v>
      </c>
      <c r="AH300" s="274">
        <v>4</v>
      </c>
      <c r="AI300" s="274">
        <v>5</v>
      </c>
      <c r="AJ300" s="274">
        <v>4</v>
      </c>
      <c r="AK300" s="274"/>
      <c r="AL300" s="274"/>
      <c r="AM300" s="274">
        <v>5</v>
      </c>
      <c r="AN300" s="274">
        <v>5</v>
      </c>
      <c r="AO300" s="274">
        <v>5</v>
      </c>
      <c r="AP300" s="274">
        <v>5</v>
      </c>
      <c r="AQ300" s="274">
        <v>5</v>
      </c>
      <c r="AR300" s="274">
        <v>5</v>
      </c>
      <c r="AS300" s="274">
        <v>5</v>
      </c>
      <c r="AT300" s="274"/>
      <c r="AU300" s="274" t="s">
        <v>183</v>
      </c>
      <c r="AV300" s="274">
        <v>2</v>
      </c>
      <c r="AW300" s="274" t="s">
        <v>183</v>
      </c>
      <c r="AX300" s="274">
        <v>3</v>
      </c>
      <c r="AY300" s="274" t="s">
        <v>183</v>
      </c>
      <c r="AZ300" s="274">
        <v>4</v>
      </c>
      <c r="BA300" s="274" t="s">
        <v>183</v>
      </c>
      <c r="BB300" s="274" t="s">
        <v>183</v>
      </c>
      <c r="BC300" s="274" t="s">
        <v>183</v>
      </c>
      <c r="BD300" s="274">
        <v>3</v>
      </c>
      <c r="BE300" s="274" t="s">
        <v>183</v>
      </c>
      <c r="BF300" s="274"/>
      <c r="BG300" s="274"/>
      <c r="BH300" s="274"/>
      <c r="BI300" s="274"/>
      <c r="BJ300" s="274">
        <v>5</v>
      </c>
      <c r="BK300" s="274">
        <v>5</v>
      </c>
      <c r="BL300" s="274"/>
      <c r="BM300" s="274">
        <v>5</v>
      </c>
      <c r="BN300" s="274">
        <v>5</v>
      </c>
      <c r="BO300" s="274"/>
      <c r="BP300" s="274"/>
      <c r="BQ300" s="275">
        <v>43139.813981481479</v>
      </c>
      <c r="BR300" s="274" t="s">
        <v>356</v>
      </c>
    </row>
    <row r="301" spans="1:70" ht="15" x14ac:dyDescent="0.25">
      <c r="A301" s="197" t="str">
        <f>IF(ISNA(LOOKUP($G301,BLIOTECAS!$B$1:$B$27,BLIOTECAS!C$1:C$27)),"",LOOKUP($G301,BLIOTECAS!$B$1:$B$27,BLIOTECAS!C$1:C$27))</f>
        <v/>
      </c>
      <c r="B301" s="197" t="str">
        <f>IF(ISNA(LOOKUP($G301,BLIOTECAS!$B$1:$B$27,BLIOTECAS!D$1:D$27)),"",LOOKUP($G301,BLIOTECAS!$B$1:$B$27,BLIOTECAS!D$1:D$27))</f>
        <v/>
      </c>
      <c r="C301" s="197" t="str">
        <f>IF(ISNA(LOOKUP($G301,BLIOTECAS!$B$1:$B$27,BLIOTECAS!E$1:E$27)),"",LOOKUP($G301,BLIOTECAS!$B$1:$B$27,BLIOTECAS!E$1:E$27))</f>
        <v/>
      </c>
      <c r="D301" s="274">
        <v>1730</v>
      </c>
      <c r="E301" s="274"/>
      <c r="F301" s="274"/>
      <c r="G301" s="274"/>
      <c r="H301" s="274"/>
      <c r="I301" s="274">
        <v>3</v>
      </c>
      <c r="J301" s="274">
        <v>3</v>
      </c>
      <c r="K301" s="274"/>
      <c r="L301" s="274">
        <v>16</v>
      </c>
      <c r="M301" s="274">
        <v>14</v>
      </c>
      <c r="N301" s="274">
        <v>29</v>
      </c>
      <c r="O301" s="274"/>
      <c r="P301" s="274"/>
      <c r="Q301" s="274"/>
      <c r="R301" s="274">
        <v>5</v>
      </c>
      <c r="S301" s="274">
        <v>5</v>
      </c>
      <c r="T301" s="274">
        <v>5</v>
      </c>
      <c r="U301" s="274">
        <v>5</v>
      </c>
      <c r="V301" s="274"/>
      <c r="W301" s="274"/>
      <c r="X301" s="274">
        <v>5</v>
      </c>
      <c r="Y301" s="274">
        <v>4</v>
      </c>
      <c r="Z301" s="274">
        <v>5</v>
      </c>
      <c r="AA301" s="274">
        <v>3</v>
      </c>
      <c r="AB301" s="274">
        <v>3</v>
      </c>
      <c r="AC301" s="274"/>
      <c r="AD301" s="274">
        <v>5</v>
      </c>
      <c r="AE301" s="274">
        <v>5</v>
      </c>
      <c r="AF301" s="274"/>
      <c r="AG301" s="274">
        <v>5</v>
      </c>
      <c r="AH301" s="274">
        <v>5</v>
      </c>
      <c r="AI301" s="274"/>
      <c r="AJ301" s="274">
        <v>5</v>
      </c>
      <c r="AK301" s="274"/>
      <c r="AL301" s="274"/>
      <c r="AM301" s="274">
        <v>5</v>
      </c>
      <c r="AN301" s="274">
        <v>5</v>
      </c>
      <c r="AO301" s="274">
        <v>5</v>
      </c>
      <c r="AP301" s="274">
        <v>5</v>
      </c>
      <c r="AQ301" s="274">
        <v>5</v>
      </c>
      <c r="AR301" s="274">
        <v>5</v>
      </c>
      <c r="AS301" s="274"/>
      <c r="AT301" s="274"/>
      <c r="AU301" s="274" t="s">
        <v>183</v>
      </c>
      <c r="AV301" s="274">
        <v>4</v>
      </c>
      <c r="AW301" s="274" t="s">
        <v>33</v>
      </c>
      <c r="AX301" s="274"/>
      <c r="AY301" s="274" t="s">
        <v>183</v>
      </c>
      <c r="AZ301" s="274">
        <v>5</v>
      </c>
      <c r="BA301" s="274" t="s">
        <v>33</v>
      </c>
      <c r="BB301" s="274" t="s">
        <v>33</v>
      </c>
      <c r="BC301" s="274" t="s">
        <v>33</v>
      </c>
      <c r="BD301" s="274"/>
      <c r="BE301" s="274" t="s">
        <v>33</v>
      </c>
      <c r="BF301" s="274"/>
      <c r="BG301" s="274"/>
      <c r="BH301" s="274"/>
      <c r="BI301" s="274"/>
      <c r="BJ301" s="274">
        <v>5</v>
      </c>
      <c r="BK301" s="274">
        <v>5</v>
      </c>
      <c r="BL301" s="274"/>
      <c r="BM301" s="274">
        <v>5</v>
      </c>
      <c r="BN301" s="274">
        <v>4</v>
      </c>
      <c r="BO301" s="274"/>
      <c r="BP301" s="274"/>
      <c r="BQ301" s="275">
        <v>43139.815729166665</v>
      </c>
      <c r="BR301" s="274" t="s">
        <v>355</v>
      </c>
    </row>
    <row r="302" spans="1:70" ht="15" x14ac:dyDescent="0.25">
      <c r="A302" s="197" t="str">
        <f>IF(ISNA(LOOKUP($G302,BLIOTECAS!$B$1:$B$27,BLIOTECAS!C$1:C$27)),"",LOOKUP($G302,BLIOTECAS!$B$1:$B$27,BLIOTECAS!C$1:C$27))</f>
        <v xml:space="preserve">Facultad de Ciencias Políticas y Sociología </v>
      </c>
      <c r="B302" s="197" t="str">
        <f>IF(ISNA(LOOKUP($G302,BLIOTECAS!$B$1:$B$27,BLIOTECAS!D$1:D$27)),"",LOOKUP($G302,BLIOTECAS!$B$1:$B$27,BLIOTECAS!D$1:D$27))</f>
        <v>CPS</v>
      </c>
      <c r="C302" s="197" t="str">
        <f>IF(ISNA(LOOKUP($G302,BLIOTECAS!$B$1:$B$27,BLIOTECAS!E$1:E$27)),"",LOOKUP($G302,BLIOTECAS!$B$1:$B$27,BLIOTECAS!E$1:E$27))</f>
        <v>Ciencias Sociales</v>
      </c>
      <c r="D302" s="274">
        <v>1731</v>
      </c>
      <c r="E302" s="274"/>
      <c r="F302" s="274"/>
      <c r="G302" s="274">
        <v>9</v>
      </c>
      <c r="H302" s="274"/>
      <c r="I302" s="274">
        <v>2</v>
      </c>
      <c r="J302" s="274">
        <v>2</v>
      </c>
      <c r="K302" s="274"/>
      <c r="L302" s="274">
        <v>9</v>
      </c>
      <c r="M302" s="274">
        <v>5</v>
      </c>
      <c r="N302" s="274"/>
      <c r="O302" s="274"/>
      <c r="P302" s="274"/>
      <c r="Q302" s="274"/>
      <c r="R302" s="274">
        <v>5</v>
      </c>
      <c r="S302" s="274">
        <v>4</v>
      </c>
      <c r="T302" s="274">
        <v>4</v>
      </c>
      <c r="U302" s="274">
        <v>3</v>
      </c>
      <c r="V302" s="274"/>
      <c r="W302" s="274"/>
      <c r="X302" s="274">
        <v>2</v>
      </c>
      <c r="Y302" s="274">
        <v>5</v>
      </c>
      <c r="Z302" s="274">
        <v>3</v>
      </c>
      <c r="AA302" s="274">
        <v>3</v>
      </c>
      <c r="AB302" s="274">
        <v>3</v>
      </c>
      <c r="AC302" s="274"/>
      <c r="AD302" s="274">
        <v>5</v>
      </c>
      <c r="AE302" s="274">
        <v>4</v>
      </c>
      <c r="AF302" s="274">
        <v>3</v>
      </c>
      <c r="AG302" s="274">
        <v>5</v>
      </c>
      <c r="AH302" s="274">
        <v>4</v>
      </c>
      <c r="AI302" s="274">
        <v>5</v>
      </c>
      <c r="AJ302" s="274">
        <v>4</v>
      </c>
      <c r="AK302" s="274"/>
      <c r="AL302" s="274"/>
      <c r="AM302" s="274">
        <v>5</v>
      </c>
      <c r="AN302" s="274">
        <v>5</v>
      </c>
      <c r="AO302" s="274">
        <v>5</v>
      </c>
      <c r="AP302" s="274">
        <v>5</v>
      </c>
      <c r="AQ302" s="274">
        <v>5</v>
      </c>
      <c r="AR302" s="274">
        <v>4</v>
      </c>
      <c r="AS302" s="274">
        <v>3</v>
      </c>
      <c r="AT302" s="274"/>
      <c r="AU302" s="274" t="s">
        <v>183</v>
      </c>
      <c r="AV302" s="274">
        <v>3</v>
      </c>
      <c r="AW302" s="274" t="s">
        <v>33</v>
      </c>
      <c r="AX302" s="274"/>
      <c r="AY302" s="274" t="s">
        <v>33</v>
      </c>
      <c r="AZ302" s="274"/>
      <c r="BA302" s="274" t="s">
        <v>183</v>
      </c>
      <c r="BB302" s="274" t="s">
        <v>183</v>
      </c>
      <c r="BC302" s="274" t="s">
        <v>33</v>
      </c>
      <c r="BD302" s="274"/>
      <c r="BE302" s="274" t="s">
        <v>33</v>
      </c>
      <c r="BF302" s="274"/>
      <c r="BG302" s="274"/>
      <c r="BH302" s="274"/>
      <c r="BI302" s="274"/>
      <c r="BJ302" s="274">
        <v>5</v>
      </c>
      <c r="BK302" s="274">
        <v>5</v>
      </c>
      <c r="BL302" s="274"/>
      <c r="BM302" s="274">
        <v>4</v>
      </c>
      <c r="BN302" s="274">
        <v>4</v>
      </c>
      <c r="BO302" s="274"/>
      <c r="BP302" s="274"/>
      <c r="BQ302" s="275">
        <v>43139.8203587963</v>
      </c>
      <c r="BR302" s="274" t="s">
        <v>356</v>
      </c>
    </row>
    <row r="303" spans="1:70" ht="15" x14ac:dyDescent="0.25">
      <c r="A303" s="197" t="str">
        <f>IF(ISNA(LOOKUP($G303,BLIOTECAS!$B$1:$B$27,BLIOTECAS!C$1:C$27)),"",LOOKUP($G303,BLIOTECAS!$B$1:$B$27,BLIOTECAS!C$1:C$27))</f>
        <v xml:space="preserve">Facultad de Geografía e Historia </v>
      </c>
      <c r="B303" s="197" t="str">
        <f>IF(ISNA(LOOKUP($G303,BLIOTECAS!$B$1:$B$27,BLIOTECAS!D$1:D$27)),"",LOOKUP($G303,BLIOTECAS!$B$1:$B$27,BLIOTECAS!D$1:D$27))</f>
        <v>GHI</v>
      </c>
      <c r="C303" s="197" t="str">
        <f>IF(ISNA(LOOKUP($G303,BLIOTECAS!$B$1:$B$27,BLIOTECAS!E$1:E$27)),"",LOOKUP($G303,BLIOTECAS!$B$1:$B$27,BLIOTECAS!E$1:E$27))</f>
        <v>Humanidades</v>
      </c>
      <c r="D303" s="274">
        <v>1732</v>
      </c>
      <c r="E303" s="274"/>
      <c r="F303" s="274"/>
      <c r="G303" s="274">
        <v>16</v>
      </c>
      <c r="H303" s="274"/>
      <c r="I303" s="274">
        <v>4</v>
      </c>
      <c r="J303" s="274">
        <v>5</v>
      </c>
      <c r="K303" s="274"/>
      <c r="L303" s="274">
        <v>16</v>
      </c>
      <c r="M303" s="274">
        <v>14</v>
      </c>
      <c r="N303" s="274"/>
      <c r="O303" s="274"/>
      <c r="P303" s="274"/>
      <c r="Q303" s="274"/>
      <c r="R303" s="274">
        <v>5</v>
      </c>
      <c r="S303" s="274">
        <v>5</v>
      </c>
      <c r="T303" s="274">
        <v>4</v>
      </c>
      <c r="U303" s="274">
        <v>3</v>
      </c>
      <c r="V303" s="274"/>
      <c r="W303" s="274"/>
      <c r="X303" s="274">
        <v>4</v>
      </c>
      <c r="Y303" s="274">
        <v>4</v>
      </c>
      <c r="Z303" s="274">
        <v>5</v>
      </c>
      <c r="AA303" s="274">
        <v>5</v>
      </c>
      <c r="AB303" s="274">
        <v>3</v>
      </c>
      <c r="AC303" s="274"/>
      <c r="AD303" s="274">
        <v>4</v>
      </c>
      <c r="AE303" s="274">
        <v>5</v>
      </c>
      <c r="AF303" s="274">
        <v>3</v>
      </c>
      <c r="AG303" s="274">
        <v>5</v>
      </c>
      <c r="AH303" s="274">
        <v>5</v>
      </c>
      <c r="AI303" s="274">
        <v>5</v>
      </c>
      <c r="AJ303" s="274">
        <v>5</v>
      </c>
      <c r="AK303" s="274"/>
      <c r="AL303" s="274"/>
      <c r="AM303" s="274">
        <v>5</v>
      </c>
      <c r="AN303" s="274">
        <v>5</v>
      </c>
      <c r="AO303" s="274">
        <v>5</v>
      </c>
      <c r="AP303" s="274">
        <v>5</v>
      </c>
      <c r="AQ303" s="274">
        <v>5</v>
      </c>
      <c r="AR303" s="274">
        <v>5</v>
      </c>
      <c r="AS303" s="274">
        <v>5</v>
      </c>
      <c r="AT303" s="274"/>
      <c r="AU303" s="274" t="s">
        <v>183</v>
      </c>
      <c r="AV303" s="274">
        <v>3</v>
      </c>
      <c r="AW303" s="274" t="s">
        <v>183</v>
      </c>
      <c r="AX303" s="274">
        <v>4</v>
      </c>
      <c r="AY303" s="274" t="s">
        <v>183</v>
      </c>
      <c r="AZ303" s="274">
        <v>4</v>
      </c>
      <c r="BA303" s="274" t="s">
        <v>183</v>
      </c>
      <c r="BB303" s="274" t="s">
        <v>183</v>
      </c>
      <c r="BC303" s="274" t="s">
        <v>183</v>
      </c>
      <c r="BD303" s="274">
        <v>5</v>
      </c>
      <c r="BE303" s="274" t="s">
        <v>183</v>
      </c>
      <c r="BF303" s="274"/>
      <c r="BG303" s="274"/>
      <c r="BH303" s="274"/>
      <c r="BI303" s="274"/>
      <c r="BJ303" s="274">
        <v>5</v>
      </c>
      <c r="BK303" s="274">
        <v>5</v>
      </c>
      <c r="BL303" s="274"/>
      <c r="BM303" s="274">
        <v>5</v>
      </c>
      <c r="BN303" s="274">
        <v>4</v>
      </c>
      <c r="BO303" s="274"/>
      <c r="BP303" s="274"/>
      <c r="BQ303" s="275">
        <v>43139.820636574077</v>
      </c>
      <c r="BR303" s="274" t="s">
        <v>356</v>
      </c>
    </row>
    <row r="304" spans="1:70" ht="15" x14ac:dyDescent="0.25">
      <c r="A304" s="197" t="str">
        <f>IF(ISNA(LOOKUP($G304,BLIOTECAS!$B$1:$B$27,BLIOTECAS!C$1:C$27)),"",LOOKUP($G304,BLIOTECAS!$B$1:$B$27,BLIOTECAS!C$1:C$27))</f>
        <v xml:space="preserve">Facultad de Psicología </v>
      </c>
      <c r="B304" s="197" t="str">
        <f>IF(ISNA(LOOKUP($G304,BLIOTECAS!$B$1:$B$27,BLIOTECAS!D$1:D$27)),"",LOOKUP($G304,BLIOTECAS!$B$1:$B$27,BLIOTECAS!D$1:D$27))</f>
        <v>PSI</v>
      </c>
      <c r="C304" s="197" t="str">
        <f>IF(ISNA(LOOKUP($G304,BLIOTECAS!$B$1:$B$27,BLIOTECAS!E$1:E$27)),"",LOOKUP($G304,BLIOTECAS!$B$1:$B$27,BLIOTECAS!E$1:E$27))</f>
        <v>Ciencias de la Salud</v>
      </c>
      <c r="D304" s="274">
        <v>1733</v>
      </c>
      <c r="E304" s="274"/>
      <c r="F304" s="274"/>
      <c r="G304" s="274">
        <v>20</v>
      </c>
      <c r="H304" s="274"/>
      <c r="I304" s="274">
        <v>3</v>
      </c>
      <c r="J304" s="274">
        <v>3</v>
      </c>
      <c r="K304" s="274"/>
      <c r="L304" s="274">
        <v>26</v>
      </c>
      <c r="M304" s="274">
        <v>5</v>
      </c>
      <c r="N304" s="274">
        <v>9</v>
      </c>
      <c r="O304" s="274"/>
      <c r="P304" s="274"/>
      <c r="Q304" s="274"/>
      <c r="R304" s="274">
        <v>4</v>
      </c>
      <c r="S304" s="274">
        <v>4</v>
      </c>
      <c r="T304" s="274">
        <v>4</v>
      </c>
      <c r="U304" s="274">
        <v>4</v>
      </c>
      <c r="V304" s="274"/>
      <c r="W304" s="274"/>
      <c r="X304" s="274">
        <v>4</v>
      </c>
      <c r="Y304" s="274">
        <v>4</v>
      </c>
      <c r="Z304" s="274">
        <v>3</v>
      </c>
      <c r="AA304" s="274">
        <v>3</v>
      </c>
      <c r="AB304" s="274">
        <v>5</v>
      </c>
      <c r="AC304" s="274"/>
      <c r="AD304" s="274">
        <v>4</v>
      </c>
      <c r="AE304" s="274">
        <v>4</v>
      </c>
      <c r="AF304" s="274">
        <v>4</v>
      </c>
      <c r="AG304" s="274">
        <v>5</v>
      </c>
      <c r="AH304" s="274">
        <v>5</v>
      </c>
      <c r="AI304" s="274">
        <v>3</v>
      </c>
      <c r="AJ304" s="274">
        <v>4</v>
      </c>
      <c r="AK304" s="274"/>
      <c r="AL304" s="274"/>
      <c r="AM304" s="274">
        <v>5</v>
      </c>
      <c r="AN304" s="274">
        <v>5</v>
      </c>
      <c r="AO304" s="274">
        <v>4</v>
      </c>
      <c r="AP304" s="274">
        <v>5</v>
      </c>
      <c r="AQ304" s="274">
        <v>5</v>
      </c>
      <c r="AR304" s="274">
        <v>5</v>
      </c>
      <c r="AS304" s="274">
        <v>5</v>
      </c>
      <c r="AT304" s="274"/>
      <c r="AU304" s="274" t="s">
        <v>33</v>
      </c>
      <c r="AV304" s="274"/>
      <c r="AW304" s="274" t="s">
        <v>33</v>
      </c>
      <c r="AX304" s="274"/>
      <c r="AY304" s="274" t="s">
        <v>33</v>
      </c>
      <c r="AZ304" s="274"/>
      <c r="BA304" s="274" t="s">
        <v>33</v>
      </c>
      <c r="BB304" s="274" t="s">
        <v>183</v>
      </c>
      <c r="BC304" s="274" t="s">
        <v>33</v>
      </c>
      <c r="BD304" s="274"/>
      <c r="BE304" s="274" t="s">
        <v>33</v>
      </c>
      <c r="BF304" s="274"/>
      <c r="BG304" s="274"/>
      <c r="BH304" s="274"/>
      <c r="BI304" s="274"/>
      <c r="BJ304" s="274">
        <v>5</v>
      </c>
      <c r="BK304" s="274">
        <v>5</v>
      </c>
      <c r="BL304" s="274"/>
      <c r="BM304" s="274">
        <v>4</v>
      </c>
      <c r="BN304" s="274">
        <v>4</v>
      </c>
      <c r="BO304" s="274"/>
      <c r="BP304" s="274"/>
      <c r="BQ304" s="275">
        <v>43139.822500000002</v>
      </c>
      <c r="BR304" s="274" t="s">
        <v>355</v>
      </c>
    </row>
    <row r="305" spans="1:70" ht="15" x14ac:dyDescent="0.25">
      <c r="A305" s="197" t="str">
        <f>IF(ISNA(LOOKUP($G305,BLIOTECAS!$B$1:$B$27,BLIOTECAS!C$1:C$27)),"",LOOKUP($G305,BLIOTECAS!$B$1:$B$27,BLIOTECAS!C$1:C$27))</f>
        <v xml:space="preserve">Facultad de Ciencias Económicas y Empresariales </v>
      </c>
      <c r="B305" s="197" t="str">
        <f>IF(ISNA(LOOKUP($G305,BLIOTECAS!$B$1:$B$27,BLIOTECAS!D$1:D$27)),"",LOOKUP($G305,BLIOTECAS!$B$1:$B$27,BLIOTECAS!D$1:D$27))</f>
        <v>CEE</v>
      </c>
      <c r="C305" s="197" t="str">
        <f>IF(ISNA(LOOKUP($G305,BLIOTECAS!$B$1:$B$27,BLIOTECAS!E$1:E$27)),"",LOOKUP($G305,BLIOTECAS!$B$1:$B$27,BLIOTECAS!E$1:E$27))</f>
        <v>Ciencias Sociales</v>
      </c>
      <c r="D305" s="274">
        <v>1734</v>
      </c>
      <c r="E305" s="274"/>
      <c r="F305" s="274"/>
      <c r="G305" s="274">
        <v>5</v>
      </c>
      <c r="H305" s="274"/>
      <c r="I305" s="274">
        <v>3</v>
      </c>
      <c r="J305" s="274">
        <v>5</v>
      </c>
      <c r="K305" s="274"/>
      <c r="L305" s="274">
        <v>5</v>
      </c>
      <c r="M305" s="274">
        <v>20</v>
      </c>
      <c r="N305" s="274">
        <v>9</v>
      </c>
      <c r="O305" s="274"/>
      <c r="P305" s="274"/>
      <c r="Q305" s="274"/>
      <c r="R305" s="274">
        <v>4</v>
      </c>
      <c r="S305" s="274">
        <v>4</v>
      </c>
      <c r="T305" s="274">
        <v>3</v>
      </c>
      <c r="U305" s="274">
        <v>4</v>
      </c>
      <c r="V305" s="274"/>
      <c r="W305" s="274"/>
      <c r="X305" s="274">
        <v>3</v>
      </c>
      <c r="Y305" s="274">
        <v>5</v>
      </c>
      <c r="Z305" s="274">
        <v>3</v>
      </c>
      <c r="AA305" s="274">
        <v>3</v>
      </c>
      <c r="AB305" s="274">
        <v>4</v>
      </c>
      <c r="AC305" s="274"/>
      <c r="AD305" s="274">
        <v>4</v>
      </c>
      <c r="AE305" s="274">
        <v>4</v>
      </c>
      <c r="AF305" s="274">
        <v>5</v>
      </c>
      <c r="AG305" s="274">
        <v>3</v>
      </c>
      <c r="AH305" s="274">
        <v>4</v>
      </c>
      <c r="AI305" s="274">
        <v>4</v>
      </c>
      <c r="AJ305" s="274">
        <v>4</v>
      </c>
      <c r="AK305" s="274"/>
      <c r="AL305" s="274"/>
      <c r="AM305" s="274">
        <v>4</v>
      </c>
      <c r="AN305" s="274">
        <v>5</v>
      </c>
      <c r="AO305" s="274">
        <v>5</v>
      </c>
      <c r="AP305" s="274">
        <v>5</v>
      </c>
      <c r="AQ305" s="274">
        <v>5</v>
      </c>
      <c r="AR305" s="274">
        <v>5</v>
      </c>
      <c r="AS305" s="274">
        <v>3</v>
      </c>
      <c r="AT305" s="274"/>
      <c r="AU305" s="274" t="s">
        <v>183</v>
      </c>
      <c r="AV305" s="274">
        <v>3</v>
      </c>
      <c r="AW305" s="274" t="s">
        <v>183</v>
      </c>
      <c r="AX305" s="274">
        <v>4</v>
      </c>
      <c r="AY305" s="274" t="s">
        <v>183</v>
      </c>
      <c r="AZ305" s="274">
        <v>4</v>
      </c>
      <c r="BA305" s="274" t="s">
        <v>183</v>
      </c>
      <c r="BB305" s="274" t="s">
        <v>183</v>
      </c>
      <c r="BC305" s="274" t="s">
        <v>183</v>
      </c>
      <c r="BD305" s="274">
        <v>4</v>
      </c>
      <c r="BE305" s="274" t="s">
        <v>33</v>
      </c>
      <c r="BF305" s="274"/>
      <c r="BG305" s="274"/>
      <c r="BH305" s="274"/>
      <c r="BI305" s="274"/>
      <c r="BJ305" s="274">
        <v>4</v>
      </c>
      <c r="BK305" s="274">
        <v>4</v>
      </c>
      <c r="BL305" s="274"/>
      <c r="BM305" s="274">
        <v>4</v>
      </c>
      <c r="BN305" s="274">
        <v>2</v>
      </c>
      <c r="BO305" s="274"/>
      <c r="BP305" s="274"/>
      <c r="BQ305" s="275">
        <v>43139.825439814813</v>
      </c>
      <c r="BR305" s="274" t="s">
        <v>355</v>
      </c>
    </row>
    <row r="306" spans="1:70" ht="15" x14ac:dyDescent="0.25">
      <c r="A306" s="197" t="str">
        <f>IF(ISNA(LOOKUP($G306,BLIOTECAS!$B$1:$B$27,BLIOTECAS!C$1:C$27)),"",LOOKUP($G306,BLIOTECAS!$B$1:$B$27,BLIOTECAS!C$1:C$27))</f>
        <v xml:space="preserve">Facultad de Filología </v>
      </c>
      <c r="B306" s="197" t="str">
        <f>IF(ISNA(LOOKUP($G306,BLIOTECAS!$B$1:$B$27,BLIOTECAS!D$1:D$27)),"",LOOKUP($G306,BLIOTECAS!$B$1:$B$27,BLIOTECAS!D$1:D$27))</f>
        <v>FLL</v>
      </c>
      <c r="C306" s="197" t="str">
        <f>IF(ISNA(LOOKUP($G306,BLIOTECAS!$B$1:$B$27,BLIOTECAS!E$1:E$27)),"",LOOKUP($G306,BLIOTECAS!$B$1:$B$27,BLIOTECAS!E$1:E$27))</f>
        <v>Humanidades</v>
      </c>
      <c r="D306" s="274">
        <v>1735</v>
      </c>
      <c r="E306" s="274"/>
      <c r="F306" s="274"/>
      <c r="G306" s="274">
        <v>14</v>
      </c>
      <c r="H306" s="274"/>
      <c r="I306" s="274">
        <v>3</v>
      </c>
      <c r="J306" s="274">
        <v>4</v>
      </c>
      <c r="K306" s="274"/>
      <c r="L306" s="274">
        <v>14</v>
      </c>
      <c r="M306" s="274">
        <v>24</v>
      </c>
      <c r="N306" s="274">
        <v>29</v>
      </c>
      <c r="O306" s="274"/>
      <c r="P306" s="274"/>
      <c r="Q306" s="274"/>
      <c r="R306" s="274">
        <v>5</v>
      </c>
      <c r="S306" s="274">
        <v>5</v>
      </c>
      <c r="T306" s="274">
        <v>5</v>
      </c>
      <c r="U306" s="274">
        <v>3</v>
      </c>
      <c r="V306" s="274"/>
      <c r="W306" s="274"/>
      <c r="X306" s="274">
        <v>4</v>
      </c>
      <c r="Y306" s="274">
        <v>4</v>
      </c>
      <c r="Z306" s="274">
        <v>3</v>
      </c>
      <c r="AA306" s="274">
        <v>3</v>
      </c>
      <c r="AB306" s="274">
        <v>3</v>
      </c>
      <c r="AC306" s="274"/>
      <c r="AD306" s="274">
        <v>4</v>
      </c>
      <c r="AE306" s="274">
        <v>5</v>
      </c>
      <c r="AF306" s="274">
        <v>5</v>
      </c>
      <c r="AG306" s="274">
        <v>5</v>
      </c>
      <c r="AH306" s="274">
        <v>5</v>
      </c>
      <c r="AI306" s="274">
        <v>5</v>
      </c>
      <c r="AJ306" s="274">
        <v>5</v>
      </c>
      <c r="AK306" s="274"/>
      <c r="AL306" s="274"/>
      <c r="AM306" s="274">
        <v>5</v>
      </c>
      <c r="AN306" s="274">
        <v>5</v>
      </c>
      <c r="AO306" s="274">
        <v>5</v>
      </c>
      <c r="AP306" s="274">
        <v>5</v>
      </c>
      <c r="AQ306" s="274">
        <v>5</v>
      </c>
      <c r="AR306" s="274">
        <v>5</v>
      </c>
      <c r="AS306" s="274">
        <v>5</v>
      </c>
      <c r="AT306" s="274"/>
      <c r="AU306" s="274" t="s">
        <v>183</v>
      </c>
      <c r="AV306" s="274">
        <v>4</v>
      </c>
      <c r="AW306" s="274" t="s">
        <v>33</v>
      </c>
      <c r="AX306" s="274"/>
      <c r="AY306" s="274" t="s">
        <v>33</v>
      </c>
      <c r="AZ306" s="274"/>
      <c r="BA306" s="274" t="s">
        <v>33</v>
      </c>
      <c r="BB306" s="274" t="s">
        <v>183</v>
      </c>
      <c r="BC306" s="274" t="s">
        <v>183</v>
      </c>
      <c r="BD306" s="274">
        <v>5</v>
      </c>
      <c r="BE306" s="274" t="s">
        <v>183</v>
      </c>
      <c r="BF306" s="274"/>
      <c r="BG306" s="274"/>
      <c r="BH306" s="274"/>
      <c r="BI306" s="274"/>
      <c r="BJ306" s="274">
        <v>5</v>
      </c>
      <c r="BK306" s="274">
        <v>5</v>
      </c>
      <c r="BL306" s="274"/>
      <c r="BM306" s="274">
        <v>5</v>
      </c>
      <c r="BN306" s="274">
        <v>5</v>
      </c>
      <c r="BO306" s="274"/>
      <c r="BP306" s="274"/>
      <c r="BQ306" s="275">
        <v>43139.830335648148</v>
      </c>
      <c r="BR306" s="274" t="s">
        <v>355</v>
      </c>
    </row>
    <row r="307" spans="1:70" ht="15" x14ac:dyDescent="0.25">
      <c r="A307" s="197" t="str">
        <f>IF(ISNA(LOOKUP($G307,BLIOTECAS!$B$1:$B$27,BLIOTECAS!C$1:C$27)),"",LOOKUP($G307,BLIOTECAS!$B$1:$B$27,BLIOTECAS!C$1:C$27))</f>
        <v xml:space="preserve">Facultad de Veterinaria </v>
      </c>
      <c r="B307" s="197" t="str">
        <f>IF(ISNA(LOOKUP($G307,BLIOTECAS!$B$1:$B$27,BLIOTECAS!D$1:D$27)),"",LOOKUP($G307,BLIOTECAS!$B$1:$B$27,BLIOTECAS!D$1:D$27))</f>
        <v>VET</v>
      </c>
      <c r="C307" s="197" t="str">
        <f>IF(ISNA(LOOKUP($G307,BLIOTECAS!$B$1:$B$27,BLIOTECAS!E$1:E$27)),"",LOOKUP($G307,BLIOTECAS!$B$1:$B$27,BLIOTECAS!E$1:E$27))</f>
        <v>Ciencias de la Salud</v>
      </c>
      <c r="D307" s="274">
        <v>1736</v>
      </c>
      <c r="E307" s="274"/>
      <c r="F307" s="274"/>
      <c r="G307" s="274">
        <v>21</v>
      </c>
      <c r="H307" s="274"/>
      <c r="I307" s="274">
        <v>2</v>
      </c>
      <c r="J307" s="274">
        <v>4</v>
      </c>
      <c r="K307" s="274"/>
      <c r="L307" s="274">
        <v>21</v>
      </c>
      <c r="M307" s="274"/>
      <c r="N307" s="274"/>
      <c r="O307" s="274"/>
      <c r="P307" s="274"/>
      <c r="Q307" s="274"/>
      <c r="R307" s="274">
        <v>4</v>
      </c>
      <c r="S307" s="274">
        <v>4</v>
      </c>
      <c r="T307" s="274">
        <v>4</v>
      </c>
      <c r="U307" s="274">
        <v>4</v>
      </c>
      <c r="V307" s="274"/>
      <c r="W307" s="274"/>
      <c r="X307" s="274">
        <v>2</v>
      </c>
      <c r="Y307" s="274">
        <v>5</v>
      </c>
      <c r="Z307" s="274">
        <v>1</v>
      </c>
      <c r="AA307" s="274">
        <v>2</v>
      </c>
      <c r="AB307" s="274">
        <v>3</v>
      </c>
      <c r="AC307" s="274"/>
      <c r="AD307" s="274">
        <v>3</v>
      </c>
      <c r="AE307" s="274">
        <v>4</v>
      </c>
      <c r="AF307" s="274">
        <v>4</v>
      </c>
      <c r="AG307" s="274">
        <v>5</v>
      </c>
      <c r="AH307" s="274">
        <v>4</v>
      </c>
      <c r="AI307" s="274">
        <v>5</v>
      </c>
      <c r="AJ307" s="274">
        <v>4</v>
      </c>
      <c r="AK307" s="274"/>
      <c r="AL307" s="274"/>
      <c r="AM307" s="274">
        <v>5</v>
      </c>
      <c r="AN307" s="274">
        <v>5</v>
      </c>
      <c r="AO307" s="274">
        <v>5</v>
      </c>
      <c r="AP307" s="274">
        <v>5</v>
      </c>
      <c r="AQ307" s="274">
        <v>5</v>
      </c>
      <c r="AR307" s="274">
        <v>5</v>
      </c>
      <c r="AS307" s="274">
        <v>4</v>
      </c>
      <c r="AT307" s="274"/>
      <c r="AU307" s="274" t="s">
        <v>183</v>
      </c>
      <c r="AV307" s="274">
        <v>4</v>
      </c>
      <c r="AW307" s="274" t="s">
        <v>183</v>
      </c>
      <c r="AX307" s="274">
        <v>3</v>
      </c>
      <c r="AY307" s="274" t="s">
        <v>33</v>
      </c>
      <c r="AZ307" s="274"/>
      <c r="BA307" s="274" t="s">
        <v>183</v>
      </c>
      <c r="BB307" s="274" t="s">
        <v>183</v>
      </c>
      <c r="BC307" s="274" t="s">
        <v>33</v>
      </c>
      <c r="BD307" s="274"/>
      <c r="BE307" s="274" t="s">
        <v>183</v>
      </c>
      <c r="BF307" s="274"/>
      <c r="BG307" s="274"/>
      <c r="BH307" s="274"/>
      <c r="BI307" s="274"/>
      <c r="BJ307" s="274">
        <v>5</v>
      </c>
      <c r="BK307" s="274">
        <v>5</v>
      </c>
      <c r="BL307" s="274"/>
      <c r="BM307" s="274">
        <v>5</v>
      </c>
      <c r="BN307" s="274">
        <v>4</v>
      </c>
      <c r="BO307" s="274"/>
      <c r="BP307" s="274"/>
      <c r="BQ307" s="275">
        <v>43139.834074074075</v>
      </c>
      <c r="BR307" s="274" t="s">
        <v>356</v>
      </c>
    </row>
    <row r="308" spans="1:70" ht="15" x14ac:dyDescent="0.25">
      <c r="A308" s="197" t="str">
        <f>IF(ISNA(LOOKUP($G308,BLIOTECAS!$B$1:$B$27,BLIOTECAS!C$1:C$27)),"",LOOKUP($G308,BLIOTECAS!$B$1:$B$27,BLIOTECAS!C$1:C$27))</f>
        <v xml:space="preserve">Facultad de Odontología </v>
      </c>
      <c r="B308" s="197" t="str">
        <f>IF(ISNA(LOOKUP($G308,BLIOTECAS!$B$1:$B$27,BLIOTECAS!D$1:D$27)),"",LOOKUP($G308,BLIOTECAS!$B$1:$B$27,BLIOTECAS!D$1:D$27))</f>
        <v>ODO</v>
      </c>
      <c r="C308" s="197" t="str">
        <f>IF(ISNA(LOOKUP($G308,BLIOTECAS!$B$1:$B$27,BLIOTECAS!E$1:E$27)),"",LOOKUP($G308,BLIOTECAS!$B$1:$B$27,BLIOTECAS!E$1:E$27))</f>
        <v>Ciencias de la Salud</v>
      </c>
      <c r="D308" s="274">
        <v>1737</v>
      </c>
      <c r="E308" s="274"/>
      <c r="F308" s="274"/>
      <c r="G308" s="274">
        <v>19</v>
      </c>
      <c r="H308" s="274"/>
      <c r="I308" s="274">
        <v>3</v>
      </c>
      <c r="J308" s="274">
        <v>4</v>
      </c>
      <c r="K308" s="274"/>
      <c r="L308" s="274">
        <v>19</v>
      </c>
      <c r="M308" s="274">
        <v>18</v>
      </c>
      <c r="N308" s="274"/>
      <c r="O308" s="274"/>
      <c r="P308" s="274"/>
      <c r="Q308" s="274"/>
      <c r="R308" s="274">
        <v>5</v>
      </c>
      <c r="S308" s="274">
        <v>5</v>
      </c>
      <c r="T308" s="274">
        <v>5</v>
      </c>
      <c r="U308" s="274">
        <v>5</v>
      </c>
      <c r="V308" s="274"/>
      <c r="W308" s="274"/>
      <c r="X308" s="274">
        <v>5</v>
      </c>
      <c r="Y308" s="274">
        <v>4</v>
      </c>
      <c r="Z308" s="274">
        <v>4</v>
      </c>
      <c r="AA308" s="274">
        <v>3</v>
      </c>
      <c r="AB308" s="274">
        <v>4</v>
      </c>
      <c r="AC308" s="274"/>
      <c r="AD308" s="274">
        <v>4</v>
      </c>
      <c r="AE308" s="274">
        <v>5</v>
      </c>
      <c r="AF308" s="274">
        <v>4</v>
      </c>
      <c r="AG308" s="274">
        <v>5</v>
      </c>
      <c r="AH308" s="274">
        <v>4</v>
      </c>
      <c r="AI308" s="274">
        <v>4</v>
      </c>
      <c r="AJ308" s="274">
        <v>5</v>
      </c>
      <c r="AK308" s="274"/>
      <c r="AL308" s="274"/>
      <c r="AM308" s="274">
        <v>5</v>
      </c>
      <c r="AN308" s="274">
        <v>5</v>
      </c>
      <c r="AO308" s="274">
        <v>5</v>
      </c>
      <c r="AP308" s="274">
        <v>5</v>
      </c>
      <c r="AQ308" s="274">
        <v>5</v>
      </c>
      <c r="AR308" s="274">
        <v>4</v>
      </c>
      <c r="AS308" s="274">
        <v>4</v>
      </c>
      <c r="AT308" s="274"/>
      <c r="AU308" s="274" t="s">
        <v>183</v>
      </c>
      <c r="AV308" s="274">
        <v>4</v>
      </c>
      <c r="AW308" s="274" t="s">
        <v>183</v>
      </c>
      <c r="AX308" s="274">
        <v>4</v>
      </c>
      <c r="AY308" s="274" t="s">
        <v>183</v>
      </c>
      <c r="AZ308" s="274">
        <v>4</v>
      </c>
      <c r="BA308" s="274" t="s">
        <v>183</v>
      </c>
      <c r="BB308" s="274" t="s">
        <v>183</v>
      </c>
      <c r="BC308" s="274" t="s">
        <v>183</v>
      </c>
      <c r="BD308" s="274">
        <v>4</v>
      </c>
      <c r="BE308" s="274" t="s">
        <v>183</v>
      </c>
      <c r="BF308" s="274"/>
      <c r="BG308" s="274"/>
      <c r="BH308" s="274"/>
      <c r="BI308" s="274"/>
      <c r="BJ308" s="274">
        <v>5</v>
      </c>
      <c r="BK308" s="274">
        <v>5</v>
      </c>
      <c r="BL308" s="274"/>
      <c r="BM308" s="274">
        <v>4</v>
      </c>
      <c r="BN308" s="274">
        <v>5</v>
      </c>
      <c r="BO308" s="274"/>
      <c r="BP308" s="274"/>
      <c r="BQ308" s="275">
        <v>43139.834594907406</v>
      </c>
      <c r="BR308" s="274" t="s">
        <v>355</v>
      </c>
    </row>
    <row r="309" spans="1:70" ht="15" x14ac:dyDescent="0.25">
      <c r="A309" s="197" t="str">
        <f>IF(ISNA(LOOKUP($G309,BLIOTECAS!$B$1:$B$27,BLIOTECAS!C$1:C$27)),"",LOOKUP($G309,BLIOTECAS!$B$1:$B$27,BLIOTECAS!C$1:C$27))</f>
        <v xml:space="preserve">Facultad de Ciencias de la Información </v>
      </c>
      <c r="B309" s="197" t="str">
        <f>IF(ISNA(LOOKUP($G309,BLIOTECAS!$B$1:$B$27,BLIOTECAS!D$1:D$27)),"",LOOKUP($G309,BLIOTECAS!$B$1:$B$27,BLIOTECAS!D$1:D$27))</f>
        <v>INF</v>
      </c>
      <c r="C309" s="197" t="str">
        <f>IF(ISNA(LOOKUP($G309,BLIOTECAS!$B$1:$B$27,BLIOTECAS!E$1:E$27)),"",LOOKUP($G309,BLIOTECAS!$B$1:$B$27,BLIOTECAS!E$1:E$27))</f>
        <v>Ciencias Sociales</v>
      </c>
      <c r="D309" s="274">
        <v>1739</v>
      </c>
      <c r="E309" s="274"/>
      <c r="F309" s="274"/>
      <c r="G309" s="274">
        <v>4</v>
      </c>
      <c r="H309" s="274"/>
      <c r="I309" s="274">
        <v>3</v>
      </c>
      <c r="J309" s="274">
        <v>2</v>
      </c>
      <c r="K309" s="274"/>
      <c r="L309" s="274">
        <v>4</v>
      </c>
      <c r="M309" s="274">
        <v>9</v>
      </c>
      <c r="N309" s="274">
        <v>5</v>
      </c>
      <c r="O309" s="274"/>
      <c r="P309" s="274"/>
      <c r="Q309" s="274"/>
      <c r="R309" s="274">
        <v>5</v>
      </c>
      <c r="S309" s="274">
        <v>5</v>
      </c>
      <c r="T309" s="274">
        <v>5</v>
      </c>
      <c r="U309" s="274">
        <v>5</v>
      </c>
      <c r="V309" s="274"/>
      <c r="W309" s="274"/>
      <c r="X309" s="274">
        <v>5</v>
      </c>
      <c r="Y309" s="274">
        <v>3</v>
      </c>
      <c r="Z309" s="274">
        <v>3</v>
      </c>
      <c r="AA309" s="274">
        <v>2</v>
      </c>
      <c r="AB309" s="274">
        <v>5</v>
      </c>
      <c r="AC309" s="274"/>
      <c r="AD309" s="274">
        <v>5</v>
      </c>
      <c r="AE309" s="274">
        <v>4</v>
      </c>
      <c r="AF309" s="274">
        <v>4</v>
      </c>
      <c r="AG309" s="274">
        <v>5</v>
      </c>
      <c r="AH309" s="274">
        <v>4</v>
      </c>
      <c r="AI309" s="274">
        <v>5</v>
      </c>
      <c r="AJ309" s="274">
        <v>4</v>
      </c>
      <c r="AK309" s="274"/>
      <c r="AL309" s="274"/>
      <c r="AM309" s="274">
        <v>5</v>
      </c>
      <c r="AN309" s="274">
        <v>3</v>
      </c>
      <c r="AO309" s="274">
        <v>5</v>
      </c>
      <c r="AP309" s="274">
        <v>5</v>
      </c>
      <c r="AQ309" s="274">
        <v>4</v>
      </c>
      <c r="AR309" s="274">
        <v>4</v>
      </c>
      <c r="AS309" s="274">
        <v>5</v>
      </c>
      <c r="AT309" s="274"/>
      <c r="AU309" s="274" t="s">
        <v>33</v>
      </c>
      <c r="AV309" s="274"/>
      <c r="AW309" s="274" t="s">
        <v>33</v>
      </c>
      <c r="AX309" s="274"/>
      <c r="AY309" s="274"/>
      <c r="AZ309" s="274"/>
      <c r="BA309" s="274" t="s">
        <v>33</v>
      </c>
      <c r="BB309" s="274" t="s">
        <v>183</v>
      </c>
      <c r="BC309" s="274" t="s">
        <v>183</v>
      </c>
      <c r="BD309" s="274">
        <v>3</v>
      </c>
      <c r="BE309" s="274" t="s">
        <v>33</v>
      </c>
      <c r="BF309" s="274"/>
      <c r="BG309" s="274"/>
      <c r="BH309" s="274"/>
      <c r="BI309" s="274"/>
      <c r="BJ309" s="274">
        <v>5</v>
      </c>
      <c r="BK309" s="274">
        <v>5</v>
      </c>
      <c r="BL309" s="274"/>
      <c r="BM309" s="274">
        <v>5</v>
      </c>
      <c r="BN309" s="274">
        <v>4</v>
      </c>
      <c r="BO309" s="274" t="s">
        <v>466</v>
      </c>
      <c r="BP309" s="274"/>
      <c r="BQ309" s="275">
        <v>43139.834988425922</v>
      </c>
      <c r="BR309" s="274" t="s">
        <v>355</v>
      </c>
    </row>
    <row r="310" spans="1:70" ht="15" x14ac:dyDescent="0.25">
      <c r="A310" s="197" t="str">
        <f>IF(ISNA(LOOKUP($G310,BLIOTECAS!$B$1:$B$27,BLIOTECAS!C$1:C$27)),"",LOOKUP($G310,BLIOTECAS!$B$1:$B$27,BLIOTECAS!C$1:C$27))</f>
        <v xml:space="preserve">Facultad de Medicina </v>
      </c>
      <c r="B310" s="197" t="str">
        <f>IF(ISNA(LOOKUP($G310,BLIOTECAS!$B$1:$B$27,BLIOTECAS!D$1:D$27)),"",LOOKUP($G310,BLIOTECAS!$B$1:$B$27,BLIOTECAS!D$1:D$27))</f>
        <v>MED</v>
      </c>
      <c r="C310" s="197" t="str">
        <f>IF(ISNA(LOOKUP($G310,BLIOTECAS!$B$1:$B$27,BLIOTECAS!E$1:E$27)),"",LOOKUP($G310,BLIOTECAS!$B$1:$B$27,BLIOTECAS!E$1:E$27))</f>
        <v>Ciencias de la Salud</v>
      </c>
      <c r="D310" s="274">
        <v>1740</v>
      </c>
      <c r="E310" s="274"/>
      <c r="F310" s="274"/>
      <c r="G310" s="274">
        <v>18</v>
      </c>
      <c r="H310" s="274"/>
      <c r="I310" s="274">
        <v>1</v>
      </c>
      <c r="J310" s="274">
        <v>3</v>
      </c>
      <c r="K310" s="274"/>
      <c r="L310" s="274"/>
      <c r="M310" s="274"/>
      <c r="N310" s="274"/>
      <c r="O310" s="274"/>
      <c r="P310" s="274"/>
      <c r="Q310" s="274"/>
      <c r="R310" s="274"/>
      <c r="S310" s="274"/>
      <c r="T310" s="274"/>
      <c r="U310" s="274"/>
      <c r="V310" s="274"/>
      <c r="W310" s="274"/>
      <c r="X310" s="274">
        <v>1</v>
      </c>
      <c r="Y310" s="274">
        <v>5</v>
      </c>
      <c r="Z310" s="274">
        <v>3</v>
      </c>
      <c r="AA310" s="274">
        <v>4</v>
      </c>
      <c r="AB310" s="274">
        <v>1</v>
      </c>
      <c r="AC310" s="274"/>
      <c r="AD310" s="274">
        <v>3</v>
      </c>
      <c r="AE310" s="274">
        <v>3</v>
      </c>
      <c r="AF310" s="274">
        <v>4</v>
      </c>
      <c r="AG310" s="274">
        <v>4</v>
      </c>
      <c r="AH310" s="274">
        <v>4</v>
      </c>
      <c r="AI310" s="274">
        <v>4</v>
      </c>
      <c r="AJ310" s="274">
        <v>4</v>
      </c>
      <c r="AK310" s="274"/>
      <c r="AL310" s="274"/>
      <c r="AM310" s="274"/>
      <c r="AN310" s="274"/>
      <c r="AO310" s="274"/>
      <c r="AP310" s="274"/>
      <c r="AQ310" s="274"/>
      <c r="AR310" s="274"/>
      <c r="AS310" s="274"/>
      <c r="AT310" s="274"/>
      <c r="AU310" s="274" t="s">
        <v>183</v>
      </c>
      <c r="AV310" s="274">
        <v>4</v>
      </c>
      <c r="AW310" s="274" t="s">
        <v>183</v>
      </c>
      <c r="AX310" s="274">
        <v>4</v>
      </c>
      <c r="AY310" s="274" t="s">
        <v>183</v>
      </c>
      <c r="AZ310" s="274">
        <v>4</v>
      </c>
      <c r="BA310" s="274" t="s">
        <v>33</v>
      </c>
      <c r="BB310" s="274" t="s">
        <v>183</v>
      </c>
      <c r="BC310" s="274" t="s">
        <v>183</v>
      </c>
      <c r="BD310" s="274">
        <v>4</v>
      </c>
      <c r="BE310" s="274" t="s">
        <v>33</v>
      </c>
      <c r="BF310" s="274"/>
      <c r="BG310" s="274"/>
      <c r="BH310" s="274"/>
      <c r="BI310" s="274"/>
      <c r="BJ310" s="274"/>
      <c r="BK310" s="274"/>
      <c r="BL310" s="274"/>
      <c r="BM310" s="274">
        <v>4</v>
      </c>
      <c r="BN310" s="274">
        <v>3</v>
      </c>
      <c r="BO310" s="274"/>
      <c r="BP310" s="274"/>
      <c r="BQ310" s="275">
        <v>43139.835972222223</v>
      </c>
      <c r="BR310" s="274" t="s">
        <v>355</v>
      </c>
    </row>
    <row r="311" spans="1:70" ht="15" x14ac:dyDescent="0.25">
      <c r="A311" s="197" t="str">
        <f>IF(ISNA(LOOKUP($G311,BLIOTECAS!$B$1:$B$27,BLIOTECAS!C$1:C$27)),"",LOOKUP($G311,BLIOTECAS!$B$1:$B$27,BLIOTECAS!C$1:C$27))</f>
        <v xml:space="preserve">Facultad de Ciencias Económicas y Empresariales </v>
      </c>
      <c r="B311" s="197" t="str">
        <f>IF(ISNA(LOOKUP($G311,BLIOTECAS!$B$1:$B$27,BLIOTECAS!D$1:D$27)),"",LOOKUP($G311,BLIOTECAS!$B$1:$B$27,BLIOTECAS!D$1:D$27))</f>
        <v>CEE</v>
      </c>
      <c r="C311" s="197" t="str">
        <f>IF(ISNA(LOOKUP($G311,BLIOTECAS!$B$1:$B$27,BLIOTECAS!E$1:E$27)),"",LOOKUP($G311,BLIOTECAS!$B$1:$B$27,BLIOTECAS!E$1:E$27))</f>
        <v>Ciencias Sociales</v>
      </c>
      <c r="D311" s="274">
        <v>1741</v>
      </c>
      <c r="E311" s="274"/>
      <c r="F311" s="274"/>
      <c r="G311" s="274">
        <v>5</v>
      </c>
      <c r="H311" s="274"/>
      <c r="I311" s="274">
        <v>2</v>
      </c>
      <c r="J311" s="274">
        <v>2</v>
      </c>
      <c r="K311" s="274"/>
      <c r="L311" s="274">
        <v>5</v>
      </c>
      <c r="M311" s="274">
        <v>24</v>
      </c>
      <c r="N311" s="274"/>
      <c r="O311" s="274"/>
      <c r="P311" s="274"/>
      <c r="Q311" s="274"/>
      <c r="R311" s="274">
        <v>5</v>
      </c>
      <c r="S311" s="274">
        <v>5</v>
      </c>
      <c r="T311" s="274">
        <v>5</v>
      </c>
      <c r="U311" s="274">
        <v>5</v>
      </c>
      <c r="V311" s="274"/>
      <c r="W311" s="274"/>
      <c r="X311" s="274">
        <v>5</v>
      </c>
      <c r="Y311" s="274">
        <v>2</v>
      </c>
      <c r="Z311" s="274">
        <v>3</v>
      </c>
      <c r="AA311" s="274">
        <v>3</v>
      </c>
      <c r="AB311" s="274">
        <v>3</v>
      </c>
      <c r="AC311" s="274"/>
      <c r="AD311" s="274">
        <v>5</v>
      </c>
      <c r="AE311" s="274">
        <v>4</v>
      </c>
      <c r="AF311" s="274">
        <v>3</v>
      </c>
      <c r="AG311" s="274">
        <v>5</v>
      </c>
      <c r="AH311" s="274">
        <v>4</v>
      </c>
      <c r="AI311" s="274">
        <v>4</v>
      </c>
      <c r="AJ311" s="274">
        <v>4</v>
      </c>
      <c r="AK311" s="274"/>
      <c r="AL311" s="274"/>
      <c r="AM311" s="274">
        <v>5</v>
      </c>
      <c r="AN311" s="274">
        <v>5</v>
      </c>
      <c r="AO311" s="274">
        <v>5</v>
      </c>
      <c r="AP311" s="274">
        <v>5</v>
      </c>
      <c r="AQ311" s="274">
        <v>5</v>
      </c>
      <c r="AR311" s="274">
        <v>5</v>
      </c>
      <c r="AS311" s="274">
        <v>3</v>
      </c>
      <c r="AT311" s="274"/>
      <c r="AU311" s="274" t="s">
        <v>183</v>
      </c>
      <c r="AV311" s="274">
        <v>4</v>
      </c>
      <c r="AW311" s="274" t="s">
        <v>33</v>
      </c>
      <c r="AX311" s="274"/>
      <c r="AY311" s="274" t="s">
        <v>33</v>
      </c>
      <c r="AZ311" s="274"/>
      <c r="BA311" s="274" t="s">
        <v>33</v>
      </c>
      <c r="BB311" s="274" t="s">
        <v>183</v>
      </c>
      <c r="BC311" s="274" t="s">
        <v>183</v>
      </c>
      <c r="BD311" s="274">
        <v>4</v>
      </c>
      <c r="BE311" s="274" t="s">
        <v>33</v>
      </c>
      <c r="BF311" s="274"/>
      <c r="BG311" s="274"/>
      <c r="BH311" s="274"/>
      <c r="BI311" s="274"/>
      <c r="BJ311" s="274">
        <v>5</v>
      </c>
      <c r="BK311" s="274">
        <v>5</v>
      </c>
      <c r="BL311" s="274"/>
      <c r="BM311" s="274">
        <v>5</v>
      </c>
      <c r="BN311" s="274">
        <v>4</v>
      </c>
      <c r="BO311" s="274"/>
      <c r="BP311" s="274"/>
      <c r="BQ311" s="275">
        <v>43139.836527777778</v>
      </c>
      <c r="BR311" s="274" t="s">
        <v>355</v>
      </c>
    </row>
    <row r="312" spans="1:70" ht="15" x14ac:dyDescent="0.25">
      <c r="A312" s="197" t="str">
        <f>IF(ISNA(LOOKUP($G312,BLIOTECAS!$B$1:$B$27,BLIOTECAS!C$1:C$27)),"",LOOKUP($G312,BLIOTECAS!$B$1:$B$27,BLIOTECAS!C$1:C$27))</f>
        <v xml:space="preserve">Facultad de Ciencias Económicas y Empresariales </v>
      </c>
      <c r="B312" s="197" t="str">
        <f>IF(ISNA(LOOKUP($G312,BLIOTECAS!$B$1:$B$27,BLIOTECAS!D$1:D$27)),"",LOOKUP($G312,BLIOTECAS!$B$1:$B$27,BLIOTECAS!D$1:D$27))</f>
        <v>CEE</v>
      </c>
      <c r="C312" s="197" t="str">
        <f>IF(ISNA(LOOKUP($G312,BLIOTECAS!$B$1:$B$27,BLIOTECAS!E$1:E$27)),"",LOOKUP($G312,BLIOTECAS!$B$1:$B$27,BLIOTECAS!E$1:E$27))</f>
        <v>Ciencias Sociales</v>
      </c>
      <c r="D312" s="274">
        <v>1742</v>
      </c>
      <c r="E312" s="274"/>
      <c r="F312" s="274"/>
      <c r="G312" s="274">
        <v>5</v>
      </c>
      <c r="H312" s="274"/>
      <c r="I312" s="274">
        <v>2</v>
      </c>
      <c r="J312" s="274">
        <v>5</v>
      </c>
      <c r="K312" s="274"/>
      <c r="L312" s="274">
        <v>5</v>
      </c>
      <c r="M312" s="274"/>
      <c r="N312" s="274"/>
      <c r="O312" s="274"/>
      <c r="P312" s="274"/>
      <c r="Q312" s="274"/>
      <c r="R312" s="274">
        <v>5</v>
      </c>
      <c r="S312" s="274">
        <v>5</v>
      </c>
      <c r="T312" s="274">
        <v>3</v>
      </c>
      <c r="U312" s="274"/>
      <c r="V312" s="274"/>
      <c r="W312" s="274"/>
      <c r="X312" s="274">
        <v>4</v>
      </c>
      <c r="Y312" s="274">
        <v>5</v>
      </c>
      <c r="Z312" s="274">
        <v>3</v>
      </c>
      <c r="AA312" s="274">
        <v>2</v>
      </c>
      <c r="AB312" s="274">
        <v>2</v>
      </c>
      <c r="AC312" s="274"/>
      <c r="AD312" s="274">
        <v>4</v>
      </c>
      <c r="AE312" s="274">
        <v>4</v>
      </c>
      <c r="AF312" s="274">
        <v>4</v>
      </c>
      <c r="AG312" s="274">
        <v>5</v>
      </c>
      <c r="AH312" s="274">
        <v>2</v>
      </c>
      <c r="AI312" s="274">
        <v>5</v>
      </c>
      <c r="AJ312" s="274">
        <v>4</v>
      </c>
      <c r="AK312" s="274"/>
      <c r="AL312" s="274"/>
      <c r="AM312" s="274">
        <v>4</v>
      </c>
      <c r="AN312" s="274">
        <v>4</v>
      </c>
      <c r="AO312" s="274">
        <v>4</v>
      </c>
      <c r="AP312" s="274">
        <v>3</v>
      </c>
      <c r="AQ312" s="274">
        <v>5</v>
      </c>
      <c r="AR312" s="274">
        <v>5</v>
      </c>
      <c r="AS312" s="274">
        <v>2</v>
      </c>
      <c r="AT312" s="274"/>
      <c r="AU312" s="274"/>
      <c r="AV312" s="274">
        <v>3</v>
      </c>
      <c r="AW312" s="274" t="s">
        <v>183</v>
      </c>
      <c r="AX312" s="274">
        <v>5</v>
      </c>
      <c r="AY312" s="274" t="s">
        <v>183</v>
      </c>
      <c r="AZ312" s="274">
        <v>5</v>
      </c>
      <c r="BA312" s="274"/>
      <c r="BB312" s="274"/>
      <c r="BC312" s="274"/>
      <c r="BD312" s="274">
        <v>3</v>
      </c>
      <c r="BE312" s="274" t="s">
        <v>33</v>
      </c>
      <c r="BF312" s="274"/>
      <c r="BG312" s="274"/>
      <c r="BH312" s="274"/>
      <c r="BI312" s="274"/>
      <c r="BJ312" s="274">
        <v>5</v>
      </c>
      <c r="BK312" s="274">
        <v>5</v>
      </c>
      <c r="BL312" s="274"/>
      <c r="BM312" s="274"/>
      <c r="BN312" s="274">
        <v>4</v>
      </c>
      <c r="BO312" s="274"/>
      <c r="BP312" s="274"/>
      <c r="BQ312" s="275">
        <v>43139.836898148147</v>
      </c>
      <c r="BR312" s="274" t="s">
        <v>356</v>
      </c>
    </row>
    <row r="313" spans="1:70" ht="15" x14ac:dyDescent="0.25">
      <c r="A313" s="197" t="str">
        <f>IF(ISNA(LOOKUP($G313,BLIOTECAS!$B$1:$B$27,BLIOTECAS!C$1:C$27)),"",LOOKUP($G313,BLIOTECAS!$B$1:$B$27,BLIOTECAS!C$1:C$27))</f>
        <v xml:space="preserve">Facultad de Filosofía </v>
      </c>
      <c r="B313" s="197" t="str">
        <f>IF(ISNA(LOOKUP($G313,BLIOTECAS!$B$1:$B$27,BLIOTECAS!D$1:D$27)),"",LOOKUP($G313,BLIOTECAS!$B$1:$B$27,BLIOTECAS!D$1:D$27))</f>
        <v>FLS</v>
      </c>
      <c r="C313" s="197" t="str">
        <f>IF(ISNA(LOOKUP($G313,BLIOTECAS!$B$1:$B$27,BLIOTECAS!E$1:E$27)),"",LOOKUP($G313,BLIOTECAS!$B$1:$B$27,BLIOTECAS!E$1:E$27))</f>
        <v>Humanidades</v>
      </c>
      <c r="D313" s="274">
        <v>1743</v>
      </c>
      <c r="E313" s="274"/>
      <c r="F313" s="274"/>
      <c r="G313" s="274">
        <v>15</v>
      </c>
      <c r="H313" s="274"/>
      <c r="I313" s="274">
        <v>3</v>
      </c>
      <c r="J313" s="274">
        <v>5</v>
      </c>
      <c r="K313" s="274"/>
      <c r="L313" s="274">
        <v>14</v>
      </c>
      <c r="M313" s="274">
        <v>16</v>
      </c>
      <c r="N313" s="274">
        <v>29</v>
      </c>
      <c r="O313" s="274"/>
      <c r="P313" s="274"/>
      <c r="Q313" s="274"/>
      <c r="R313" s="274">
        <v>5</v>
      </c>
      <c r="S313" s="274">
        <v>5</v>
      </c>
      <c r="T313" s="274">
        <v>5</v>
      </c>
      <c r="U313" s="274">
        <v>5</v>
      </c>
      <c r="V313" s="274"/>
      <c r="W313" s="274"/>
      <c r="X313" s="274">
        <v>5</v>
      </c>
      <c r="Y313" s="274">
        <v>4</v>
      </c>
      <c r="Z313" s="274">
        <v>4</v>
      </c>
      <c r="AA313" s="274">
        <v>4</v>
      </c>
      <c r="AB313" s="274">
        <v>4</v>
      </c>
      <c r="AC313" s="274"/>
      <c r="AD313" s="274">
        <v>5</v>
      </c>
      <c r="AE313" s="274">
        <v>5</v>
      </c>
      <c r="AF313" s="274">
        <v>5</v>
      </c>
      <c r="AG313" s="274">
        <v>5</v>
      </c>
      <c r="AH313" s="274">
        <v>5</v>
      </c>
      <c r="AI313" s="274">
        <v>5</v>
      </c>
      <c r="AJ313" s="274">
        <v>5</v>
      </c>
      <c r="AK313" s="274"/>
      <c r="AL313" s="274"/>
      <c r="AM313" s="274">
        <v>5</v>
      </c>
      <c r="AN313" s="274">
        <v>5</v>
      </c>
      <c r="AO313" s="274">
        <v>5</v>
      </c>
      <c r="AP313" s="274">
        <v>5</v>
      </c>
      <c r="AQ313" s="274">
        <v>5</v>
      </c>
      <c r="AR313" s="274"/>
      <c r="AS313" s="274">
        <v>5</v>
      </c>
      <c r="AT313" s="274"/>
      <c r="AU313" s="274" t="s">
        <v>33</v>
      </c>
      <c r="AV313" s="274"/>
      <c r="AW313" s="274" t="s">
        <v>33</v>
      </c>
      <c r="AX313" s="274"/>
      <c r="AY313" s="274" t="s">
        <v>33</v>
      </c>
      <c r="AZ313" s="274"/>
      <c r="BA313" s="274" t="s">
        <v>33</v>
      </c>
      <c r="BB313" s="274" t="s">
        <v>33</v>
      </c>
      <c r="BC313" s="274" t="s">
        <v>33</v>
      </c>
      <c r="BD313" s="274"/>
      <c r="BE313" s="274"/>
      <c r="BF313" s="274"/>
      <c r="BG313" s="274"/>
      <c r="BH313" s="274"/>
      <c r="BI313" s="274"/>
      <c r="BJ313" s="274">
        <v>5</v>
      </c>
      <c r="BK313" s="274"/>
      <c r="BL313" s="274"/>
      <c r="BM313" s="274">
        <v>5</v>
      </c>
      <c r="BN313" s="274">
        <v>5</v>
      </c>
      <c r="BO313" s="274"/>
      <c r="BP313" s="274"/>
      <c r="BQ313" s="275">
        <v>43139.839085648149</v>
      </c>
      <c r="BR313" s="274" t="s">
        <v>355</v>
      </c>
    </row>
    <row r="314" spans="1:70" ht="15" x14ac:dyDescent="0.25">
      <c r="A314" s="197" t="str">
        <f>IF(ISNA(LOOKUP($G314,BLIOTECAS!$B$1:$B$27,BLIOTECAS!C$1:C$27)),"",LOOKUP($G314,BLIOTECAS!$B$1:$B$27,BLIOTECAS!C$1:C$27))</f>
        <v xml:space="preserve">Facultad de Ciencias Matemáticas </v>
      </c>
      <c r="B314" s="197" t="str">
        <f>IF(ISNA(LOOKUP($G314,BLIOTECAS!$B$1:$B$27,BLIOTECAS!D$1:D$27)),"",LOOKUP($G314,BLIOTECAS!$B$1:$B$27,BLIOTECAS!D$1:D$27))</f>
        <v>MAT</v>
      </c>
      <c r="C314" s="197" t="str">
        <f>IF(ISNA(LOOKUP($G314,BLIOTECAS!$B$1:$B$27,BLIOTECAS!E$1:E$27)),"",LOOKUP($G314,BLIOTECAS!$B$1:$B$27,BLIOTECAS!E$1:E$27))</f>
        <v>Ciencias Experimentales</v>
      </c>
      <c r="D314" s="274">
        <v>1744</v>
      </c>
      <c r="E314" s="274"/>
      <c r="F314" s="274"/>
      <c r="G314" s="274">
        <v>8</v>
      </c>
      <c r="H314" s="274"/>
      <c r="I314" s="274">
        <v>3</v>
      </c>
      <c r="J314" s="274">
        <v>3</v>
      </c>
      <c r="K314" s="274"/>
      <c r="L314" s="274">
        <v>8</v>
      </c>
      <c r="M314" s="274"/>
      <c r="N314" s="274"/>
      <c r="O314" s="274"/>
      <c r="P314" s="274"/>
      <c r="Q314" s="274"/>
      <c r="R314" s="274">
        <v>5</v>
      </c>
      <c r="S314" s="274">
        <v>4</v>
      </c>
      <c r="T314" s="274">
        <v>5</v>
      </c>
      <c r="U314" s="274">
        <v>4</v>
      </c>
      <c r="V314" s="274"/>
      <c r="W314" s="274"/>
      <c r="X314" s="274">
        <v>4</v>
      </c>
      <c r="Y314" s="274">
        <v>4</v>
      </c>
      <c r="Z314" s="274">
        <v>5</v>
      </c>
      <c r="AA314" s="274">
        <v>4</v>
      </c>
      <c r="AB314" s="274">
        <v>4</v>
      </c>
      <c r="AC314" s="274"/>
      <c r="AD314" s="274">
        <v>4</v>
      </c>
      <c r="AE314" s="274">
        <v>5</v>
      </c>
      <c r="AF314" s="274">
        <v>3</v>
      </c>
      <c r="AG314" s="274">
        <v>5</v>
      </c>
      <c r="AH314" s="274">
        <v>4</v>
      </c>
      <c r="AI314" s="274">
        <v>5</v>
      </c>
      <c r="AJ314" s="274">
        <v>4</v>
      </c>
      <c r="AK314" s="274"/>
      <c r="AL314" s="274"/>
      <c r="AM314" s="274">
        <v>5</v>
      </c>
      <c r="AN314" s="274">
        <v>5</v>
      </c>
      <c r="AO314" s="274">
        <v>5</v>
      </c>
      <c r="AP314" s="274">
        <v>5</v>
      </c>
      <c r="AQ314" s="274">
        <v>5</v>
      </c>
      <c r="AR314" s="274">
        <v>3</v>
      </c>
      <c r="AS314" s="274">
        <v>3</v>
      </c>
      <c r="AT314" s="274"/>
      <c r="AU314" s="274" t="s">
        <v>33</v>
      </c>
      <c r="AV314" s="274"/>
      <c r="AW314" s="274" t="s">
        <v>33</v>
      </c>
      <c r="AX314" s="274"/>
      <c r="AY314" s="274" t="s">
        <v>33</v>
      </c>
      <c r="AZ314" s="274"/>
      <c r="BA314" s="274" t="s">
        <v>183</v>
      </c>
      <c r="BB314" s="274" t="s">
        <v>183</v>
      </c>
      <c r="BC314" s="274" t="s">
        <v>33</v>
      </c>
      <c r="BD314" s="274"/>
      <c r="BE314" s="274" t="s">
        <v>33</v>
      </c>
      <c r="BF314" s="274"/>
      <c r="BG314" s="274"/>
      <c r="BH314" s="274"/>
      <c r="BI314" s="274"/>
      <c r="BJ314" s="274">
        <v>5</v>
      </c>
      <c r="BK314" s="274">
        <v>5</v>
      </c>
      <c r="BL314" s="274"/>
      <c r="BM314" s="274">
        <v>4</v>
      </c>
      <c r="BN314" s="274">
        <v>4</v>
      </c>
      <c r="BO314" s="274"/>
      <c r="BP314" s="274"/>
      <c r="BQ314" s="275">
        <v>43139.847083333334</v>
      </c>
      <c r="BR314" s="274" t="s">
        <v>356</v>
      </c>
    </row>
    <row r="315" spans="1:70" ht="15" x14ac:dyDescent="0.25">
      <c r="A315" s="197" t="str">
        <f>IF(ISNA(LOOKUP($G315,BLIOTECAS!$B$1:$B$27,BLIOTECAS!C$1:C$27)),"",LOOKUP($G315,BLIOTECAS!$B$1:$B$27,BLIOTECAS!C$1:C$27))</f>
        <v xml:space="preserve">Facultad de Bellas Artes </v>
      </c>
      <c r="B315" s="197" t="str">
        <f>IF(ISNA(LOOKUP($G315,BLIOTECAS!$B$1:$B$27,BLIOTECAS!D$1:D$27)),"",LOOKUP($G315,BLIOTECAS!$B$1:$B$27,BLIOTECAS!D$1:D$27))</f>
        <v>BBA</v>
      </c>
      <c r="C315" s="197" t="str">
        <f>IF(ISNA(LOOKUP($G315,BLIOTECAS!$B$1:$B$27,BLIOTECAS!E$1:E$27)),"",LOOKUP($G315,BLIOTECAS!$B$1:$B$27,BLIOTECAS!E$1:E$27))</f>
        <v>Humanidades</v>
      </c>
      <c r="D315" s="274">
        <v>1745</v>
      </c>
      <c r="E315" s="274"/>
      <c r="F315" s="274"/>
      <c r="G315" s="274">
        <v>1</v>
      </c>
      <c r="H315" s="274"/>
      <c r="I315" s="274">
        <v>2</v>
      </c>
      <c r="J315" s="274">
        <v>3</v>
      </c>
      <c r="K315" s="274"/>
      <c r="L315" s="274">
        <v>1</v>
      </c>
      <c r="M315" s="274">
        <v>4</v>
      </c>
      <c r="N315" s="274">
        <v>16</v>
      </c>
      <c r="O315" s="274" t="s">
        <v>467</v>
      </c>
      <c r="P315" s="274"/>
      <c r="Q315" s="274"/>
      <c r="R315" s="274">
        <v>4</v>
      </c>
      <c r="S315" s="274">
        <v>4</v>
      </c>
      <c r="T315" s="274">
        <v>3</v>
      </c>
      <c r="U315" s="274">
        <v>3</v>
      </c>
      <c r="V315" s="274"/>
      <c r="W315" s="274"/>
      <c r="X315" s="274">
        <v>4</v>
      </c>
      <c r="Y315" s="274">
        <v>3</v>
      </c>
      <c r="Z315" s="274">
        <v>3</v>
      </c>
      <c r="AA315" s="274">
        <v>3</v>
      </c>
      <c r="AB315" s="274">
        <v>5</v>
      </c>
      <c r="AC315" s="274"/>
      <c r="AD315" s="274">
        <v>4</v>
      </c>
      <c r="AE315" s="274">
        <v>3</v>
      </c>
      <c r="AF315" s="274">
        <v>4</v>
      </c>
      <c r="AG315" s="274">
        <v>4</v>
      </c>
      <c r="AH315" s="274">
        <v>3</v>
      </c>
      <c r="AI315" s="274">
        <v>3</v>
      </c>
      <c r="AJ315" s="274">
        <v>3</v>
      </c>
      <c r="AK315" s="274"/>
      <c r="AL315" s="274"/>
      <c r="AM315" s="274">
        <v>4</v>
      </c>
      <c r="AN315" s="274">
        <v>5</v>
      </c>
      <c r="AO315" s="274">
        <v>5</v>
      </c>
      <c r="AP315" s="274">
        <v>4</v>
      </c>
      <c r="AQ315" s="274">
        <v>3</v>
      </c>
      <c r="AR315" s="274">
        <v>4</v>
      </c>
      <c r="AS315" s="274">
        <v>3</v>
      </c>
      <c r="AT315" s="274"/>
      <c r="AU315" s="274" t="s">
        <v>183</v>
      </c>
      <c r="AV315" s="274">
        <v>4</v>
      </c>
      <c r="AW315" s="274" t="s">
        <v>33</v>
      </c>
      <c r="AX315" s="274"/>
      <c r="AY315" s="274" t="s">
        <v>33</v>
      </c>
      <c r="AZ315" s="274"/>
      <c r="BA315" s="274" t="s">
        <v>33</v>
      </c>
      <c r="BB315" s="274" t="s">
        <v>183</v>
      </c>
      <c r="BC315" s="274" t="s">
        <v>33</v>
      </c>
      <c r="BD315" s="274"/>
      <c r="BE315" s="274" t="s">
        <v>33</v>
      </c>
      <c r="BF315" s="274"/>
      <c r="BG315" s="274"/>
      <c r="BH315" s="274"/>
      <c r="BI315" s="274"/>
      <c r="BJ315" s="274">
        <v>5</v>
      </c>
      <c r="BK315" s="274">
        <v>5</v>
      </c>
      <c r="BL315" s="274"/>
      <c r="BM315" s="274">
        <v>4</v>
      </c>
      <c r="BN315" s="274">
        <v>4</v>
      </c>
      <c r="BO315" s="274"/>
      <c r="BP315" s="274"/>
      <c r="BQ315" s="275">
        <v>43139.847893518519</v>
      </c>
      <c r="BR315" s="274" t="s">
        <v>356</v>
      </c>
    </row>
    <row r="316" spans="1:70" ht="15" x14ac:dyDescent="0.25">
      <c r="A316" s="197" t="str">
        <f>IF(ISNA(LOOKUP($G316,BLIOTECAS!$B$1:$B$27,BLIOTECAS!C$1:C$27)),"",LOOKUP($G316,BLIOTECAS!$B$1:$B$27,BLIOTECAS!C$1:C$27))</f>
        <v xml:space="preserve">Facultad de Ciencias Económicas y Empresariales </v>
      </c>
      <c r="B316" s="197" t="str">
        <f>IF(ISNA(LOOKUP($G316,BLIOTECAS!$B$1:$B$27,BLIOTECAS!D$1:D$27)),"",LOOKUP($G316,BLIOTECAS!$B$1:$B$27,BLIOTECAS!D$1:D$27))</f>
        <v>CEE</v>
      </c>
      <c r="C316" s="197" t="str">
        <f>IF(ISNA(LOOKUP($G316,BLIOTECAS!$B$1:$B$27,BLIOTECAS!E$1:E$27)),"",LOOKUP($G316,BLIOTECAS!$B$1:$B$27,BLIOTECAS!E$1:E$27))</f>
        <v>Ciencias Sociales</v>
      </c>
      <c r="D316" s="274">
        <v>1746</v>
      </c>
      <c r="E316" s="274"/>
      <c r="F316" s="274"/>
      <c r="G316" s="274">
        <v>5</v>
      </c>
      <c r="H316" s="274"/>
      <c r="I316" s="274">
        <v>2</v>
      </c>
      <c r="J316" s="274">
        <v>5</v>
      </c>
      <c r="K316" s="274"/>
      <c r="L316" s="274">
        <v>5</v>
      </c>
      <c r="M316" s="274">
        <v>24</v>
      </c>
      <c r="N316" s="274"/>
      <c r="O316" s="274"/>
      <c r="P316" s="274"/>
      <c r="Q316" s="274"/>
      <c r="R316" s="274">
        <v>4</v>
      </c>
      <c r="S316" s="274">
        <v>4</v>
      </c>
      <c r="T316" s="274">
        <v>5</v>
      </c>
      <c r="U316" s="274">
        <v>4</v>
      </c>
      <c r="V316" s="274"/>
      <c r="W316" s="274"/>
      <c r="X316" s="274">
        <v>4</v>
      </c>
      <c r="Y316" s="274">
        <v>5</v>
      </c>
      <c r="Z316" s="274">
        <v>4</v>
      </c>
      <c r="AA316" s="274">
        <v>3</v>
      </c>
      <c r="AB316" s="274">
        <v>3</v>
      </c>
      <c r="AC316" s="274"/>
      <c r="AD316" s="274">
        <v>4</v>
      </c>
      <c r="AE316" s="274">
        <v>5</v>
      </c>
      <c r="AF316" s="274">
        <v>5</v>
      </c>
      <c r="AG316" s="274">
        <v>5</v>
      </c>
      <c r="AH316" s="274">
        <v>4</v>
      </c>
      <c r="AI316" s="274">
        <v>4</v>
      </c>
      <c r="AJ316" s="274">
        <v>4</v>
      </c>
      <c r="AK316" s="274"/>
      <c r="AL316" s="274"/>
      <c r="AM316" s="274">
        <v>5</v>
      </c>
      <c r="AN316" s="274">
        <v>5</v>
      </c>
      <c r="AO316" s="274">
        <v>5</v>
      </c>
      <c r="AP316" s="274">
        <v>5</v>
      </c>
      <c r="AQ316" s="274">
        <v>5</v>
      </c>
      <c r="AR316" s="274">
        <v>5</v>
      </c>
      <c r="AS316" s="274">
        <v>4</v>
      </c>
      <c r="AT316" s="274"/>
      <c r="AU316" s="274"/>
      <c r="AV316" s="274">
        <v>4</v>
      </c>
      <c r="AW316" s="274" t="s">
        <v>183</v>
      </c>
      <c r="AX316" s="274">
        <v>4</v>
      </c>
      <c r="AY316" s="274" t="s">
        <v>33</v>
      </c>
      <c r="AZ316" s="274"/>
      <c r="BA316" s="274" t="s">
        <v>183</v>
      </c>
      <c r="BB316" s="274" t="s">
        <v>183</v>
      </c>
      <c r="BC316" s="274" t="s">
        <v>183</v>
      </c>
      <c r="BD316" s="274">
        <v>4</v>
      </c>
      <c r="BE316" s="274" t="s">
        <v>183</v>
      </c>
      <c r="BF316" s="274" t="s">
        <v>468</v>
      </c>
      <c r="BG316" s="274"/>
      <c r="BH316" s="274"/>
      <c r="BI316" s="274"/>
      <c r="BJ316" s="274">
        <v>5</v>
      </c>
      <c r="BK316" s="274"/>
      <c r="BL316" s="274"/>
      <c r="BM316" s="274">
        <v>4</v>
      </c>
      <c r="BN316" s="274">
        <v>5</v>
      </c>
      <c r="BO316" s="274"/>
      <c r="BP316" s="274"/>
      <c r="BQ316" s="275">
        <v>43139.850300925929</v>
      </c>
      <c r="BR316" s="274" t="s">
        <v>356</v>
      </c>
    </row>
    <row r="317" spans="1:70" ht="15" x14ac:dyDescent="0.25">
      <c r="A317" s="197" t="str">
        <f>IF(ISNA(LOOKUP($G317,BLIOTECAS!$B$1:$B$27,BLIOTECAS!C$1:C$27)),"",LOOKUP($G317,BLIOTECAS!$B$1:$B$27,BLIOTECAS!C$1:C$27))</f>
        <v xml:space="preserve">Facultad de Derecho </v>
      </c>
      <c r="B317" s="197" t="str">
        <f>IF(ISNA(LOOKUP($G317,BLIOTECAS!$B$1:$B$27,BLIOTECAS!D$1:D$27)),"",LOOKUP($G317,BLIOTECAS!$B$1:$B$27,BLIOTECAS!D$1:D$27))</f>
        <v>DER</v>
      </c>
      <c r="C317" s="197" t="str">
        <f>IF(ISNA(LOOKUP($G317,BLIOTECAS!$B$1:$B$27,BLIOTECAS!E$1:E$27)),"",LOOKUP($G317,BLIOTECAS!$B$1:$B$27,BLIOTECAS!E$1:E$27))</f>
        <v>Ciencias Sociales</v>
      </c>
      <c r="D317" s="274">
        <v>1747</v>
      </c>
      <c r="E317" s="274"/>
      <c r="F317" s="274"/>
      <c r="G317" s="274">
        <v>11</v>
      </c>
      <c r="H317" s="274"/>
      <c r="I317" s="274">
        <v>4</v>
      </c>
      <c r="J317" s="274">
        <v>4</v>
      </c>
      <c r="K317" s="274"/>
      <c r="L317" s="274">
        <v>11</v>
      </c>
      <c r="M317" s="274">
        <v>29</v>
      </c>
      <c r="N317" s="274"/>
      <c r="O317" s="274"/>
      <c r="P317" s="274"/>
      <c r="Q317" s="274"/>
      <c r="R317" s="274">
        <v>4</v>
      </c>
      <c r="S317" s="274">
        <v>4</v>
      </c>
      <c r="T317" s="274">
        <v>4</v>
      </c>
      <c r="U317" s="274">
        <v>3</v>
      </c>
      <c r="V317" s="274"/>
      <c r="W317" s="274"/>
      <c r="X317" s="274">
        <v>5</v>
      </c>
      <c r="Y317" s="274">
        <v>5</v>
      </c>
      <c r="Z317" s="274">
        <v>3</v>
      </c>
      <c r="AA317" s="274">
        <v>3</v>
      </c>
      <c r="AB317" s="274">
        <v>5</v>
      </c>
      <c r="AC317" s="274"/>
      <c r="AD317" s="274">
        <v>4</v>
      </c>
      <c r="AE317" s="274">
        <v>4</v>
      </c>
      <c r="AF317" s="274">
        <v>4</v>
      </c>
      <c r="AG317" s="274">
        <v>4</v>
      </c>
      <c r="AH317" s="274">
        <v>4</v>
      </c>
      <c r="AI317" s="274">
        <v>4</v>
      </c>
      <c r="AJ317" s="274">
        <v>3</v>
      </c>
      <c r="AK317" s="274"/>
      <c r="AL317" s="274"/>
      <c r="AM317" s="274">
        <v>4</v>
      </c>
      <c r="AN317" s="274">
        <v>4</v>
      </c>
      <c r="AO317" s="274">
        <v>4</v>
      </c>
      <c r="AP317" s="274">
        <v>5</v>
      </c>
      <c r="AQ317" s="274">
        <v>5</v>
      </c>
      <c r="AR317" s="274">
        <v>5</v>
      </c>
      <c r="AS317" s="274">
        <v>5</v>
      </c>
      <c r="AT317" s="274"/>
      <c r="AU317" s="274" t="s">
        <v>183</v>
      </c>
      <c r="AV317" s="274">
        <v>4</v>
      </c>
      <c r="AW317" s="274" t="s">
        <v>183</v>
      </c>
      <c r="AX317" s="274">
        <v>3</v>
      </c>
      <c r="AY317" s="274" t="s">
        <v>183</v>
      </c>
      <c r="AZ317" s="274">
        <v>3</v>
      </c>
      <c r="BA317" s="274" t="s">
        <v>183</v>
      </c>
      <c r="BB317" s="274" t="s">
        <v>183</v>
      </c>
      <c r="BC317" s="274" t="s">
        <v>183</v>
      </c>
      <c r="BD317" s="274">
        <v>4</v>
      </c>
      <c r="BE317" s="274" t="s">
        <v>33</v>
      </c>
      <c r="BF317" s="274"/>
      <c r="BG317" s="274"/>
      <c r="BH317" s="274"/>
      <c r="BI317" s="274"/>
      <c r="BJ317" s="274">
        <v>5</v>
      </c>
      <c r="BK317" s="274">
        <v>5</v>
      </c>
      <c r="BL317" s="274"/>
      <c r="BM317" s="274">
        <v>5</v>
      </c>
      <c r="BN317" s="274">
        <v>5</v>
      </c>
      <c r="BO317" s="274"/>
      <c r="BP317" s="274"/>
      <c r="BQ317" s="275">
        <v>43139.850393518522</v>
      </c>
      <c r="BR317" s="274" t="s">
        <v>355</v>
      </c>
    </row>
    <row r="318" spans="1:70" ht="15" x14ac:dyDescent="0.25">
      <c r="A318" s="197" t="str">
        <f>IF(ISNA(LOOKUP($G318,BLIOTECAS!$B$1:$B$27,BLIOTECAS!C$1:C$27)),"",LOOKUP($G318,BLIOTECAS!$B$1:$B$27,BLIOTECAS!C$1:C$27))</f>
        <v>F. Comercio y Turismo</v>
      </c>
      <c r="B318" s="197" t="str">
        <f>IF(ISNA(LOOKUP($G318,BLIOTECAS!$B$1:$B$27,BLIOTECAS!D$1:D$27)),"",LOOKUP($G318,BLIOTECAS!$B$1:$B$27,BLIOTECAS!D$1:D$27))</f>
        <v>EMP</v>
      </c>
      <c r="C318" s="197" t="str">
        <f>IF(ISNA(LOOKUP($G318,BLIOTECAS!$B$1:$B$27,BLIOTECAS!E$1:E$27)),"",LOOKUP($G318,BLIOTECAS!$B$1:$B$27,BLIOTECAS!E$1:E$27))</f>
        <v>Ciencias Sociales</v>
      </c>
      <c r="D318" s="274">
        <v>1748</v>
      </c>
      <c r="E318" s="274"/>
      <c r="F318" s="274"/>
      <c r="G318" s="274">
        <v>24</v>
      </c>
      <c r="H318" s="274"/>
      <c r="I318" s="274">
        <v>2</v>
      </c>
      <c r="J318" s="274">
        <v>4</v>
      </c>
      <c r="K318" s="274"/>
      <c r="L318" s="274">
        <v>24</v>
      </c>
      <c r="M318" s="274">
        <v>5</v>
      </c>
      <c r="N318" s="274">
        <v>4</v>
      </c>
      <c r="O318" s="274"/>
      <c r="P318" s="274"/>
      <c r="Q318" s="274"/>
      <c r="R318" s="274">
        <v>5</v>
      </c>
      <c r="S318" s="274">
        <v>5</v>
      </c>
      <c r="T318" s="274">
        <v>4</v>
      </c>
      <c r="U318" s="274"/>
      <c r="V318" s="274"/>
      <c r="W318" s="274"/>
      <c r="X318" s="274">
        <v>3</v>
      </c>
      <c r="Y318" s="274">
        <v>5</v>
      </c>
      <c r="Z318" s="274">
        <v>5</v>
      </c>
      <c r="AA318" s="274">
        <v>3</v>
      </c>
      <c r="AB318" s="274">
        <v>3</v>
      </c>
      <c r="AC318" s="274"/>
      <c r="AD318" s="274">
        <v>4</v>
      </c>
      <c r="AE318" s="274">
        <v>3</v>
      </c>
      <c r="AF318" s="274">
        <v>3</v>
      </c>
      <c r="AG318" s="274">
        <v>5</v>
      </c>
      <c r="AH318" s="274">
        <v>3</v>
      </c>
      <c r="AI318" s="274">
        <v>3</v>
      </c>
      <c r="AJ318" s="274">
        <v>3</v>
      </c>
      <c r="AK318" s="274"/>
      <c r="AL318" s="274"/>
      <c r="AM318" s="274">
        <v>5</v>
      </c>
      <c r="AN318" s="274">
        <v>5</v>
      </c>
      <c r="AO318" s="274">
        <v>4</v>
      </c>
      <c r="AP318" s="274">
        <v>5</v>
      </c>
      <c r="AQ318" s="274">
        <v>5</v>
      </c>
      <c r="AR318" s="274"/>
      <c r="AS318" s="274"/>
      <c r="AT318" s="274"/>
      <c r="AU318" s="274" t="s">
        <v>183</v>
      </c>
      <c r="AV318" s="274">
        <v>3</v>
      </c>
      <c r="AW318" s="274" t="s">
        <v>183</v>
      </c>
      <c r="AX318" s="274">
        <v>4</v>
      </c>
      <c r="AY318" s="274" t="s">
        <v>33</v>
      </c>
      <c r="AZ318" s="274"/>
      <c r="BA318" s="274" t="s">
        <v>183</v>
      </c>
      <c r="BB318" s="274" t="s">
        <v>183</v>
      </c>
      <c r="BC318" s="274" t="s">
        <v>33</v>
      </c>
      <c r="BD318" s="274"/>
      <c r="BE318" s="274" t="s">
        <v>33</v>
      </c>
      <c r="BF318" s="274" t="s">
        <v>469</v>
      </c>
      <c r="BG318" s="274"/>
      <c r="BH318" s="274"/>
      <c r="BI318" s="274"/>
      <c r="BJ318" s="274">
        <v>5</v>
      </c>
      <c r="BK318" s="274">
        <v>5</v>
      </c>
      <c r="BL318" s="274"/>
      <c r="BM318" s="274">
        <v>5</v>
      </c>
      <c r="BN318" s="274">
        <v>5</v>
      </c>
      <c r="BO318" s="274"/>
      <c r="BP318" s="274"/>
      <c r="BQ318" s="275">
        <v>43139.8515162037</v>
      </c>
      <c r="BR318" s="274" t="s">
        <v>356</v>
      </c>
    </row>
    <row r="319" spans="1:70" ht="15" x14ac:dyDescent="0.25">
      <c r="A319" s="197" t="str">
        <f>IF(ISNA(LOOKUP($G319,BLIOTECAS!$B$1:$B$27,BLIOTECAS!C$1:C$27)),"",LOOKUP($G319,BLIOTECAS!$B$1:$B$27,BLIOTECAS!C$1:C$27))</f>
        <v xml:space="preserve">Facultad de Farmacia </v>
      </c>
      <c r="B319" s="197" t="str">
        <f>IF(ISNA(LOOKUP($G319,BLIOTECAS!$B$1:$B$27,BLIOTECAS!D$1:D$27)),"",LOOKUP($G319,BLIOTECAS!$B$1:$B$27,BLIOTECAS!D$1:D$27))</f>
        <v>FAR</v>
      </c>
      <c r="C319" s="197" t="str">
        <f>IF(ISNA(LOOKUP($G319,BLIOTECAS!$B$1:$B$27,BLIOTECAS!E$1:E$27)),"",LOOKUP($G319,BLIOTECAS!$B$1:$B$27,BLIOTECAS!E$1:E$27))</f>
        <v>Ciencias de la Salud</v>
      </c>
      <c r="D319" s="274">
        <v>1749</v>
      </c>
      <c r="E319" s="274"/>
      <c r="F319" s="274"/>
      <c r="G319" s="274">
        <v>13</v>
      </c>
      <c r="H319" s="274"/>
      <c r="I319" s="274">
        <v>2</v>
      </c>
      <c r="J319" s="274">
        <v>2</v>
      </c>
      <c r="K319" s="274"/>
      <c r="L319" s="274">
        <v>13</v>
      </c>
      <c r="M319" s="274"/>
      <c r="N319" s="274"/>
      <c r="O319" s="274"/>
      <c r="P319" s="274"/>
      <c r="Q319" s="274"/>
      <c r="R319" s="274">
        <v>3</v>
      </c>
      <c r="S319" s="274">
        <v>5</v>
      </c>
      <c r="T319" s="274">
        <v>4</v>
      </c>
      <c r="U319" s="274">
        <v>3</v>
      </c>
      <c r="V319" s="274"/>
      <c r="W319" s="274"/>
      <c r="X319" s="274">
        <v>3</v>
      </c>
      <c r="Y319" s="274">
        <v>5</v>
      </c>
      <c r="Z319" s="274">
        <v>4</v>
      </c>
      <c r="AA319" s="274">
        <v>2</v>
      </c>
      <c r="AB319" s="274">
        <v>4</v>
      </c>
      <c r="AC319" s="274"/>
      <c r="AD319" s="274">
        <v>4</v>
      </c>
      <c r="AE319" s="274">
        <v>4</v>
      </c>
      <c r="AF319" s="274">
        <v>4</v>
      </c>
      <c r="AG319" s="274">
        <v>4</v>
      </c>
      <c r="AH319" s="274">
        <v>3</v>
      </c>
      <c r="AI319" s="274">
        <v>4</v>
      </c>
      <c r="AJ319" s="274">
        <v>3</v>
      </c>
      <c r="AK319" s="274"/>
      <c r="AL319" s="274"/>
      <c r="AM319" s="274">
        <v>4</v>
      </c>
      <c r="AN319" s="274">
        <v>4</v>
      </c>
      <c r="AO319" s="274">
        <v>4</v>
      </c>
      <c r="AP319" s="274">
        <v>4</v>
      </c>
      <c r="AQ319" s="274">
        <v>4</v>
      </c>
      <c r="AR319" s="274">
        <v>3</v>
      </c>
      <c r="AS319" s="274">
        <v>4</v>
      </c>
      <c r="AT319" s="274"/>
      <c r="AU319" s="274" t="s">
        <v>33</v>
      </c>
      <c r="AV319" s="274"/>
      <c r="AW319" s="274" t="s">
        <v>33</v>
      </c>
      <c r="AX319" s="274"/>
      <c r="AY319" s="274" t="s">
        <v>33</v>
      </c>
      <c r="AZ319" s="274"/>
      <c r="BA319" s="274" t="s">
        <v>33</v>
      </c>
      <c r="BB319" s="274" t="s">
        <v>183</v>
      </c>
      <c r="BC319" s="274" t="s">
        <v>33</v>
      </c>
      <c r="BD319" s="274"/>
      <c r="BE319" s="274" t="s">
        <v>183</v>
      </c>
      <c r="BF319" s="274"/>
      <c r="BG319" s="274"/>
      <c r="BH319" s="274"/>
      <c r="BI319" s="274"/>
      <c r="BJ319" s="274">
        <v>5</v>
      </c>
      <c r="BK319" s="274">
        <v>5</v>
      </c>
      <c r="BL319" s="274"/>
      <c r="BM319" s="274">
        <v>4</v>
      </c>
      <c r="BN319" s="274">
        <v>4</v>
      </c>
      <c r="BO319" s="274"/>
      <c r="BP319" s="274"/>
      <c r="BQ319" s="275">
        <v>43139.854571759257</v>
      </c>
      <c r="BR319" s="274" t="s">
        <v>356</v>
      </c>
    </row>
    <row r="320" spans="1:70" ht="15" x14ac:dyDescent="0.25">
      <c r="A320" s="197" t="str">
        <f>IF(ISNA(LOOKUP($G320,BLIOTECAS!$B$1:$B$27,BLIOTECAS!C$1:C$27)),"",LOOKUP($G320,BLIOTECAS!$B$1:$B$27,BLIOTECAS!C$1:C$27))</f>
        <v xml:space="preserve">Facultad de Geografía e Historia </v>
      </c>
      <c r="B320" s="197" t="str">
        <f>IF(ISNA(LOOKUP($G320,BLIOTECAS!$B$1:$B$27,BLIOTECAS!D$1:D$27)),"",LOOKUP($G320,BLIOTECAS!$B$1:$B$27,BLIOTECAS!D$1:D$27))</f>
        <v>GHI</v>
      </c>
      <c r="C320" s="197" t="str">
        <f>IF(ISNA(LOOKUP($G320,BLIOTECAS!$B$1:$B$27,BLIOTECAS!E$1:E$27)),"",LOOKUP($G320,BLIOTECAS!$B$1:$B$27,BLIOTECAS!E$1:E$27))</f>
        <v>Humanidades</v>
      </c>
      <c r="D320" s="274">
        <v>1750</v>
      </c>
      <c r="E320" s="274"/>
      <c r="F320" s="274"/>
      <c r="G320" s="274">
        <v>16</v>
      </c>
      <c r="H320" s="274"/>
      <c r="I320" s="274">
        <v>3</v>
      </c>
      <c r="J320" s="274">
        <v>5</v>
      </c>
      <c r="K320" s="274"/>
      <c r="L320" s="274">
        <v>16</v>
      </c>
      <c r="M320" s="274">
        <v>29</v>
      </c>
      <c r="N320" s="274"/>
      <c r="O320" s="274"/>
      <c r="P320" s="274"/>
      <c r="Q320" s="274"/>
      <c r="R320" s="274">
        <v>5</v>
      </c>
      <c r="S320" s="274">
        <v>5</v>
      </c>
      <c r="T320" s="274">
        <v>3</v>
      </c>
      <c r="U320" s="274">
        <v>3</v>
      </c>
      <c r="V320" s="274"/>
      <c r="W320" s="274"/>
      <c r="X320" s="274">
        <v>5</v>
      </c>
      <c r="Y320" s="274">
        <v>4</v>
      </c>
      <c r="Z320" s="274">
        <v>4</v>
      </c>
      <c r="AA320" s="274">
        <v>4</v>
      </c>
      <c r="AB320" s="274">
        <v>4</v>
      </c>
      <c r="AC320" s="274"/>
      <c r="AD320" s="274">
        <v>5</v>
      </c>
      <c r="AE320" s="274">
        <v>5</v>
      </c>
      <c r="AF320" s="274">
        <v>4</v>
      </c>
      <c r="AG320" s="274">
        <v>4</v>
      </c>
      <c r="AH320" s="274">
        <v>5</v>
      </c>
      <c r="AI320" s="274">
        <v>5</v>
      </c>
      <c r="AJ320" s="274">
        <v>5</v>
      </c>
      <c r="AK320" s="274"/>
      <c r="AL320" s="274"/>
      <c r="AM320" s="274">
        <v>4</v>
      </c>
      <c r="AN320" s="274">
        <v>5</v>
      </c>
      <c r="AO320" s="274">
        <v>5</v>
      </c>
      <c r="AP320" s="274">
        <v>5</v>
      </c>
      <c r="AQ320" s="274">
        <v>5</v>
      </c>
      <c r="AR320" s="274">
        <v>5</v>
      </c>
      <c r="AS320" s="274">
        <v>5</v>
      </c>
      <c r="AT320" s="274"/>
      <c r="AU320" s="274" t="s">
        <v>183</v>
      </c>
      <c r="AV320" s="274">
        <v>4</v>
      </c>
      <c r="AW320" s="274" t="s">
        <v>183</v>
      </c>
      <c r="AX320" s="274">
        <v>3</v>
      </c>
      <c r="AY320" s="274" t="s">
        <v>183</v>
      </c>
      <c r="AZ320" s="274">
        <v>3</v>
      </c>
      <c r="BA320" s="274" t="s">
        <v>33</v>
      </c>
      <c r="BB320" s="274" t="s">
        <v>183</v>
      </c>
      <c r="BC320" s="274" t="s">
        <v>183</v>
      </c>
      <c r="BD320" s="274">
        <v>3</v>
      </c>
      <c r="BE320" s="274" t="s">
        <v>183</v>
      </c>
      <c r="BF320" s="274"/>
      <c r="BG320" s="274"/>
      <c r="BH320" s="274"/>
      <c r="BI320" s="274"/>
      <c r="BJ320" s="274">
        <v>4</v>
      </c>
      <c r="BK320" s="274">
        <v>4</v>
      </c>
      <c r="BL320" s="274"/>
      <c r="BM320" s="274">
        <v>5</v>
      </c>
      <c r="BN320" s="274">
        <v>3</v>
      </c>
      <c r="BO320" s="274"/>
      <c r="BP320" s="274"/>
      <c r="BQ320" s="275">
        <v>43139.867847222224</v>
      </c>
      <c r="BR320" s="274" t="s">
        <v>355</v>
      </c>
    </row>
    <row r="321" spans="1:70" ht="15" x14ac:dyDescent="0.25">
      <c r="A321" s="197" t="str">
        <f>IF(ISNA(LOOKUP($G321,BLIOTECAS!$B$1:$B$27,BLIOTECAS!C$1:C$27)),"",LOOKUP($G321,BLIOTECAS!$B$1:$B$27,BLIOTECAS!C$1:C$27))</f>
        <v xml:space="preserve">Facultad de Ciencias Económicas y Empresariales </v>
      </c>
      <c r="B321" s="197" t="str">
        <f>IF(ISNA(LOOKUP($G321,BLIOTECAS!$B$1:$B$27,BLIOTECAS!D$1:D$27)),"",LOOKUP($G321,BLIOTECAS!$B$1:$B$27,BLIOTECAS!D$1:D$27))</f>
        <v>CEE</v>
      </c>
      <c r="C321" s="197" t="str">
        <f>IF(ISNA(LOOKUP($G321,BLIOTECAS!$B$1:$B$27,BLIOTECAS!E$1:E$27)),"",LOOKUP($G321,BLIOTECAS!$B$1:$B$27,BLIOTECAS!E$1:E$27))</f>
        <v>Ciencias Sociales</v>
      </c>
      <c r="D321" s="274">
        <v>1751</v>
      </c>
      <c r="E321" s="274"/>
      <c r="F321" s="274"/>
      <c r="G321" s="274">
        <v>5</v>
      </c>
      <c r="H321" s="274"/>
      <c r="I321" s="274">
        <v>3</v>
      </c>
      <c r="J321" s="274">
        <v>5</v>
      </c>
      <c r="K321" s="274"/>
      <c r="L321" s="274">
        <v>5</v>
      </c>
      <c r="M321" s="274">
        <v>9</v>
      </c>
      <c r="N321" s="274">
        <v>26</v>
      </c>
      <c r="O321" s="274" t="s">
        <v>240</v>
      </c>
      <c r="P321" s="274"/>
      <c r="Q321" s="274"/>
      <c r="R321" s="274">
        <v>1</v>
      </c>
      <c r="S321" s="274">
        <v>1</v>
      </c>
      <c r="T321" s="274">
        <v>1</v>
      </c>
      <c r="U321" s="274">
        <v>1</v>
      </c>
      <c r="V321" s="274"/>
      <c r="W321" s="274"/>
      <c r="X321" s="274">
        <v>5</v>
      </c>
      <c r="Y321" s="274">
        <v>4</v>
      </c>
      <c r="Z321" s="274">
        <v>2</v>
      </c>
      <c r="AA321" s="274">
        <v>2</v>
      </c>
      <c r="AB321" s="274">
        <v>3</v>
      </c>
      <c r="AC321" s="274"/>
      <c r="AD321" s="274">
        <v>4</v>
      </c>
      <c r="AE321" s="274">
        <v>4</v>
      </c>
      <c r="AF321" s="274">
        <v>4</v>
      </c>
      <c r="AG321" s="274">
        <v>5</v>
      </c>
      <c r="AH321" s="274">
        <v>5</v>
      </c>
      <c r="AI321" s="274">
        <v>5</v>
      </c>
      <c r="AJ321" s="274">
        <v>5</v>
      </c>
      <c r="AK321" s="274"/>
      <c r="AL321" s="274"/>
      <c r="AM321" s="274">
        <v>5</v>
      </c>
      <c r="AN321" s="274">
        <v>5</v>
      </c>
      <c r="AO321" s="274">
        <v>5</v>
      </c>
      <c r="AP321" s="274">
        <v>5</v>
      </c>
      <c r="AQ321" s="274">
        <v>5</v>
      </c>
      <c r="AR321" s="274">
        <v>5</v>
      </c>
      <c r="AS321" s="274">
        <v>5</v>
      </c>
      <c r="AT321" s="274"/>
      <c r="AU321" s="274" t="s">
        <v>183</v>
      </c>
      <c r="AV321" s="274">
        <v>5</v>
      </c>
      <c r="AW321" s="274" t="s">
        <v>183</v>
      </c>
      <c r="AX321" s="274">
        <v>4</v>
      </c>
      <c r="AY321" s="274" t="s">
        <v>33</v>
      </c>
      <c r="AZ321" s="274">
        <v>5</v>
      </c>
      <c r="BA321" s="274" t="s">
        <v>183</v>
      </c>
      <c r="BB321" s="274" t="s">
        <v>183</v>
      </c>
      <c r="BC321" s="274" t="s">
        <v>33</v>
      </c>
      <c r="BD321" s="274"/>
      <c r="BE321" s="274" t="s">
        <v>33</v>
      </c>
      <c r="BF321" s="274"/>
      <c r="BG321" s="274"/>
      <c r="BH321" s="274"/>
      <c r="BI321" s="274"/>
      <c r="BJ321" s="274">
        <v>5</v>
      </c>
      <c r="BK321" s="274">
        <v>5</v>
      </c>
      <c r="BL321" s="274"/>
      <c r="BM321" s="274">
        <v>5</v>
      </c>
      <c r="BN321" s="274">
        <v>4</v>
      </c>
      <c r="BO321" s="274"/>
      <c r="BP321" s="274"/>
      <c r="BQ321" s="275">
        <v>43139.867951388886</v>
      </c>
      <c r="BR321" s="274" t="s">
        <v>356</v>
      </c>
    </row>
    <row r="322" spans="1:70" ht="15" x14ac:dyDescent="0.25">
      <c r="A322" s="197" t="str">
        <f>IF(ISNA(LOOKUP($G322,BLIOTECAS!$B$1:$B$27,BLIOTECAS!C$1:C$27)),"",LOOKUP($G322,BLIOTECAS!$B$1:$B$27,BLIOTECAS!C$1:C$27))</f>
        <v xml:space="preserve">Facultad de Educación </v>
      </c>
      <c r="B322" s="197" t="str">
        <f>IF(ISNA(LOOKUP($G322,BLIOTECAS!$B$1:$B$27,BLIOTECAS!D$1:D$27)),"",LOOKUP($G322,BLIOTECAS!$B$1:$B$27,BLIOTECAS!D$1:D$27))</f>
        <v>EDU</v>
      </c>
      <c r="C322" s="197" t="str">
        <f>IF(ISNA(LOOKUP($G322,BLIOTECAS!$B$1:$B$27,BLIOTECAS!E$1:E$27)),"",LOOKUP($G322,BLIOTECAS!$B$1:$B$27,BLIOTECAS!E$1:E$27))</f>
        <v>Humanidades</v>
      </c>
      <c r="D322" s="274">
        <v>1752</v>
      </c>
      <c r="E322" s="274"/>
      <c r="F322" s="274"/>
      <c r="G322" s="274">
        <v>12</v>
      </c>
      <c r="H322" s="274"/>
      <c r="I322" s="274">
        <v>2</v>
      </c>
      <c r="J322" s="274">
        <v>4</v>
      </c>
      <c r="K322" s="274"/>
      <c r="L322" s="274"/>
      <c r="M322" s="274"/>
      <c r="N322" s="274"/>
      <c r="O322" s="274"/>
      <c r="P322" s="274"/>
      <c r="Q322" s="274"/>
      <c r="R322" s="274"/>
      <c r="S322" s="274"/>
      <c r="T322" s="274"/>
      <c r="U322" s="274"/>
      <c r="V322" s="274"/>
      <c r="W322" s="274"/>
      <c r="X322" s="274">
        <v>2</v>
      </c>
      <c r="Y322" s="274">
        <v>5</v>
      </c>
      <c r="Z322" s="274">
        <v>2</v>
      </c>
      <c r="AA322" s="274">
        <v>2</v>
      </c>
      <c r="AB322" s="274">
        <v>2</v>
      </c>
      <c r="AC322" s="274"/>
      <c r="AD322" s="274">
        <v>5</v>
      </c>
      <c r="AE322" s="274">
        <v>4</v>
      </c>
      <c r="AF322" s="274">
        <v>5</v>
      </c>
      <c r="AG322" s="274">
        <v>5</v>
      </c>
      <c r="AH322" s="274">
        <v>5</v>
      </c>
      <c r="AI322" s="274">
        <v>3</v>
      </c>
      <c r="AJ322" s="274">
        <v>4</v>
      </c>
      <c r="AK322" s="274"/>
      <c r="AL322" s="274"/>
      <c r="AM322" s="274">
        <v>4</v>
      </c>
      <c r="AN322" s="274">
        <v>5</v>
      </c>
      <c r="AO322" s="274">
        <v>5</v>
      </c>
      <c r="AP322" s="274">
        <v>5</v>
      </c>
      <c r="AQ322" s="274">
        <v>5</v>
      </c>
      <c r="AR322" s="274">
        <v>5</v>
      </c>
      <c r="AS322" s="274">
        <v>5</v>
      </c>
      <c r="AT322" s="274"/>
      <c r="AU322" s="274" t="s">
        <v>183</v>
      </c>
      <c r="AV322" s="274">
        <v>3</v>
      </c>
      <c r="AW322" s="274" t="s">
        <v>33</v>
      </c>
      <c r="AX322" s="274"/>
      <c r="AY322" s="274" t="s">
        <v>33</v>
      </c>
      <c r="AZ322" s="274"/>
      <c r="BA322" s="274" t="s">
        <v>183</v>
      </c>
      <c r="BB322" s="274"/>
      <c r="BC322" s="274" t="s">
        <v>33</v>
      </c>
      <c r="BD322" s="274"/>
      <c r="BE322" s="274" t="s">
        <v>33</v>
      </c>
      <c r="BF322" s="274"/>
      <c r="BG322" s="274"/>
      <c r="BH322" s="274"/>
      <c r="BI322" s="274"/>
      <c r="BJ322" s="274">
        <v>4</v>
      </c>
      <c r="BK322" s="274">
        <v>4</v>
      </c>
      <c r="BL322" s="274"/>
      <c r="BM322" s="274">
        <v>4</v>
      </c>
      <c r="BN322" s="274">
        <v>4</v>
      </c>
      <c r="BO322" s="274"/>
      <c r="BP322" s="274"/>
      <c r="BQ322" s="275">
        <v>43139.883321759262</v>
      </c>
      <c r="BR322" s="274" t="s">
        <v>356</v>
      </c>
    </row>
    <row r="323" spans="1:70" ht="15" x14ac:dyDescent="0.25">
      <c r="A323" s="197" t="str">
        <f>IF(ISNA(LOOKUP($G323,BLIOTECAS!$B$1:$B$27,BLIOTECAS!C$1:C$27)),"",LOOKUP($G323,BLIOTECAS!$B$1:$B$27,BLIOTECAS!C$1:C$27))</f>
        <v xml:space="preserve">Facultad de Odontología </v>
      </c>
      <c r="B323" s="197" t="str">
        <f>IF(ISNA(LOOKUP($G323,BLIOTECAS!$B$1:$B$27,BLIOTECAS!D$1:D$27)),"",LOOKUP($G323,BLIOTECAS!$B$1:$B$27,BLIOTECAS!D$1:D$27))</f>
        <v>ODO</v>
      </c>
      <c r="C323" s="197" t="str">
        <f>IF(ISNA(LOOKUP($G323,BLIOTECAS!$B$1:$B$27,BLIOTECAS!E$1:E$27)),"",LOOKUP($G323,BLIOTECAS!$B$1:$B$27,BLIOTECAS!E$1:E$27))</f>
        <v>Ciencias de la Salud</v>
      </c>
      <c r="D323" s="274">
        <v>1753</v>
      </c>
      <c r="E323" s="274"/>
      <c r="F323" s="274"/>
      <c r="G323" s="274">
        <v>19</v>
      </c>
      <c r="H323" s="274"/>
      <c r="I323" s="274">
        <v>2</v>
      </c>
      <c r="J323" s="274">
        <v>3</v>
      </c>
      <c r="K323" s="274"/>
      <c r="L323" s="274"/>
      <c r="M323" s="274"/>
      <c r="N323" s="274"/>
      <c r="O323" s="274"/>
      <c r="P323" s="274"/>
      <c r="Q323" s="274"/>
      <c r="R323" s="274"/>
      <c r="S323" s="274"/>
      <c r="T323" s="274"/>
      <c r="U323" s="274"/>
      <c r="V323" s="274"/>
      <c r="W323" s="274"/>
      <c r="X323" s="274">
        <v>1</v>
      </c>
      <c r="Y323" s="274">
        <v>5</v>
      </c>
      <c r="Z323" s="274">
        <v>3</v>
      </c>
      <c r="AA323" s="274">
        <v>3</v>
      </c>
      <c r="AB323" s="274">
        <v>2</v>
      </c>
      <c r="AC323" s="274"/>
      <c r="AD323" s="274">
        <v>4</v>
      </c>
      <c r="AE323" s="274"/>
      <c r="AF323" s="274">
        <v>4</v>
      </c>
      <c r="AG323" s="274">
        <v>4</v>
      </c>
      <c r="AH323" s="274">
        <v>3</v>
      </c>
      <c r="AI323" s="274"/>
      <c r="AJ323" s="274">
        <v>3</v>
      </c>
      <c r="AK323" s="274"/>
      <c r="AL323" s="274"/>
      <c r="AM323" s="274"/>
      <c r="AN323" s="274"/>
      <c r="AO323" s="274"/>
      <c r="AP323" s="274"/>
      <c r="AQ323" s="274"/>
      <c r="AR323" s="274"/>
      <c r="AS323" s="274"/>
      <c r="AT323" s="274"/>
      <c r="AU323" s="274" t="s">
        <v>183</v>
      </c>
      <c r="AV323" s="274"/>
      <c r="AW323" s="274" t="s">
        <v>33</v>
      </c>
      <c r="AX323" s="274"/>
      <c r="AY323" s="274" t="s">
        <v>33</v>
      </c>
      <c r="AZ323" s="274"/>
      <c r="BA323" s="274" t="s">
        <v>183</v>
      </c>
      <c r="BB323" s="274" t="s">
        <v>33</v>
      </c>
      <c r="BC323" s="274" t="s">
        <v>33</v>
      </c>
      <c r="BD323" s="274"/>
      <c r="BE323" s="274" t="s">
        <v>33</v>
      </c>
      <c r="BF323" s="274"/>
      <c r="BG323" s="274"/>
      <c r="BH323" s="274"/>
      <c r="BI323" s="274"/>
      <c r="BJ323" s="274">
        <v>3</v>
      </c>
      <c r="BK323" s="274">
        <v>3</v>
      </c>
      <c r="BL323" s="274"/>
      <c r="BM323" s="274">
        <v>4</v>
      </c>
      <c r="BN323" s="274">
        <v>4</v>
      </c>
      <c r="BO323" s="274"/>
      <c r="BP323" s="274"/>
      <c r="BQ323" s="275">
        <v>43139.88689814815</v>
      </c>
      <c r="BR323" s="274" t="s">
        <v>355</v>
      </c>
    </row>
    <row r="324" spans="1:70" ht="15" x14ac:dyDescent="0.25">
      <c r="A324" s="197" t="str">
        <f>IF(ISNA(LOOKUP($G324,BLIOTECAS!$B$1:$B$27,BLIOTECAS!C$1:C$27)),"",LOOKUP($G324,BLIOTECAS!$B$1:$B$27,BLIOTECAS!C$1:C$27))</f>
        <v>F. Óptica y Optometría</v>
      </c>
      <c r="B324" s="197" t="str">
        <f>IF(ISNA(LOOKUP($G324,BLIOTECAS!$B$1:$B$27,BLIOTECAS!D$1:D$27)),"",LOOKUP($G324,BLIOTECAS!$B$1:$B$27,BLIOTECAS!D$1:D$27))</f>
        <v>OPT</v>
      </c>
      <c r="C324" s="197" t="str">
        <f>IF(ISNA(LOOKUP($G324,BLIOTECAS!$B$1:$B$27,BLIOTECAS!E$1:E$27)),"",LOOKUP($G324,BLIOTECAS!$B$1:$B$27,BLIOTECAS!E$1:E$27))</f>
        <v>Ciencias de la Salud</v>
      </c>
      <c r="D324" s="274">
        <v>1754</v>
      </c>
      <c r="E324" s="274"/>
      <c r="F324" s="274"/>
      <c r="G324" s="274">
        <v>25</v>
      </c>
      <c r="H324" s="274"/>
      <c r="I324" s="274">
        <v>3</v>
      </c>
      <c r="J324" s="274">
        <v>4</v>
      </c>
      <c r="K324" s="274"/>
      <c r="L324" s="274">
        <v>25</v>
      </c>
      <c r="M324" s="274"/>
      <c r="N324" s="274"/>
      <c r="O324" s="274"/>
      <c r="P324" s="274"/>
      <c r="Q324" s="274"/>
      <c r="R324" s="274">
        <v>5</v>
      </c>
      <c r="S324" s="274">
        <v>5</v>
      </c>
      <c r="T324" s="274">
        <v>5</v>
      </c>
      <c r="U324" s="274">
        <v>4</v>
      </c>
      <c r="V324" s="274"/>
      <c r="W324" s="274"/>
      <c r="X324" s="274">
        <v>3</v>
      </c>
      <c r="Y324" s="274">
        <v>4</v>
      </c>
      <c r="Z324" s="274">
        <v>2</v>
      </c>
      <c r="AA324" s="274">
        <v>2</v>
      </c>
      <c r="AB324" s="274">
        <v>2</v>
      </c>
      <c r="AC324" s="274"/>
      <c r="AD324" s="274">
        <v>5</v>
      </c>
      <c r="AE324" s="274">
        <v>5</v>
      </c>
      <c r="AF324" s="274">
        <v>5</v>
      </c>
      <c r="AG324" s="274">
        <v>5</v>
      </c>
      <c r="AH324" s="274">
        <v>3</v>
      </c>
      <c r="AI324" s="274">
        <v>5</v>
      </c>
      <c r="AJ324" s="274">
        <v>4</v>
      </c>
      <c r="AK324" s="274"/>
      <c r="AL324" s="274"/>
      <c r="AM324" s="274">
        <v>5</v>
      </c>
      <c r="AN324" s="274">
        <v>5</v>
      </c>
      <c r="AO324" s="274">
        <v>5</v>
      </c>
      <c r="AP324" s="274">
        <v>5</v>
      </c>
      <c r="AQ324" s="274">
        <v>5</v>
      </c>
      <c r="AR324" s="274">
        <v>5</v>
      </c>
      <c r="AS324" s="274">
        <v>5</v>
      </c>
      <c r="AT324" s="274"/>
      <c r="AU324" s="274" t="s">
        <v>33</v>
      </c>
      <c r="AV324" s="274"/>
      <c r="AW324" s="274" t="s">
        <v>183</v>
      </c>
      <c r="AX324" s="274">
        <v>5</v>
      </c>
      <c r="AY324" s="274" t="s">
        <v>33</v>
      </c>
      <c r="AZ324" s="274"/>
      <c r="BA324" s="274" t="s">
        <v>33</v>
      </c>
      <c r="BB324" s="274" t="s">
        <v>183</v>
      </c>
      <c r="BC324" s="274" t="s">
        <v>183</v>
      </c>
      <c r="BD324" s="274">
        <v>5</v>
      </c>
      <c r="BE324" s="274" t="s">
        <v>183</v>
      </c>
      <c r="BF324" s="274"/>
      <c r="BG324" s="274"/>
      <c r="BH324" s="274"/>
      <c r="BI324" s="274"/>
      <c r="BJ324" s="274">
        <v>5</v>
      </c>
      <c r="BK324" s="274">
        <v>5</v>
      </c>
      <c r="BL324" s="274"/>
      <c r="BM324" s="274">
        <v>5</v>
      </c>
      <c r="BN324" s="274">
        <v>3</v>
      </c>
      <c r="BO324" s="274"/>
      <c r="BP324" s="274"/>
      <c r="BQ324" s="275">
        <v>43139.893460648149</v>
      </c>
      <c r="BR324" s="274" t="s">
        <v>355</v>
      </c>
    </row>
    <row r="325" spans="1:70" ht="15" x14ac:dyDescent="0.25">
      <c r="A325" s="197" t="str">
        <f>IF(ISNA(LOOKUP($G325,BLIOTECAS!$B$1:$B$27,BLIOTECAS!C$1:C$27)),"",LOOKUP($G325,BLIOTECAS!$B$1:$B$27,BLIOTECAS!C$1:C$27))</f>
        <v xml:space="preserve">Facultad de Educación </v>
      </c>
      <c r="B325" s="197" t="str">
        <f>IF(ISNA(LOOKUP($G325,BLIOTECAS!$B$1:$B$27,BLIOTECAS!D$1:D$27)),"",LOOKUP($G325,BLIOTECAS!$B$1:$B$27,BLIOTECAS!D$1:D$27))</f>
        <v>EDU</v>
      </c>
      <c r="C325" s="197" t="str">
        <f>IF(ISNA(LOOKUP($G325,BLIOTECAS!$B$1:$B$27,BLIOTECAS!E$1:E$27)),"",LOOKUP($G325,BLIOTECAS!$B$1:$B$27,BLIOTECAS!E$1:E$27))</f>
        <v>Humanidades</v>
      </c>
      <c r="D325" s="274">
        <v>1755</v>
      </c>
      <c r="E325" s="274"/>
      <c r="F325" s="274"/>
      <c r="G325" s="274">
        <v>12</v>
      </c>
      <c r="H325" s="274"/>
      <c r="I325" s="274">
        <v>2</v>
      </c>
      <c r="J325" s="274">
        <v>4</v>
      </c>
      <c r="K325" s="274"/>
      <c r="L325" s="274">
        <v>12</v>
      </c>
      <c r="M325" s="274"/>
      <c r="N325" s="274"/>
      <c r="O325" s="274"/>
      <c r="P325" s="274"/>
      <c r="Q325" s="274"/>
      <c r="R325" s="274">
        <v>5</v>
      </c>
      <c r="S325" s="274">
        <v>5</v>
      </c>
      <c r="T325" s="274">
        <v>5</v>
      </c>
      <c r="U325" s="274">
        <v>5</v>
      </c>
      <c r="V325" s="274"/>
      <c r="W325" s="274"/>
      <c r="X325" s="274">
        <v>2</v>
      </c>
      <c r="Y325" s="274">
        <v>5</v>
      </c>
      <c r="Z325" s="274">
        <v>4</v>
      </c>
      <c r="AA325" s="274">
        <v>2</v>
      </c>
      <c r="AB325" s="274">
        <v>4</v>
      </c>
      <c r="AC325" s="274"/>
      <c r="AD325" s="274">
        <v>4</v>
      </c>
      <c r="AE325" s="274">
        <v>4</v>
      </c>
      <c r="AF325" s="274">
        <v>4</v>
      </c>
      <c r="AG325" s="274">
        <v>4</v>
      </c>
      <c r="AH325" s="274">
        <v>4</v>
      </c>
      <c r="AI325" s="274">
        <v>4</v>
      </c>
      <c r="AJ325" s="274">
        <v>4</v>
      </c>
      <c r="AK325" s="274"/>
      <c r="AL325" s="274"/>
      <c r="AM325" s="274">
        <v>4</v>
      </c>
      <c r="AN325" s="274">
        <v>4</v>
      </c>
      <c r="AO325" s="274">
        <v>4</v>
      </c>
      <c r="AP325" s="274">
        <v>4</v>
      </c>
      <c r="AQ325" s="274">
        <v>5</v>
      </c>
      <c r="AR325" s="274">
        <v>5</v>
      </c>
      <c r="AS325" s="274">
        <v>4</v>
      </c>
      <c r="AT325" s="274"/>
      <c r="AU325" s="274" t="s">
        <v>183</v>
      </c>
      <c r="AV325" s="274">
        <v>3</v>
      </c>
      <c r="AW325" s="274" t="s">
        <v>33</v>
      </c>
      <c r="AX325" s="274"/>
      <c r="AY325" s="274" t="s">
        <v>33</v>
      </c>
      <c r="AZ325" s="274"/>
      <c r="BA325" s="274" t="s">
        <v>33</v>
      </c>
      <c r="BB325" s="274" t="s">
        <v>183</v>
      </c>
      <c r="BC325" s="274" t="s">
        <v>183</v>
      </c>
      <c r="BD325" s="274">
        <v>4</v>
      </c>
      <c r="BE325" s="274" t="s">
        <v>33</v>
      </c>
      <c r="BF325" s="274"/>
      <c r="BG325" s="274"/>
      <c r="BH325" s="274"/>
      <c r="BI325" s="274"/>
      <c r="BJ325" s="274">
        <v>4</v>
      </c>
      <c r="BK325" s="274">
        <v>4</v>
      </c>
      <c r="BL325" s="274"/>
      <c r="BM325" s="274">
        <v>4</v>
      </c>
      <c r="BN325" s="274">
        <v>4</v>
      </c>
      <c r="BO325" s="274"/>
      <c r="BP325" s="274"/>
      <c r="BQ325" s="275">
        <v>43139.896874999999</v>
      </c>
      <c r="BR325" s="274" t="s">
        <v>356</v>
      </c>
    </row>
    <row r="326" spans="1:70" ht="15" x14ac:dyDescent="0.25">
      <c r="A326" s="197" t="str">
        <f>IF(ISNA(LOOKUP($G326,BLIOTECAS!$B$1:$B$27,BLIOTECAS!C$1:C$27)),"",LOOKUP($G326,BLIOTECAS!$B$1:$B$27,BLIOTECAS!C$1:C$27))</f>
        <v xml:space="preserve">Facultad de Medicina </v>
      </c>
      <c r="B326" s="197" t="str">
        <f>IF(ISNA(LOOKUP($G326,BLIOTECAS!$B$1:$B$27,BLIOTECAS!D$1:D$27)),"",LOOKUP($G326,BLIOTECAS!$B$1:$B$27,BLIOTECAS!D$1:D$27))</f>
        <v>MED</v>
      </c>
      <c r="C326" s="197" t="str">
        <f>IF(ISNA(LOOKUP($G326,BLIOTECAS!$B$1:$B$27,BLIOTECAS!E$1:E$27)),"",LOOKUP($G326,BLIOTECAS!$B$1:$B$27,BLIOTECAS!E$1:E$27))</f>
        <v>Ciencias de la Salud</v>
      </c>
      <c r="D326" s="274">
        <v>1756</v>
      </c>
      <c r="E326" s="274"/>
      <c r="F326" s="274"/>
      <c r="G326" s="274">
        <v>18</v>
      </c>
      <c r="H326" s="274"/>
      <c r="I326" s="274">
        <v>3</v>
      </c>
      <c r="J326" s="274">
        <v>3</v>
      </c>
      <c r="K326" s="274"/>
      <c r="L326" s="274"/>
      <c r="M326" s="274">
        <v>17</v>
      </c>
      <c r="N326" s="274"/>
      <c r="O326" s="274"/>
      <c r="P326" s="274"/>
      <c r="Q326" s="274"/>
      <c r="R326" s="274">
        <v>3</v>
      </c>
      <c r="S326" s="274">
        <v>3</v>
      </c>
      <c r="T326" s="274">
        <v>3</v>
      </c>
      <c r="U326" s="274">
        <v>3</v>
      </c>
      <c r="V326" s="274"/>
      <c r="W326" s="274"/>
      <c r="X326" s="274">
        <v>3</v>
      </c>
      <c r="Y326" s="274">
        <v>4</v>
      </c>
      <c r="Z326" s="274">
        <v>4</v>
      </c>
      <c r="AA326" s="274">
        <v>4</v>
      </c>
      <c r="AB326" s="274">
        <v>4</v>
      </c>
      <c r="AC326" s="274"/>
      <c r="AD326" s="274">
        <v>4</v>
      </c>
      <c r="AE326" s="274">
        <v>4</v>
      </c>
      <c r="AF326" s="274"/>
      <c r="AG326" s="274">
        <v>5</v>
      </c>
      <c r="AH326" s="274">
        <v>5</v>
      </c>
      <c r="AI326" s="274">
        <v>5</v>
      </c>
      <c r="AJ326" s="274">
        <v>5</v>
      </c>
      <c r="AK326" s="274"/>
      <c r="AL326" s="274"/>
      <c r="AM326" s="274">
        <v>5</v>
      </c>
      <c r="AN326" s="274">
        <v>4</v>
      </c>
      <c r="AO326" s="274">
        <v>5</v>
      </c>
      <c r="AP326" s="274">
        <v>5</v>
      </c>
      <c r="AQ326" s="274">
        <v>5</v>
      </c>
      <c r="AR326" s="274">
        <v>4</v>
      </c>
      <c r="AS326" s="274">
        <v>4</v>
      </c>
      <c r="AT326" s="274"/>
      <c r="AU326" s="274" t="s">
        <v>183</v>
      </c>
      <c r="AV326" s="274">
        <v>4</v>
      </c>
      <c r="AW326" s="274" t="s">
        <v>183</v>
      </c>
      <c r="AX326" s="274">
        <v>4</v>
      </c>
      <c r="AY326" s="274" t="s">
        <v>183</v>
      </c>
      <c r="AZ326" s="274">
        <v>4</v>
      </c>
      <c r="BA326" s="274" t="s">
        <v>33</v>
      </c>
      <c r="BB326" s="274" t="s">
        <v>183</v>
      </c>
      <c r="BC326" s="274" t="s">
        <v>183</v>
      </c>
      <c r="BD326" s="274">
        <v>4</v>
      </c>
      <c r="BE326" s="274" t="s">
        <v>183</v>
      </c>
      <c r="BF326" s="274"/>
      <c r="BG326" s="274"/>
      <c r="BH326" s="274"/>
      <c r="BI326" s="274"/>
      <c r="BJ326" s="274">
        <v>4</v>
      </c>
      <c r="BK326" s="274">
        <v>4</v>
      </c>
      <c r="BL326" s="274"/>
      <c r="BM326" s="274">
        <v>4</v>
      </c>
      <c r="BN326" s="274">
        <v>4</v>
      </c>
      <c r="BO326" s="274"/>
      <c r="BP326" s="274"/>
      <c r="BQ326" s="275">
        <v>43139.898460648146</v>
      </c>
      <c r="BR326" s="274" t="s">
        <v>356</v>
      </c>
    </row>
    <row r="327" spans="1:70" ht="15" x14ac:dyDescent="0.25">
      <c r="A327" s="197" t="str">
        <f>IF(ISNA(LOOKUP($G327,BLIOTECAS!$B$1:$B$27,BLIOTECAS!C$1:C$27)),"",LOOKUP($G327,BLIOTECAS!$B$1:$B$27,BLIOTECAS!C$1:C$27))</f>
        <v>F. Óptica y Optometría</v>
      </c>
      <c r="B327" s="197" t="str">
        <f>IF(ISNA(LOOKUP($G327,BLIOTECAS!$B$1:$B$27,BLIOTECAS!D$1:D$27)),"",LOOKUP($G327,BLIOTECAS!$B$1:$B$27,BLIOTECAS!D$1:D$27))</f>
        <v>OPT</v>
      </c>
      <c r="C327" s="197" t="str">
        <f>IF(ISNA(LOOKUP($G327,BLIOTECAS!$B$1:$B$27,BLIOTECAS!E$1:E$27)),"",LOOKUP($G327,BLIOTECAS!$B$1:$B$27,BLIOTECAS!E$1:E$27))</f>
        <v>Ciencias de la Salud</v>
      </c>
      <c r="D327" s="274">
        <v>1757</v>
      </c>
      <c r="E327" s="274"/>
      <c r="F327" s="274"/>
      <c r="G327" s="274">
        <v>25</v>
      </c>
      <c r="H327" s="274"/>
      <c r="I327" s="274">
        <v>3</v>
      </c>
      <c r="J327" s="274">
        <v>4</v>
      </c>
      <c r="K327" s="274"/>
      <c r="L327" s="274">
        <v>25</v>
      </c>
      <c r="M327" s="274"/>
      <c r="N327" s="274"/>
      <c r="O327" s="274" t="s">
        <v>470</v>
      </c>
      <c r="P327" s="274"/>
      <c r="Q327" s="274"/>
      <c r="R327" s="274">
        <v>5</v>
      </c>
      <c r="S327" s="274">
        <v>5</v>
      </c>
      <c r="T327" s="274">
        <v>5</v>
      </c>
      <c r="U327" s="274">
        <v>5</v>
      </c>
      <c r="V327" s="274"/>
      <c r="W327" s="274"/>
      <c r="X327" s="274">
        <v>3</v>
      </c>
      <c r="Y327" s="274">
        <v>5</v>
      </c>
      <c r="Z327" s="274">
        <v>4</v>
      </c>
      <c r="AA327" s="274">
        <v>4</v>
      </c>
      <c r="AB327" s="274">
        <v>4</v>
      </c>
      <c r="AC327" s="274"/>
      <c r="AD327" s="274">
        <v>5</v>
      </c>
      <c r="AE327" s="274">
        <v>5</v>
      </c>
      <c r="AF327" s="274">
        <v>5</v>
      </c>
      <c r="AG327" s="274">
        <v>5</v>
      </c>
      <c r="AH327" s="274">
        <v>4</v>
      </c>
      <c r="AI327" s="274">
        <v>5</v>
      </c>
      <c r="AJ327" s="274">
        <v>4</v>
      </c>
      <c r="AK327" s="274"/>
      <c r="AL327" s="274"/>
      <c r="AM327" s="274">
        <v>5</v>
      </c>
      <c r="AN327" s="274">
        <v>5</v>
      </c>
      <c r="AO327" s="274">
        <v>5</v>
      </c>
      <c r="AP327" s="274">
        <v>5</v>
      </c>
      <c r="AQ327" s="274">
        <v>5</v>
      </c>
      <c r="AR327" s="274">
        <v>4</v>
      </c>
      <c r="AS327" s="274">
        <v>5</v>
      </c>
      <c r="AT327" s="274"/>
      <c r="AU327" s="274" t="s">
        <v>183</v>
      </c>
      <c r="AV327" s="274">
        <v>4</v>
      </c>
      <c r="AW327" s="274" t="s">
        <v>183</v>
      </c>
      <c r="AX327" s="274">
        <v>5</v>
      </c>
      <c r="AY327" s="274" t="s">
        <v>183</v>
      </c>
      <c r="AZ327" s="274">
        <v>5</v>
      </c>
      <c r="BA327" s="274" t="s">
        <v>183</v>
      </c>
      <c r="BB327" s="274" t="s">
        <v>183</v>
      </c>
      <c r="BC327" s="274" t="s">
        <v>33</v>
      </c>
      <c r="BD327" s="274"/>
      <c r="BE327" s="274" t="s">
        <v>183</v>
      </c>
      <c r="BF327" s="274"/>
      <c r="BG327" s="274"/>
      <c r="BH327" s="274"/>
      <c r="BI327" s="274"/>
      <c r="BJ327" s="274">
        <v>5</v>
      </c>
      <c r="BK327" s="274">
        <v>5</v>
      </c>
      <c r="BL327" s="274"/>
      <c r="BM327" s="274"/>
      <c r="BN327" s="274">
        <v>5</v>
      </c>
      <c r="BO327" s="274" t="s">
        <v>471</v>
      </c>
      <c r="BP327" s="274"/>
      <c r="BQ327" s="275">
        <v>43139.899664351855</v>
      </c>
      <c r="BR327" s="274" t="s">
        <v>355</v>
      </c>
    </row>
    <row r="328" spans="1:70" ht="15" x14ac:dyDescent="0.25">
      <c r="A328" s="197" t="str">
        <f>IF(ISNA(LOOKUP($G328,BLIOTECAS!$B$1:$B$27,BLIOTECAS!C$1:C$27)),"",LOOKUP($G328,BLIOTECAS!$B$1:$B$27,BLIOTECAS!C$1:C$27))</f>
        <v xml:space="preserve">Facultad de Geografía e Historia </v>
      </c>
      <c r="B328" s="197" t="str">
        <f>IF(ISNA(LOOKUP($G328,BLIOTECAS!$B$1:$B$27,BLIOTECAS!D$1:D$27)),"",LOOKUP($G328,BLIOTECAS!$B$1:$B$27,BLIOTECAS!D$1:D$27))</f>
        <v>GHI</v>
      </c>
      <c r="C328" s="197" t="str">
        <f>IF(ISNA(LOOKUP($G328,BLIOTECAS!$B$1:$B$27,BLIOTECAS!E$1:E$27)),"",LOOKUP($G328,BLIOTECAS!$B$1:$B$27,BLIOTECAS!E$1:E$27))</f>
        <v>Humanidades</v>
      </c>
      <c r="D328" s="274">
        <v>1758</v>
      </c>
      <c r="E328" s="274"/>
      <c r="F328" s="274"/>
      <c r="G328" s="274">
        <v>16</v>
      </c>
      <c r="H328" s="274"/>
      <c r="I328" s="274">
        <v>3</v>
      </c>
      <c r="J328" s="274">
        <v>2</v>
      </c>
      <c r="K328" s="274"/>
      <c r="L328" s="274">
        <v>29</v>
      </c>
      <c r="M328" s="274">
        <v>16</v>
      </c>
      <c r="N328" s="274">
        <v>14</v>
      </c>
      <c r="O328" s="274"/>
      <c r="P328" s="274"/>
      <c r="Q328" s="274"/>
      <c r="R328" s="274">
        <v>4</v>
      </c>
      <c r="S328" s="274">
        <v>4</v>
      </c>
      <c r="T328" s="274">
        <v>3</v>
      </c>
      <c r="U328" s="274">
        <v>2</v>
      </c>
      <c r="V328" s="274"/>
      <c r="W328" s="274"/>
      <c r="X328" s="274">
        <v>4</v>
      </c>
      <c r="Y328" s="274">
        <v>1</v>
      </c>
      <c r="Z328" s="274">
        <v>4</v>
      </c>
      <c r="AA328" s="274">
        <v>4</v>
      </c>
      <c r="AB328" s="274">
        <v>2</v>
      </c>
      <c r="AC328" s="274"/>
      <c r="AD328" s="274"/>
      <c r="AE328" s="274">
        <v>3</v>
      </c>
      <c r="AF328" s="274">
        <v>2</v>
      </c>
      <c r="AG328" s="274">
        <v>2</v>
      </c>
      <c r="AH328" s="274">
        <v>4</v>
      </c>
      <c r="AI328" s="274">
        <v>4</v>
      </c>
      <c r="AJ328" s="274">
        <v>2</v>
      </c>
      <c r="AK328" s="274"/>
      <c r="AL328" s="274"/>
      <c r="AM328" s="274">
        <v>3</v>
      </c>
      <c r="AN328" s="274">
        <v>2</v>
      </c>
      <c r="AO328" s="274">
        <v>4</v>
      </c>
      <c r="AP328" s="274">
        <v>4</v>
      </c>
      <c r="AQ328" s="274">
        <v>5</v>
      </c>
      <c r="AR328" s="274">
        <v>5</v>
      </c>
      <c r="AS328" s="274">
        <v>4</v>
      </c>
      <c r="AT328" s="274"/>
      <c r="AU328" s="274" t="s">
        <v>33</v>
      </c>
      <c r="AV328" s="274"/>
      <c r="AW328" s="274" t="s">
        <v>33</v>
      </c>
      <c r="AX328" s="274"/>
      <c r="AY328" s="274" t="s">
        <v>33</v>
      </c>
      <c r="AZ328" s="274"/>
      <c r="BA328" s="274" t="s">
        <v>33</v>
      </c>
      <c r="BB328" s="274" t="s">
        <v>33</v>
      </c>
      <c r="BC328" s="274" t="s">
        <v>33</v>
      </c>
      <c r="BD328" s="274"/>
      <c r="BE328" s="274" t="s">
        <v>33</v>
      </c>
      <c r="BF328" s="274"/>
      <c r="BG328" s="274"/>
      <c r="BH328" s="274"/>
      <c r="BI328" s="274"/>
      <c r="BJ328" s="274">
        <v>4</v>
      </c>
      <c r="BK328" s="274">
        <v>3</v>
      </c>
      <c r="BL328" s="274"/>
      <c r="BM328" s="274">
        <v>4</v>
      </c>
      <c r="BN328" s="274">
        <v>4</v>
      </c>
      <c r="BO328" s="274"/>
      <c r="BP328" s="274"/>
      <c r="BQ328" s="275">
        <v>43139.906446759262</v>
      </c>
      <c r="BR328" s="274" t="s">
        <v>356</v>
      </c>
    </row>
    <row r="329" spans="1:70" ht="15" x14ac:dyDescent="0.25">
      <c r="A329" s="197" t="str">
        <f>IF(ISNA(LOOKUP($G329,BLIOTECAS!$B$1:$B$27,BLIOTECAS!C$1:C$27)),"",LOOKUP($G329,BLIOTECAS!$B$1:$B$27,BLIOTECAS!C$1:C$27))</f>
        <v xml:space="preserve">Facultad de Filología </v>
      </c>
      <c r="B329" s="197" t="str">
        <f>IF(ISNA(LOOKUP($G329,BLIOTECAS!$B$1:$B$27,BLIOTECAS!D$1:D$27)),"",LOOKUP($G329,BLIOTECAS!$B$1:$B$27,BLIOTECAS!D$1:D$27))</f>
        <v>FLL</v>
      </c>
      <c r="C329" s="197" t="str">
        <f>IF(ISNA(LOOKUP($G329,BLIOTECAS!$B$1:$B$27,BLIOTECAS!E$1:E$27)),"",LOOKUP($G329,BLIOTECAS!$B$1:$B$27,BLIOTECAS!E$1:E$27))</f>
        <v>Humanidades</v>
      </c>
      <c r="D329" s="274">
        <v>1759</v>
      </c>
      <c r="E329" s="274"/>
      <c r="F329" s="274"/>
      <c r="G329" s="274">
        <v>14</v>
      </c>
      <c r="H329" s="274"/>
      <c r="I329" s="274">
        <v>4</v>
      </c>
      <c r="J329" s="274">
        <v>4</v>
      </c>
      <c r="K329" s="274"/>
      <c r="L329" s="274">
        <v>29</v>
      </c>
      <c r="M329" s="274">
        <v>14</v>
      </c>
      <c r="N329" s="274">
        <v>15</v>
      </c>
      <c r="O329" s="274"/>
      <c r="P329" s="274"/>
      <c r="Q329" s="274"/>
      <c r="R329" s="274">
        <v>5</v>
      </c>
      <c r="S329" s="274">
        <v>5</v>
      </c>
      <c r="T329" s="274">
        <v>4</v>
      </c>
      <c r="U329" s="274">
        <v>3</v>
      </c>
      <c r="V329" s="274"/>
      <c r="W329" s="274"/>
      <c r="X329" s="274">
        <v>4</v>
      </c>
      <c r="Y329" s="274">
        <v>4</v>
      </c>
      <c r="Z329" s="274">
        <v>3</v>
      </c>
      <c r="AA329" s="274">
        <v>4</v>
      </c>
      <c r="AB329" s="274">
        <v>3</v>
      </c>
      <c r="AC329" s="274"/>
      <c r="AD329" s="274">
        <v>4</v>
      </c>
      <c r="AE329" s="274">
        <v>5</v>
      </c>
      <c r="AF329" s="274">
        <v>3</v>
      </c>
      <c r="AG329" s="274">
        <v>4</v>
      </c>
      <c r="AH329" s="274">
        <v>4</v>
      </c>
      <c r="AI329" s="274">
        <v>4</v>
      </c>
      <c r="AJ329" s="274">
        <v>4</v>
      </c>
      <c r="AK329" s="274"/>
      <c r="AL329" s="274"/>
      <c r="AM329" s="274">
        <v>5</v>
      </c>
      <c r="AN329" s="274">
        <v>5</v>
      </c>
      <c r="AO329" s="274">
        <v>4</v>
      </c>
      <c r="AP329" s="274">
        <v>5</v>
      </c>
      <c r="AQ329" s="274">
        <v>5</v>
      </c>
      <c r="AR329" s="274">
        <v>5</v>
      </c>
      <c r="AS329" s="274">
        <v>3</v>
      </c>
      <c r="AT329" s="274"/>
      <c r="AU329" s="274" t="s">
        <v>183</v>
      </c>
      <c r="AV329" s="274">
        <v>4</v>
      </c>
      <c r="AW329" s="274" t="s">
        <v>183</v>
      </c>
      <c r="AX329" s="274">
        <v>4</v>
      </c>
      <c r="AY329" s="274" t="s">
        <v>33</v>
      </c>
      <c r="AZ329" s="274"/>
      <c r="BA329" s="274" t="s">
        <v>33</v>
      </c>
      <c r="BB329" s="274" t="s">
        <v>183</v>
      </c>
      <c r="BC329" s="274" t="s">
        <v>33</v>
      </c>
      <c r="BD329" s="274"/>
      <c r="BE329" s="274" t="s">
        <v>33</v>
      </c>
      <c r="BF329" s="274"/>
      <c r="BG329" s="274"/>
      <c r="BH329" s="274"/>
      <c r="BI329" s="274"/>
      <c r="BJ329" s="274">
        <v>4</v>
      </c>
      <c r="BK329" s="274">
        <v>5</v>
      </c>
      <c r="BL329" s="274"/>
      <c r="BM329" s="274">
        <v>5</v>
      </c>
      <c r="BN329" s="274">
        <v>4</v>
      </c>
      <c r="BO329" s="274"/>
      <c r="BP329" s="274"/>
      <c r="BQ329" s="275">
        <v>43139.909328703703</v>
      </c>
      <c r="BR329" s="274" t="s">
        <v>356</v>
      </c>
    </row>
    <row r="330" spans="1:70" ht="15" x14ac:dyDescent="0.25">
      <c r="A330" s="197" t="str">
        <f>IF(ISNA(LOOKUP($G330,BLIOTECAS!$B$1:$B$27,BLIOTECAS!C$1:C$27)),"",LOOKUP($G330,BLIOTECAS!$B$1:$B$27,BLIOTECAS!C$1:C$27))</f>
        <v xml:space="preserve">Facultad de Ciencias Biológicas </v>
      </c>
      <c r="B330" s="197" t="str">
        <f>IF(ISNA(LOOKUP($G330,BLIOTECAS!$B$1:$B$27,BLIOTECAS!D$1:D$27)),"",LOOKUP($G330,BLIOTECAS!$B$1:$B$27,BLIOTECAS!D$1:D$27))</f>
        <v>BIO</v>
      </c>
      <c r="C330" s="197" t="str">
        <f>IF(ISNA(LOOKUP($G330,BLIOTECAS!$B$1:$B$27,BLIOTECAS!E$1:E$27)),"",LOOKUP($G330,BLIOTECAS!$B$1:$B$27,BLIOTECAS!E$1:E$27))</f>
        <v>Ciencias Experimentales</v>
      </c>
      <c r="D330" s="274">
        <v>1760</v>
      </c>
      <c r="E330" s="274"/>
      <c r="F330" s="274"/>
      <c r="G330" s="274">
        <v>2</v>
      </c>
      <c r="H330" s="274"/>
      <c r="I330" s="274">
        <v>2</v>
      </c>
      <c r="J330" s="274">
        <v>4</v>
      </c>
      <c r="K330" s="274"/>
      <c r="L330" s="274"/>
      <c r="M330" s="274"/>
      <c r="N330" s="274"/>
      <c r="O330" s="274"/>
      <c r="P330" s="274"/>
      <c r="Q330" s="274"/>
      <c r="R330" s="274">
        <v>5</v>
      </c>
      <c r="S330" s="274">
        <v>5</v>
      </c>
      <c r="T330" s="274">
        <v>5</v>
      </c>
      <c r="U330" s="274">
        <v>4</v>
      </c>
      <c r="V330" s="274"/>
      <c r="W330" s="274"/>
      <c r="X330" s="274">
        <v>4</v>
      </c>
      <c r="Y330" s="274">
        <v>4</v>
      </c>
      <c r="Z330" s="274">
        <v>4</v>
      </c>
      <c r="AA330" s="274">
        <v>2</v>
      </c>
      <c r="AB330" s="274">
        <v>4</v>
      </c>
      <c r="AC330" s="274"/>
      <c r="AD330" s="274">
        <v>4</v>
      </c>
      <c r="AE330" s="274">
        <v>4</v>
      </c>
      <c r="AF330" s="274">
        <v>5</v>
      </c>
      <c r="AG330" s="274">
        <v>5</v>
      </c>
      <c r="AH330" s="274">
        <v>4</v>
      </c>
      <c r="AI330" s="274">
        <v>5</v>
      </c>
      <c r="AJ330" s="274">
        <v>4</v>
      </c>
      <c r="AK330" s="274"/>
      <c r="AL330" s="274"/>
      <c r="AM330" s="274">
        <v>5</v>
      </c>
      <c r="AN330" s="274">
        <v>5</v>
      </c>
      <c r="AO330" s="274">
        <v>4</v>
      </c>
      <c r="AP330" s="274">
        <v>5</v>
      </c>
      <c r="AQ330" s="274">
        <v>5</v>
      </c>
      <c r="AR330" s="274">
        <v>5</v>
      </c>
      <c r="AS330" s="274">
        <v>5</v>
      </c>
      <c r="AT330" s="274"/>
      <c r="AU330" s="274" t="s">
        <v>183</v>
      </c>
      <c r="AV330" s="274">
        <v>3</v>
      </c>
      <c r="AW330" s="274" t="s">
        <v>33</v>
      </c>
      <c r="AX330" s="274"/>
      <c r="AY330" s="274" t="s">
        <v>33</v>
      </c>
      <c r="AZ330" s="274"/>
      <c r="BA330" s="274" t="s">
        <v>183</v>
      </c>
      <c r="BB330" s="274" t="s">
        <v>183</v>
      </c>
      <c r="BC330" s="274" t="s">
        <v>33</v>
      </c>
      <c r="BD330" s="274"/>
      <c r="BE330" s="274" t="s">
        <v>183</v>
      </c>
      <c r="BF330" s="274"/>
      <c r="BG330" s="274"/>
      <c r="BH330" s="274"/>
      <c r="BI330" s="274"/>
      <c r="BJ330" s="274">
        <v>5</v>
      </c>
      <c r="BK330" s="274">
        <v>5</v>
      </c>
      <c r="BL330" s="274"/>
      <c r="BM330" s="274">
        <v>5</v>
      </c>
      <c r="BN330" s="274">
        <v>3</v>
      </c>
      <c r="BO330" s="274"/>
      <c r="BP330" s="274"/>
      <c r="BQ330" s="275">
        <v>43139.909560185188</v>
      </c>
      <c r="BR330" s="274" t="s">
        <v>355</v>
      </c>
    </row>
    <row r="331" spans="1:70" ht="15" x14ac:dyDescent="0.25">
      <c r="A331" s="197" t="str">
        <f>IF(ISNA(LOOKUP($G331,BLIOTECAS!$B$1:$B$27,BLIOTECAS!C$1:C$27)),"",LOOKUP($G331,BLIOTECAS!$B$1:$B$27,BLIOTECAS!C$1:C$27))</f>
        <v xml:space="preserve">Facultad de Bellas Artes </v>
      </c>
      <c r="B331" s="197" t="str">
        <f>IF(ISNA(LOOKUP($G331,BLIOTECAS!$B$1:$B$27,BLIOTECAS!D$1:D$27)),"",LOOKUP($G331,BLIOTECAS!$B$1:$B$27,BLIOTECAS!D$1:D$27))</f>
        <v>BBA</v>
      </c>
      <c r="C331" s="197" t="str">
        <f>IF(ISNA(LOOKUP($G331,BLIOTECAS!$B$1:$B$27,BLIOTECAS!E$1:E$27)),"",LOOKUP($G331,BLIOTECAS!$B$1:$B$27,BLIOTECAS!E$1:E$27))</f>
        <v>Humanidades</v>
      </c>
      <c r="D331" s="274">
        <v>1761</v>
      </c>
      <c r="E331" s="274"/>
      <c r="F331" s="274"/>
      <c r="G331" s="274">
        <v>1</v>
      </c>
      <c r="H331" s="274"/>
      <c r="I331" s="274">
        <v>4</v>
      </c>
      <c r="J331" s="274">
        <v>5</v>
      </c>
      <c r="K331" s="274"/>
      <c r="L331" s="274">
        <v>1</v>
      </c>
      <c r="M331" s="274"/>
      <c r="N331" s="274"/>
      <c r="O331" s="274"/>
      <c r="P331" s="274"/>
      <c r="Q331" s="274"/>
      <c r="R331" s="274">
        <v>5</v>
      </c>
      <c r="S331" s="274">
        <v>5</v>
      </c>
      <c r="T331" s="274">
        <v>5</v>
      </c>
      <c r="U331" s="274">
        <v>5</v>
      </c>
      <c r="V331" s="274"/>
      <c r="W331" s="274"/>
      <c r="X331" s="274">
        <v>4</v>
      </c>
      <c r="Y331" s="274">
        <v>3</v>
      </c>
      <c r="Z331" s="274">
        <v>3</v>
      </c>
      <c r="AA331" s="274">
        <v>3</v>
      </c>
      <c r="AB331" s="274">
        <v>4</v>
      </c>
      <c r="AC331" s="274"/>
      <c r="AD331" s="274">
        <v>5</v>
      </c>
      <c r="AE331" s="274">
        <v>5</v>
      </c>
      <c r="AF331" s="274">
        <v>5</v>
      </c>
      <c r="AG331" s="274">
        <v>5</v>
      </c>
      <c r="AH331" s="274">
        <v>5</v>
      </c>
      <c r="AI331" s="274">
        <v>5</v>
      </c>
      <c r="AJ331" s="274">
        <v>5</v>
      </c>
      <c r="AK331" s="274"/>
      <c r="AL331" s="274"/>
      <c r="AM331" s="274">
        <v>5</v>
      </c>
      <c r="AN331" s="274">
        <v>5</v>
      </c>
      <c r="AO331" s="274">
        <v>4</v>
      </c>
      <c r="AP331" s="274">
        <v>5</v>
      </c>
      <c r="AQ331" s="274">
        <v>5</v>
      </c>
      <c r="AR331" s="274">
        <v>5</v>
      </c>
      <c r="AS331" s="274">
        <v>5</v>
      </c>
      <c r="AT331" s="274"/>
      <c r="AU331" s="274" t="s">
        <v>183</v>
      </c>
      <c r="AV331" s="274">
        <v>4</v>
      </c>
      <c r="AW331" s="274" t="s">
        <v>33</v>
      </c>
      <c r="AX331" s="274"/>
      <c r="AY331" s="274" t="s">
        <v>33</v>
      </c>
      <c r="AZ331" s="274"/>
      <c r="BA331" s="274" t="s">
        <v>33</v>
      </c>
      <c r="BB331" s="274" t="s">
        <v>183</v>
      </c>
      <c r="BC331" s="274" t="s">
        <v>33</v>
      </c>
      <c r="BD331" s="274"/>
      <c r="BE331" s="274" t="s">
        <v>33</v>
      </c>
      <c r="BF331" s="274"/>
      <c r="BG331" s="274"/>
      <c r="BH331" s="274"/>
      <c r="BI331" s="274"/>
      <c r="BJ331" s="274">
        <v>5</v>
      </c>
      <c r="BK331" s="274">
        <v>5</v>
      </c>
      <c r="BL331" s="274"/>
      <c r="BM331" s="274">
        <v>5</v>
      </c>
      <c r="BN331" s="274">
        <v>5</v>
      </c>
      <c r="BO331" s="274"/>
      <c r="BP331" s="274"/>
      <c r="BQ331" s="275">
        <v>43139.910995370374</v>
      </c>
      <c r="BR331" s="274" t="s">
        <v>356</v>
      </c>
    </row>
    <row r="332" spans="1:70" ht="15" x14ac:dyDescent="0.25">
      <c r="A332" s="197" t="str">
        <f>IF(ISNA(LOOKUP($G332,BLIOTECAS!$B$1:$B$27,BLIOTECAS!C$1:C$27)),"",LOOKUP($G332,BLIOTECAS!$B$1:$B$27,BLIOTECAS!C$1:C$27))</f>
        <v xml:space="preserve">Facultad de Medicina </v>
      </c>
      <c r="B332" s="197" t="str">
        <f>IF(ISNA(LOOKUP($G332,BLIOTECAS!$B$1:$B$27,BLIOTECAS!D$1:D$27)),"",LOOKUP($G332,BLIOTECAS!$B$1:$B$27,BLIOTECAS!D$1:D$27))</f>
        <v>MED</v>
      </c>
      <c r="C332" s="197" t="str">
        <f>IF(ISNA(LOOKUP($G332,BLIOTECAS!$B$1:$B$27,BLIOTECAS!E$1:E$27)),"",LOOKUP($G332,BLIOTECAS!$B$1:$B$27,BLIOTECAS!E$1:E$27))</f>
        <v>Ciencias de la Salud</v>
      </c>
      <c r="D332" s="274">
        <v>1762</v>
      </c>
      <c r="E332" s="274"/>
      <c r="F332" s="274"/>
      <c r="G332" s="274">
        <v>18</v>
      </c>
      <c r="H332" s="274"/>
      <c r="I332" s="274">
        <v>2</v>
      </c>
      <c r="J332" s="274">
        <v>2</v>
      </c>
      <c r="K332" s="274"/>
      <c r="L332" s="274">
        <v>18</v>
      </c>
      <c r="M332" s="274">
        <v>10</v>
      </c>
      <c r="N332" s="274"/>
      <c r="O332" s="274"/>
      <c r="P332" s="274"/>
      <c r="Q332" s="274"/>
      <c r="R332" s="274">
        <v>4</v>
      </c>
      <c r="S332" s="274">
        <v>3</v>
      </c>
      <c r="T332" s="274">
        <v>4</v>
      </c>
      <c r="U332" s="274">
        <v>4</v>
      </c>
      <c r="V332" s="274"/>
      <c r="W332" s="274"/>
      <c r="X332" s="274">
        <v>4</v>
      </c>
      <c r="Y332" s="274">
        <v>4</v>
      </c>
      <c r="Z332" s="274">
        <v>2</v>
      </c>
      <c r="AA332" s="274">
        <v>4</v>
      </c>
      <c r="AB332" s="274">
        <v>4</v>
      </c>
      <c r="AC332" s="274"/>
      <c r="AD332" s="274">
        <v>4</v>
      </c>
      <c r="AE332" s="274">
        <v>3</v>
      </c>
      <c r="AF332" s="274">
        <v>3</v>
      </c>
      <c r="AG332" s="274">
        <v>4</v>
      </c>
      <c r="AH332" s="274">
        <v>4</v>
      </c>
      <c r="AI332" s="274">
        <v>4</v>
      </c>
      <c r="AJ332" s="274">
        <v>4</v>
      </c>
      <c r="AK332" s="274"/>
      <c r="AL332" s="274"/>
      <c r="AM332" s="274">
        <v>4</v>
      </c>
      <c r="AN332" s="274">
        <v>4</v>
      </c>
      <c r="AO332" s="274">
        <v>3</v>
      </c>
      <c r="AP332" s="274">
        <v>4</v>
      </c>
      <c r="AQ332" s="274">
        <v>4</v>
      </c>
      <c r="AR332" s="274">
        <v>4</v>
      </c>
      <c r="AS332" s="274">
        <v>3</v>
      </c>
      <c r="AT332" s="274"/>
      <c r="AU332" s="274" t="s">
        <v>33</v>
      </c>
      <c r="AV332" s="274"/>
      <c r="AW332" s="274" t="s">
        <v>33</v>
      </c>
      <c r="AX332" s="274"/>
      <c r="AY332" s="274" t="s">
        <v>33</v>
      </c>
      <c r="AZ332" s="274"/>
      <c r="BA332" s="274" t="s">
        <v>33</v>
      </c>
      <c r="BB332" s="274" t="s">
        <v>33</v>
      </c>
      <c r="BC332" s="274" t="s">
        <v>33</v>
      </c>
      <c r="BD332" s="274"/>
      <c r="BE332" s="274" t="s">
        <v>33</v>
      </c>
      <c r="BF332" s="274"/>
      <c r="BG332" s="274"/>
      <c r="BH332" s="274"/>
      <c r="BI332" s="274"/>
      <c r="BJ332" s="274">
        <v>5</v>
      </c>
      <c r="BK332" s="274">
        <v>5</v>
      </c>
      <c r="BL332" s="274"/>
      <c r="BM332" s="274">
        <v>4</v>
      </c>
      <c r="BN332" s="274">
        <v>4</v>
      </c>
      <c r="BO332" s="274"/>
      <c r="BP332" s="274"/>
      <c r="BQ332" s="275">
        <v>43139.926504629628</v>
      </c>
      <c r="BR332" s="274" t="s">
        <v>356</v>
      </c>
    </row>
    <row r="333" spans="1:70" ht="15" x14ac:dyDescent="0.25">
      <c r="A333" s="197" t="str">
        <f>IF(ISNA(LOOKUP($G333,BLIOTECAS!$B$1:$B$27,BLIOTECAS!C$1:C$27)),"",LOOKUP($G333,BLIOTECAS!$B$1:$B$27,BLIOTECAS!C$1:C$27))</f>
        <v xml:space="preserve">Facultad de Geografía e Historia </v>
      </c>
      <c r="B333" s="197" t="str">
        <f>IF(ISNA(LOOKUP($G333,BLIOTECAS!$B$1:$B$27,BLIOTECAS!D$1:D$27)),"",LOOKUP($G333,BLIOTECAS!$B$1:$B$27,BLIOTECAS!D$1:D$27))</f>
        <v>GHI</v>
      </c>
      <c r="C333" s="197" t="str">
        <f>IF(ISNA(LOOKUP($G333,BLIOTECAS!$B$1:$B$27,BLIOTECAS!E$1:E$27)),"",LOOKUP($G333,BLIOTECAS!$B$1:$B$27,BLIOTECAS!E$1:E$27))</f>
        <v>Humanidades</v>
      </c>
      <c r="D333" s="274">
        <v>1763</v>
      </c>
      <c r="E333" s="274"/>
      <c r="F333" s="274"/>
      <c r="G333" s="274">
        <v>16</v>
      </c>
      <c r="H333" s="274"/>
      <c r="I333" s="274">
        <v>4</v>
      </c>
      <c r="J333" s="274">
        <v>4</v>
      </c>
      <c r="K333" s="274"/>
      <c r="L333" s="274">
        <v>16</v>
      </c>
      <c r="M333" s="274">
        <v>29</v>
      </c>
      <c r="N333" s="274"/>
      <c r="O333" s="274"/>
      <c r="P333" s="274"/>
      <c r="Q333" s="274"/>
      <c r="R333" s="274">
        <v>1</v>
      </c>
      <c r="S333" s="274">
        <v>1</v>
      </c>
      <c r="T333" s="274">
        <v>1</v>
      </c>
      <c r="U333" s="274">
        <v>3</v>
      </c>
      <c r="V333" s="274"/>
      <c r="W333" s="274"/>
      <c r="X333" s="274">
        <v>4</v>
      </c>
      <c r="Y333" s="274">
        <v>5</v>
      </c>
      <c r="Z333" s="274">
        <v>5</v>
      </c>
      <c r="AA333" s="274">
        <v>3</v>
      </c>
      <c r="AB333" s="274">
        <v>4</v>
      </c>
      <c r="AC333" s="274"/>
      <c r="AD333" s="274">
        <v>1</v>
      </c>
      <c r="AE333" s="274">
        <v>1</v>
      </c>
      <c r="AF333" s="274">
        <v>1</v>
      </c>
      <c r="AG333" s="274">
        <v>1</v>
      </c>
      <c r="AH333" s="274">
        <v>1</v>
      </c>
      <c r="AI333" s="274">
        <v>2</v>
      </c>
      <c r="AJ333" s="274">
        <v>2</v>
      </c>
      <c r="AK333" s="274"/>
      <c r="AL333" s="274"/>
      <c r="AM333" s="274">
        <v>1</v>
      </c>
      <c r="AN333" s="274">
        <v>1</v>
      </c>
      <c r="AO333" s="274">
        <v>1</v>
      </c>
      <c r="AP333" s="274">
        <v>1</v>
      </c>
      <c r="AQ333" s="274">
        <v>1</v>
      </c>
      <c r="AR333" s="274">
        <v>1</v>
      </c>
      <c r="AS333" s="274">
        <v>1</v>
      </c>
      <c r="AT333" s="274"/>
      <c r="AU333" s="274" t="s">
        <v>183</v>
      </c>
      <c r="AV333" s="274">
        <v>1</v>
      </c>
      <c r="AW333" s="274" t="s">
        <v>33</v>
      </c>
      <c r="AX333" s="274"/>
      <c r="AY333" s="274" t="s">
        <v>33</v>
      </c>
      <c r="AZ333" s="274"/>
      <c r="BA333" s="274" t="s">
        <v>183</v>
      </c>
      <c r="BB333" s="274" t="s">
        <v>183</v>
      </c>
      <c r="BC333" s="274" t="s">
        <v>183</v>
      </c>
      <c r="BD333" s="274">
        <v>4</v>
      </c>
      <c r="BE333" s="274" t="s">
        <v>33</v>
      </c>
      <c r="BF333" s="274"/>
      <c r="BG333" s="274"/>
      <c r="BH333" s="274"/>
      <c r="BI333" s="274"/>
      <c r="BJ333" s="274">
        <v>1</v>
      </c>
      <c r="BK333" s="274">
        <v>1</v>
      </c>
      <c r="BL333" s="274"/>
      <c r="BM333" s="274">
        <v>5</v>
      </c>
      <c r="BN333" s="274">
        <v>4</v>
      </c>
      <c r="BO333" s="274"/>
      <c r="BP333" s="274"/>
      <c r="BQ333" s="275">
        <v>43139.932951388888</v>
      </c>
      <c r="BR333" s="274" t="s">
        <v>356</v>
      </c>
    </row>
    <row r="334" spans="1:70" ht="15" x14ac:dyDescent="0.25">
      <c r="A334" s="197" t="str">
        <f>IF(ISNA(LOOKUP($G334,BLIOTECAS!$B$1:$B$27,BLIOTECAS!C$1:C$27)),"",LOOKUP($G334,BLIOTECAS!$B$1:$B$27,BLIOTECAS!C$1:C$27))</f>
        <v xml:space="preserve">Facultad de Geografía e Historia </v>
      </c>
      <c r="B334" s="197" t="str">
        <f>IF(ISNA(LOOKUP($G334,BLIOTECAS!$B$1:$B$27,BLIOTECAS!D$1:D$27)),"",LOOKUP($G334,BLIOTECAS!$B$1:$B$27,BLIOTECAS!D$1:D$27))</f>
        <v>GHI</v>
      </c>
      <c r="C334" s="197" t="str">
        <f>IF(ISNA(LOOKUP($G334,BLIOTECAS!$B$1:$B$27,BLIOTECAS!E$1:E$27)),"",LOOKUP($G334,BLIOTECAS!$B$1:$B$27,BLIOTECAS!E$1:E$27))</f>
        <v>Humanidades</v>
      </c>
      <c r="D334" s="274">
        <v>1764</v>
      </c>
      <c r="E334" s="274"/>
      <c r="F334" s="274"/>
      <c r="G334" s="274">
        <v>16</v>
      </c>
      <c r="H334" s="274"/>
      <c r="I334" s="274">
        <v>4</v>
      </c>
      <c r="J334" s="274">
        <v>3</v>
      </c>
      <c r="K334" s="274"/>
      <c r="L334" s="274">
        <v>16</v>
      </c>
      <c r="M334" s="274">
        <v>28</v>
      </c>
      <c r="N334" s="274"/>
      <c r="O334" s="274" t="s">
        <v>375</v>
      </c>
      <c r="P334" s="274"/>
      <c r="Q334" s="274"/>
      <c r="R334" s="274">
        <v>5</v>
      </c>
      <c r="S334" s="274">
        <v>5</v>
      </c>
      <c r="T334" s="274">
        <v>5</v>
      </c>
      <c r="U334" s="274">
        <v>4</v>
      </c>
      <c r="V334" s="274"/>
      <c r="W334" s="274"/>
      <c r="X334" s="274">
        <v>4</v>
      </c>
      <c r="Y334" s="274">
        <v>2</v>
      </c>
      <c r="Z334" s="274">
        <v>5</v>
      </c>
      <c r="AA334" s="274">
        <v>5</v>
      </c>
      <c r="AB334" s="274">
        <v>5</v>
      </c>
      <c r="AC334" s="274"/>
      <c r="AD334" s="274">
        <v>5</v>
      </c>
      <c r="AE334" s="274">
        <v>5</v>
      </c>
      <c r="AF334" s="274">
        <v>5</v>
      </c>
      <c r="AG334" s="274">
        <v>5</v>
      </c>
      <c r="AH334" s="274">
        <v>5</v>
      </c>
      <c r="AI334" s="274">
        <v>5</v>
      </c>
      <c r="AJ334" s="274">
        <v>5</v>
      </c>
      <c r="AK334" s="274"/>
      <c r="AL334" s="274"/>
      <c r="AM334" s="274">
        <v>5</v>
      </c>
      <c r="AN334" s="274">
        <v>5</v>
      </c>
      <c r="AO334" s="274">
        <v>5</v>
      </c>
      <c r="AP334" s="274">
        <v>5</v>
      </c>
      <c r="AQ334" s="274">
        <v>5</v>
      </c>
      <c r="AR334" s="274">
        <v>5</v>
      </c>
      <c r="AS334" s="274">
        <v>5</v>
      </c>
      <c r="AT334" s="274"/>
      <c r="AU334" s="274" t="s">
        <v>183</v>
      </c>
      <c r="AV334" s="274">
        <v>5</v>
      </c>
      <c r="AW334" s="274" t="s">
        <v>183</v>
      </c>
      <c r="AX334" s="274">
        <v>4</v>
      </c>
      <c r="AY334" s="274" t="s">
        <v>33</v>
      </c>
      <c r="AZ334" s="274"/>
      <c r="BA334" s="274" t="s">
        <v>183</v>
      </c>
      <c r="BB334" s="274" t="s">
        <v>183</v>
      </c>
      <c r="BC334" s="274" t="s">
        <v>183</v>
      </c>
      <c r="BD334" s="274">
        <v>3</v>
      </c>
      <c r="BE334" s="274" t="s">
        <v>183</v>
      </c>
      <c r="BF334" s="274"/>
      <c r="BG334" s="274"/>
      <c r="BH334" s="274"/>
      <c r="BI334" s="274"/>
      <c r="BJ334" s="274">
        <v>5</v>
      </c>
      <c r="BK334" s="274">
        <v>5</v>
      </c>
      <c r="BL334" s="274"/>
      <c r="BM334" s="274">
        <v>5</v>
      </c>
      <c r="BN334" s="274">
        <v>5</v>
      </c>
      <c r="BO334" s="274"/>
      <c r="BP334" s="274"/>
      <c r="BQ334" s="275">
        <v>43139.941076388888</v>
      </c>
      <c r="BR334" s="274" t="s">
        <v>355</v>
      </c>
    </row>
    <row r="335" spans="1:70" ht="15" x14ac:dyDescent="0.25">
      <c r="A335" s="197" t="str">
        <f>IF(ISNA(LOOKUP($G335,BLIOTECAS!$B$1:$B$27,BLIOTECAS!C$1:C$27)),"",LOOKUP($G335,BLIOTECAS!$B$1:$B$27,BLIOTECAS!C$1:C$27))</f>
        <v xml:space="preserve">Facultad de Veterinaria </v>
      </c>
      <c r="B335" s="197" t="str">
        <f>IF(ISNA(LOOKUP($G335,BLIOTECAS!$B$1:$B$27,BLIOTECAS!D$1:D$27)),"",LOOKUP($G335,BLIOTECAS!$B$1:$B$27,BLIOTECAS!D$1:D$27))</f>
        <v>VET</v>
      </c>
      <c r="C335" s="197" t="str">
        <f>IF(ISNA(LOOKUP($G335,BLIOTECAS!$B$1:$B$27,BLIOTECAS!E$1:E$27)),"",LOOKUP($G335,BLIOTECAS!$B$1:$B$27,BLIOTECAS!E$1:E$27))</f>
        <v>Ciencias de la Salud</v>
      </c>
      <c r="D335" s="274">
        <v>1765</v>
      </c>
      <c r="E335" s="274"/>
      <c r="F335" s="274"/>
      <c r="G335" s="274">
        <v>21</v>
      </c>
      <c r="H335" s="274"/>
      <c r="I335" s="274">
        <v>2</v>
      </c>
      <c r="J335" s="274">
        <v>5</v>
      </c>
      <c r="K335" s="274"/>
      <c r="L335" s="274">
        <v>21</v>
      </c>
      <c r="M335" s="274">
        <v>18</v>
      </c>
      <c r="N335" s="274">
        <v>22</v>
      </c>
      <c r="O335" s="274"/>
      <c r="P335" s="274"/>
      <c r="Q335" s="274"/>
      <c r="R335" s="274">
        <v>5</v>
      </c>
      <c r="S335" s="274">
        <v>5</v>
      </c>
      <c r="T335" s="274">
        <v>5</v>
      </c>
      <c r="U335" s="274">
        <v>5</v>
      </c>
      <c r="V335" s="274"/>
      <c r="W335" s="274"/>
      <c r="X335" s="274">
        <v>3</v>
      </c>
      <c r="Y335" s="274">
        <v>5</v>
      </c>
      <c r="Z335" s="274">
        <v>4</v>
      </c>
      <c r="AA335" s="274">
        <v>4</v>
      </c>
      <c r="AB335" s="274">
        <v>4</v>
      </c>
      <c r="AC335" s="274"/>
      <c r="AD335" s="274">
        <v>4</v>
      </c>
      <c r="AE335" s="274">
        <v>4</v>
      </c>
      <c r="AF335" s="274">
        <v>5</v>
      </c>
      <c r="AG335" s="274">
        <v>5</v>
      </c>
      <c r="AH335" s="274">
        <v>5</v>
      </c>
      <c r="AI335" s="274">
        <v>5</v>
      </c>
      <c r="AJ335" s="274">
        <v>3</v>
      </c>
      <c r="AK335" s="274"/>
      <c r="AL335" s="274"/>
      <c r="AM335" s="274">
        <v>5</v>
      </c>
      <c r="AN335" s="274">
        <v>5</v>
      </c>
      <c r="AO335" s="274">
        <v>4</v>
      </c>
      <c r="AP335" s="274">
        <v>4</v>
      </c>
      <c r="AQ335" s="274">
        <v>4</v>
      </c>
      <c r="AR335" s="274">
        <v>4</v>
      </c>
      <c r="AS335" s="274">
        <v>4</v>
      </c>
      <c r="AT335" s="274"/>
      <c r="AU335" s="274" t="s">
        <v>33</v>
      </c>
      <c r="AV335" s="274"/>
      <c r="AW335" s="274" t="s">
        <v>183</v>
      </c>
      <c r="AX335" s="274">
        <v>4</v>
      </c>
      <c r="AY335" s="274" t="s">
        <v>183</v>
      </c>
      <c r="AZ335" s="274">
        <v>4</v>
      </c>
      <c r="BA335" s="274" t="s">
        <v>183</v>
      </c>
      <c r="BB335" s="274" t="s">
        <v>183</v>
      </c>
      <c r="BC335" s="274" t="s">
        <v>183</v>
      </c>
      <c r="BD335" s="274">
        <v>5</v>
      </c>
      <c r="BE335" s="274" t="s">
        <v>183</v>
      </c>
      <c r="BF335" s="274"/>
      <c r="BG335" s="274"/>
      <c r="BH335" s="274"/>
      <c r="BI335" s="274"/>
      <c r="BJ335" s="274">
        <v>4</v>
      </c>
      <c r="BK335" s="274">
        <v>5</v>
      </c>
      <c r="BL335" s="274"/>
      <c r="BM335" s="274">
        <v>4</v>
      </c>
      <c r="BN335" s="274">
        <v>5</v>
      </c>
      <c r="BO335" s="274"/>
      <c r="BP335" s="274"/>
      <c r="BQ335" s="275">
        <v>43139.941168981481</v>
      </c>
      <c r="BR335" s="274" t="s">
        <v>355</v>
      </c>
    </row>
    <row r="336" spans="1:70" ht="15" x14ac:dyDescent="0.25">
      <c r="A336" s="197" t="str">
        <f>IF(ISNA(LOOKUP($G336,BLIOTECAS!$B$1:$B$27,BLIOTECAS!C$1:C$27)),"",LOOKUP($G336,BLIOTECAS!$B$1:$B$27,BLIOTECAS!C$1:C$27))</f>
        <v xml:space="preserve">Facultad de Ciencias Químicas </v>
      </c>
      <c r="B336" s="197" t="str">
        <f>IF(ISNA(LOOKUP($G336,BLIOTECAS!$B$1:$B$27,BLIOTECAS!D$1:D$27)),"",LOOKUP($G336,BLIOTECAS!$B$1:$B$27,BLIOTECAS!D$1:D$27))</f>
        <v>QUI</v>
      </c>
      <c r="C336" s="197" t="str">
        <f>IF(ISNA(LOOKUP($G336,BLIOTECAS!$B$1:$B$27,BLIOTECAS!E$1:E$27)),"",LOOKUP($G336,BLIOTECAS!$B$1:$B$27,BLIOTECAS!E$1:E$27))</f>
        <v>Ciencias Experimentales</v>
      </c>
      <c r="D336" s="274">
        <v>1766</v>
      </c>
      <c r="E336" s="274"/>
      <c r="F336" s="274"/>
      <c r="G336" s="274">
        <v>10</v>
      </c>
      <c r="H336" s="274"/>
      <c r="I336" s="274">
        <v>1</v>
      </c>
      <c r="J336" s="274">
        <v>2</v>
      </c>
      <c r="K336" s="274"/>
      <c r="L336" s="274">
        <v>10</v>
      </c>
      <c r="M336" s="274"/>
      <c r="N336" s="274"/>
      <c r="O336" s="274"/>
      <c r="P336" s="274"/>
      <c r="Q336" s="274"/>
      <c r="R336" s="274">
        <v>5</v>
      </c>
      <c r="S336" s="274"/>
      <c r="T336" s="274"/>
      <c r="U336" s="274"/>
      <c r="V336" s="274"/>
      <c r="W336" s="274"/>
      <c r="X336" s="274">
        <v>1</v>
      </c>
      <c r="Y336" s="274">
        <v>5</v>
      </c>
      <c r="Z336" s="274">
        <v>5</v>
      </c>
      <c r="AA336" s="274">
        <v>4</v>
      </c>
      <c r="AB336" s="274">
        <v>4</v>
      </c>
      <c r="AC336" s="274"/>
      <c r="AD336" s="274">
        <v>3</v>
      </c>
      <c r="AE336" s="274">
        <v>4</v>
      </c>
      <c r="AF336" s="274">
        <v>5</v>
      </c>
      <c r="AG336" s="274">
        <v>5</v>
      </c>
      <c r="AH336" s="274">
        <v>4</v>
      </c>
      <c r="AI336" s="274">
        <v>4</v>
      </c>
      <c r="AJ336" s="274">
        <v>4</v>
      </c>
      <c r="AK336" s="274"/>
      <c r="AL336" s="274"/>
      <c r="AM336" s="274">
        <v>4</v>
      </c>
      <c r="AN336" s="274">
        <v>4</v>
      </c>
      <c r="AO336" s="274">
        <v>4</v>
      </c>
      <c r="AP336" s="274">
        <v>4</v>
      </c>
      <c r="AQ336" s="274">
        <v>5</v>
      </c>
      <c r="AR336" s="274">
        <v>5</v>
      </c>
      <c r="AS336" s="274">
        <v>4</v>
      </c>
      <c r="AT336" s="274"/>
      <c r="AU336" s="274" t="s">
        <v>183</v>
      </c>
      <c r="AV336" s="274">
        <v>4</v>
      </c>
      <c r="AW336" s="274" t="s">
        <v>33</v>
      </c>
      <c r="AX336" s="274"/>
      <c r="AY336" s="274" t="s">
        <v>33</v>
      </c>
      <c r="AZ336" s="274"/>
      <c r="BA336" s="274" t="s">
        <v>183</v>
      </c>
      <c r="BB336" s="274" t="s">
        <v>183</v>
      </c>
      <c r="BC336" s="274" t="s">
        <v>33</v>
      </c>
      <c r="BD336" s="274"/>
      <c r="BE336" s="274" t="s">
        <v>33</v>
      </c>
      <c r="BF336" s="274"/>
      <c r="BG336" s="274"/>
      <c r="BH336" s="274"/>
      <c r="BI336" s="274"/>
      <c r="BJ336" s="274">
        <v>5</v>
      </c>
      <c r="BK336" s="274">
        <v>5</v>
      </c>
      <c r="BL336" s="274"/>
      <c r="BM336" s="274">
        <v>4</v>
      </c>
      <c r="BN336" s="274">
        <v>4</v>
      </c>
      <c r="BO336" s="274"/>
      <c r="BP336" s="274"/>
      <c r="BQ336" s="275">
        <v>43139.943888888891</v>
      </c>
      <c r="BR336" s="274" t="s">
        <v>356</v>
      </c>
    </row>
    <row r="337" spans="1:70" ht="15" x14ac:dyDescent="0.25">
      <c r="A337" s="197" t="str">
        <f>IF(ISNA(LOOKUP($G337,BLIOTECAS!$B$1:$B$27,BLIOTECAS!C$1:C$27)),"",LOOKUP($G337,BLIOTECAS!$B$1:$B$27,BLIOTECAS!C$1:C$27))</f>
        <v xml:space="preserve">Facultad de Ciencias Químicas </v>
      </c>
      <c r="B337" s="197" t="str">
        <f>IF(ISNA(LOOKUP($G337,BLIOTECAS!$B$1:$B$27,BLIOTECAS!D$1:D$27)),"",LOOKUP($G337,BLIOTECAS!$B$1:$B$27,BLIOTECAS!D$1:D$27))</f>
        <v>QUI</v>
      </c>
      <c r="C337" s="197" t="str">
        <f>IF(ISNA(LOOKUP($G337,BLIOTECAS!$B$1:$B$27,BLIOTECAS!E$1:E$27)),"",LOOKUP($G337,BLIOTECAS!$B$1:$B$27,BLIOTECAS!E$1:E$27))</f>
        <v>Ciencias Experimentales</v>
      </c>
      <c r="D337" s="274">
        <v>1767</v>
      </c>
      <c r="E337" s="274"/>
      <c r="F337" s="274"/>
      <c r="G337" s="274">
        <v>10</v>
      </c>
      <c r="H337" s="274"/>
      <c r="I337" s="274">
        <v>1</v>
      </c>
      <c r="J337" s="274">
        <v>4</v>
      </c>
      <c r="K337" s="274"/>
      <c r="L337" s="274">
        <v>10</v>
      </c>
      <c r="M337" s="274"/>
      <c r="N337" s="274"/>
      <c r="O337" s="274"/>
      <c r="P337" s="274"/>
      <c r="Q337" s="274"/>
      <c r="R337" s="274">
        <v>5</v>
      </c>
      <c r="S337" s="274">
        <v>4</v>
      </c>
      <c r="T337" s="274">
        <v>4</v>
      </c>
      <c r="U337" s="274">
        <v>4</v>
      </c>
      <c r="V337" s="274"/>
      <c r="W337" s="274"/>
      <c r="X337" s="274">
        <v>3</v>
      </c>
      <c r="Y337" s="274">
        <v>5</v>
      </c>
      <c r="Z337" s="274">
        <v>3</v>
      </c>
      <c r="AA337" s="274">
        <v>2</v>
      </c>
      <c r="AB337" s="274">
        <v>2</v>
      </c>
      <c r="AC337" s="274"/>
      <c r="AD337" s="274">
        <v>4</v>
      </c>
      <c r="AE337" s="274">
        <v>4</v>
      </c>
      <c r="AF337" s="274">
        <v>4</v>
      </c>
      <c r="AG337" s="274">
        <v>5</v>
      </c>
      <c r="AH337" s="274">
        <v>4</v>
      </c>
      <c r="AI337" s="274">
        <v>5</v>
      </c>
      <c r="AJ337" s="274">
        <v>4</v>
      </c>
      <c r="AK337" s="274"/>
      <c r="AL337" s="274"/>
      <c r="AM337" s="274">
        <v>4</v>
      </c>
      <c r="AN337" s="274">
        <v>4</v>
      </c>
      <c r="AO337" s="274">
        <v>4</v>
      </c>
      <c r="AP337" s="274">
        <v>4</v>
      </c>
      <c r="AQ337" s="274">
        <v>4</v>
      </c>
      <c r="AR337" s="274">
        <v>4</v>
      </c>
      <c r="AS337" s="274">
        <v>5</v>
      </c>
      <c r="AT337" s="274"/>
      <c r="AU337" s="274" t="s">
        <v>33</v>
      </c>
      <c r="AV337" s="274"/>
      <c r="AW337" s="274" t="s">
        <v>33</v>
      </c>
      <c r="AX337" s="274"/>
      <c r="AY337" s="274" t="s">
        <v>33</v>
      </c>
      <c r="AZ337" s="274"/>
      <c r="BA337" s="274" t="s">
        <v>183</v>
      </c>
      <c r="BB337" s="274" t="s">
        <v>183</v>
      </c>
      <c r="BC337" s="274" t="s">
        <v>183</v>
      </c>
      <c r="BD337" s="274">
        <v>4</v>
      </c>
      <c r="BE337" s="274" t="s">
        <v>33</v>
      </c>
      <c r="BF337" s="274"/>
      <c r="BG337" s="274"/>
      <c r="BH337" s="274"/>
      <c r="BI337" s="274"/>
      <c r="BJ337" s="274">
        <v>5</v>
      </c>
      <c r="BK337" s="274">
        <v>5</v>
      </c>
      <c r="BL337" s="274"/>
      <c r="BM337" s="274">
        <v>5</v>
      </c>
      <c r="BN337" s="274">
        <v>4</v>
      </c>
      <c r="BO337" s="274"/>
      <c r="BP337" s="274"/>
      <c r="BQ337" s="275">
        <v>43139.94458333333</v>
      </c>
      <c r="BR337" s="274" t="s">
        <v>356</v>
      </c>
    </row>
    <row r="338" spans="1:70" ht="15" x14ac:dyDescent="0.25">
      <c r="A338" s="197" t="str">
        <f>IF(ISNA(LOOKUP($G338,BLIOTECAS!$B$1:$B$27,BLIOTECAS!C$1:C$27)),"",LOOKUP($G338,BLIOTECAS!$B$1:$B$27,BLIOTECAS!C$1:C$27))</f>
        <v xml:space="preserve">Facultad de Informática </v>
      </c>
      <c r="B338" s="197" t="str">
        <f>IF(ISNA(LOOKUP($G338,BLIOTECAS!$B$1:$B$27,BLIOTECAS!D$1:D$27)),"",LOOKUP($G338,BLIOTECAS!$B$1:$B$27,BLIOTECAS!D$1:D$27))</f>
        <v>FDI</v>
      </c>
      <c r="C338" s="197" t="str">
        <f>IF(ISNA(LOOKUP($G338,BLIOTECAS!$B$1:$B$27,BLIOTECAS!E$1:E$27)),"",LOOKUP($G338,BLIOTECAS!$B$1:$B$27,BLIOTECAS!E$1:E$27))</f>
        <v>Ciencias Experimentales</v>
      </c>
      <c r="D338" s="274">
        <v>1768</v>
      </c>
      <c r="E338" s="274"/>
      <c r="F338" s="274"/>
      <c r="G338" s="274">
        <v>17</v>
      </c>
      <c r="H338" s="274"/>
      <c r="I338" s="274">
        <v>3</v>
      </c>
      <c r="J338" s="274">
        <v>4</v>
      </c>
      <c r="K338" s="274"/>
      <c r="L338" s="274">
        <v>17</v>
      </c>
      <c r="M338" s="274"/>
      <c r="N338" s="274"/>
      <c r="O338" s="274"/>
      <c r="P338" s="274"/>
      <c r="Q338" s="274"/>
      <c r="R338" s="274">
        <v>4</v>
      </c>
      <c r="S338" s="274">
        <v>5</v>
      </c>
      <c r="T338" s="274">
        <v>5</v>
      </c>
      <c r="U338" s="274">
        <v>5</v>
      </c>
      <c r="V338" s="274"/>
      <c r="W338" s="274"/>
      <c r="X338" s="274">
        <v>4</v>
      </c>
      <c r="Y338" s="274">
        <v>5</v>
      </c>
      <c r="Z338" s="274">
        <v>3</v>
      </c>
      <c r="AA338" s="274">
        <v>3</v>
      </c>
      <c r="AB338" s="274">
        <v>4</v>
      </c>
      <c r="AC338" s="274"/>
      <c r="AD338" s="274">
        <v>5</v>
      </c>
      <c r="AE338" s="274">
        <v>5</v>
      </c>
      <c r="AF338" s="274">
        <v>4</v>
      </c>
      <c r="AG338" s="274">
        <v>5</v>
      </c>
      <c r="AH338" s="274">
        <v>4</v>
      </c>
      <c r="AI338" s="274">
        <v>5</v>
      </c>
      <c r="AJ338" s="274">
        <v>4</v>
      </c>
      <c r="AK338" s="274"/>
      <c r="AL338" s="274"/>
      <c r="AM338" s="274">
        <v>5</v>
      </c>
      <c r="AN338" s="274">
        <v>5</v>
      </c>
      <c r="AO338" s="274">
        <v>5</v>
      </c>
      <c r="AP338" s="274">
        <v>5</v>
      </c>
      <c r="AQ338" s="274">
        <v>5</v>
      </c>
      <c r="AR338" s="274">
        <v>5</v>
      </c>
      <c r="AS338" s="274">
        <v>5</v>
      </c>
      <c r="AT338" s="274"/>
      <c r="AU338" s="274" t="s">
        <v>183</v>
      </c>
      <c r="AV338" s="274">
        <v>4</v>
      </c>
      <c r="AW338" s="274" t="s">
        <v>33</v>
      </c>
      <c r="AX338" s="274"/>
      <c r="AY338" s="274" t="s">
        <v>33</v>
      </c>
      <c r="AZ338" s="274"/>
      <c r="BA338" s="274" t="s">
        <v>183</v>
      </c>
      <c r="BB338" s="274" t="s">
        <v>33</v>
      </c>
      <c r="BC338" s="274" t="s">
        <v>33</v>
      </c>
      <c r="BD338" s="274"/>
      <c r="BE338" s="274" t="s">
        <v>33</v>
      </c>
      <c r="BF338" s="274"/>
      <c r="BG338" s="274"/>
      <c r="BH338" s="274"/>
      <c r="BI338" s="274"/>
      <c r="BJ338" s="274">
        <v>5</v>
      </c>
      <c r="BK338" s="274">
        <v>5</v>
      </c>
      <c r="BL338" s="274"/>
      <c r="BM338" s="274">
        <v>5</v>
      </c>
      <c r="BN338" s="274">
        <v>4</v>
      </c>
      <c r="BO338" s="274"/>
      <c r="BP338" s="274"/>
      <c r="BQ338" s="275">
        <v>43139.950972222221</v>
      </c>
      <c r="BR338" s="274" t="s">
        <v>355</v>
      </c>
    </row>
    <row r="339" spans="1:70" ht="15" x14ac:dyDescent="0.25">
      <c r="A339" s="197" t="str">
        <f>IF(ISNA(LOOKUP($G339,BLIOTECAS!$B$1:$B$27,BLIOTECAS!C$1:C$27)),"",LOOKUP($G339,BLIOTECAS!$B$1:$B$27,BLIOTECAS!C$1:C$27))</f>
        <v xml:space="preserve">Facultad de Filosofía </v>
      </c>
      <c r="B339" s="197" t="str">
        <f>IF(ISNA(LOOKUP($G339,BLIOTECAS!$B$1:$B$27,BLIOTECAS!D$1:D$27)),"",LOOKUP($G339,BLIOTECAS!$B$1:$B$27,BLIOTECAS!D$1:D$27))</f>
        <v>FLS</v>
      </c>
      <c r="C339" s="197" t="str">
        <f>IF(ISNA(LOOKUP($G339,BLIOTECAS!$B$1:$B$27,BLIOTECAS!E$1:E$27)),"",LOOKUP($G339,BLIOTECAS!$B$1:$B$27,BLIOTECAS!E$1:E$27))</f>
        <v>Humanidades</v>
      </c>
      <c r="D339" s="274">
        <v>1769</v>
      </c>
      <c r="E339" s="274"/>
      <c r="F339" s="274"/>
      <c r="G339" s="274">
        <v>15</v>
      </c>
      <c r="H339" s="274"/>
      <c r="I339" s="274">
        <v>4</v>
      </c>
      <c r="J339" s="274">
        <v>4</v>
      </c>
      <c r="K339" s="274"/>
      <c r="L339" s="274">
        <v>15</v>
      </c>
      <c r="M339" s="274">
        <v>29</v>
      </c>
      <c r="N339" s="274">
        <v>16</v>
      </c>
      <c r="O339" s="274"/>
      <c r="P339" s="274"/>
      <c r="Q339" s="274"/>
      <c r="R339" s="274">
        <v>5</v>
      </c>
      <c r="S339" s="274">
        <v>5</v>
      </c>
      <c r="T339" s="274">
        <v>5</v>
      </c>
      <c r="U339" s="274">
        <v>5</v>
      </c>
      <c r="V339" s="274"/>
      <c r="W339" s="274"/>
      <c r="X339" s="274">
        <v>3</v>
      </c>
      <c r="Y339" s="274">
        <v>2</v>
      </c>
      <c r="Z339" s="274">
        <v>5</v>
      </c>
      <c r="AA339" s="274">
        <v>2</v>
      </c>
      <c r="AB339" s="274">
        <v>2</v>
      </c>
      <c r="AC339" s="274"/>
      <c r="AD339" s="274">
        <v>5</v>
      </c>
      <c r="AE339" s="274"/>
      <c r="AF339" s="274">
        <v>5</v>
      </c>
      <c r="AG339" s="274">
        <v>5</v>
      </c>
      <c r="AH339" s="274">
        <v>4</v>
      </c>
      <c r="AI339" s="274">
        <v>5</v>
      </c>
      <c r="AJ339" s="274">
        <v>4</v>
      </c>
      <c r="AK339" s="274"/>
      <c r="AL339" s="274"/>
      <c r="AM339" s="274">
        <v>5</v>
      </c>
      <c r="AN339" s="274">
        <v>5</v>
      </c>
      <c r="AO339" s="274">
        <v>5</v>
      </c>
      <c r="AP339" s="274">
        <v>5</v>
      </c>
      <c r="AQ339" s="274">
        <v>5</v>
      </c>
      <c r="AR339" s="274">
        <v>5</v>
      </c>
      <c r="AS339" s="274">
        <v>5</v>
      </c>
      <c r="AT339" s="274"/>
      <c r="AU339" s="274" t="s">
        <v>183</v>
      </c>
      <c r="AV339" s="274">
        <v>4</v>
      </c>
      <c r="AW339" s="274" t="s">
        <v>183</v>
      </c>
      <c r="AX339" s="274">
        <v>4</v>
      </c>
      <c r="AY339" s="274" t="s">
        <v>33</v>
      </c>
      <c r="AZ339" s="274"/>
      <c r="BA339" s="274" t="s">
        <v>33</v>
      </c>
      <c r="BB339" s="274" t="s">
        <v>183</v>
      </c>
      <c r="BC339" s="274" t="s">
        <v>33</v>
      </c>
      <c r="BD339" s="274"/>
      <c r="BE339" s="274" t="s">
        <v>33</v>
      </c>
      <c r="BF339" s="274"/>
      <c r="BG339" s="274"/>
      <c r="BH339" s="274"/>
      <c r="BI339" s="274"/>
      <c r="BJ339" s="274">
        <v>5</v>
      </c>
      <c r="BK339" s="274">
        <v>5</v>
      </c>
      <c r="BL339" s="274"/>
      <c r="BM339" s="274">
        <v>5</v>
      </c>
      <c r="BN339" s="274">
        <v>5</v>
      </c>
      <c r="BO339" s="274"/>
      <c r="BP339" s="274"/>
      <c r="BQ339" s="275">
        <v>43139.951203703706</v>
      </c>
      <c r="BR339" s="274" t="s">
        <v>356</v>
      </c>
    </row>
    <row r="340" spans="1:70" ht="15" x14ac:dyDescent="0.25">
      <c r="A340" s="197" t="str">
        <f>IF(ISNA(LOOKUP($G340,BLIOTECAS!$B$1:$B$27,BLIOTECAS!C$1:C$27)),"",LOOKUP($G340,BLIOTECAS!$B$1:$B$27,BLIOTECAS!C$1:C$27))</f>
        <v>F. Óptica y Optometría</v>
      </c>
      <c r="B340" s="197" t="str">
        <f>IF(ISNA(LOOKUP($G340,BLIOTECAS!$B$1:$B$27,BLIOTECAS!D$1:D$27)),"",LOOKUP($G340,BLIOTECAS!$B$1:$B$27,BLIOTECAS!D$1:D$27))</f>
        <v>OPT</v>
      </c>
      <c r="C340" s="197" t="str">
        <f>IF(ISNA(LOOKUP($G340,BLIOTECAS!$B$1:$B$27,BLIOTECAS!E$1:E$27)),"",LOOKUP($G340,BLIOTECAS!$B$1:$B$27,BLIOTECAS!E$1:E$27))</f>
        <v>Ciencias de la Salud</v>
      </c>
      <c r="D340" s="274">
        <v>1770</v>
      </c>
      <c r="E340" s="274"/>
      <c r="F340" s="274"/>
      <c r="G340" s="274">
        <v>25</v>
      </c>
      <c r="H340" s="274"/>
      <c r="I340" s="274">
        <v>3</v>
      </c>
      <c r="J340" s="274">
        <v>3</v>
      </c>
      <c r="K340" s="274"/>
      <c r="L340" s="274">
        <v>25</v>
      </c>
      <c r="M340" s="274">
        <v>5</v>
      </c>
      <c r="N340" s="274"/>
      <c r="O340" s="274"/>
      <c r="P340" s="274"/>
      <c r="Q340" s="274"/>
      <c r="R340" s="274">
        <v>5</v>
      </c>
      <c r="S340" s="274">
        <v>5</v>
      </c>
      <c r="T340" s="274">
        <v>5</v>
      </c>
      <c r="U340" s="274">
        <v>5</v>
      </c>
      <c r="V340" s="274"/>
      <c r="W340" s="274"/>
      <c r="X340" s="274">
        <v>4</v>
      </c>
      <c r="Y340" s="274">
        <v>4</v>
      </c>
      <c r="Z340" s="274">
        <v>5</v>
      </c>
      <c r="AA340" s="274">
        <v>4</v>
      </c>
      <c r="AB340" s="274">
        <v>4</v>
      </c>
      <c r="AC340" s="274"/>
      <c r="AD340" s="274">
        <v>5</v>
      </c>
      <c r="AE340" s="274">
        <v>5</v>
      </c>
      <c r="AF340" s="274">
        <v>4</v>
      </c>
      <c r="AG340" s="274">
        <v>5</v>
      </c>
      <c r="AH340" s="274">
        <v>4</v>
      </c>
      <c r="AI340" s="274">
        <v>5</v>
      </c>
      <c r="AJ340" s="274">
        <v>4</v>
      </c>
      <c r="AK340" s="274"/>
      <c r="AL340" s="274"/>
      <c r="AM340" s="274">
        <v>5</v>
      </c>
      <c r="AN340" s="274">
        <v>5</v>
      </c>
      <c r="AO340" s="274">
        <v>5</v>
      </c>
      <c r="AP340" s="274">
        <v>5</v>
      </c>
      <c r="AQ340" s="274">
        <v>5</v>
      </c>
      <c r="AR340" s="274">
        <v>5</v>
      </c>
      <c r="AS340" s="274">
        <v>5</v>
      </c>
      <c r="AT340" s="274"/>
      <c r="AU340" s="274" t="s">
        <v>183</v>
      </c>
      <c r="AV340" s="274">
        <v>3</v>
      </c>
      <c r="AW340" s="274" t="s">
        <v>33</v>
      </c>
      <c r="AX340" s="274"/>
      <c r="AY340" s="274" t="s">
        <v>33</v>
      </c>
      <c r="AZ340" s="274"/>
      <c r="BA340" s="274" t="s">
        <v>183</v>
      </c>
      <c r="BB340" s="274" t="s">
        <v>183</v>
      </c>
      <c r="BC340" s="274" t="s">
        <v>33</v>
      </c>
      <c r="BD340" s="274"/>
      <c r="BE340" s="274" t="s">
        <v>33</v>
      </c>
      <c r="BF340" s="274"/>
      <c r="BG340" s="274"/>
      <c r="BH340" s="274"/>
      <c r="BI340" s="274"/>
      <c r="BJ340" s="274">
        <v>5</v>
      </c>
      <c r="BK340" s="274">
        <v>5</v>
      </c>
      <c r="BL340" s="274"/>
      <c r="BM340" s="274">
        <v>5</v>
      </c>
      <c r="BN340" s="274">
        <v>3</v>
      </c>
      <c r="BO340" s="274"/>
      <c r="BP340" s="274"/>
      <c r="BQ340" s="275">
        <v>43139.96875</v>
      </c>
      <c r="BR340" s="274" t="s">
        <v>356</v>
      </c>
    </row>
    <row r="341" spans="1:70" ht="15" x14ac:dyDescent="0.25">
      <c r="A341" s="197" t="str">
        <f>IF(ISNA(LOOKUP($G341,BLIOTECAS!$B$1:$B$27,BLIOTECAS!C$1:C$27)),"",LOOKUP($G341,BLIOTECAS!$B$1:$B$27,BLIOTECAS!C$1:C$27))</f>
        <v>F. Óptica y Optometría</v>
      </c>
      <c r="B341" s="197" t="str">
        <f>IF(ISNA(LOOKUP($G341,BLIOTECAS!$B$1:$B$27,BLIOTECAS!D$1:D$27)),"",LOOKUP($G341,BLIOTECAS!$B$1:$B$27,BLIOTECAS!D$1:D$27))</f>
        <v>OPT</v>
      </c>
      <c r="C341" s="197" t="str">
        <f>IF(ISNA(LOOKUP($G341,BLIOTECAS!$B$1:$B$27,BLIOTECAS!E$1:E$27)),"",LOOKUP($G341,BLIOTECAS!$B$1:$B$27,BLIOTECAS!E$1:E$27))</f>
        <v>Ciencias de la Salud</v>
      </c>
      <c r="D341" s="274">
        <v>1771</v>
      </c>
      <c r="E341" s="274"/>
      <c r="F341" s="274"/>
      <c r="G341" s="274">
        <v>25</v>
      </c>
      <c r="H341" s="274"/>
      <c r="I341" s="274">
        <v>2</v>
      </c>
      <c r="J341" s="274">
        <v>3</v>
      </c>
      <c r="K341" s="274"/>
      <c r="L341" s="274">
        <v>25</v>
      </c>
      <c r="M341" s="274">
        <v>6</v>
      </c>
      <c r="N341" s="274"/>
      <c r="O341" s="274"/>
      <c r="P341" s="274"/>
      <c r="Q341" s="274"/>
      <c r="R341" s="274">
        <v>5</v>
      </c>
      <c r="S341" s="274">
        <v>4</v>
      </c>
      <c r="T341" s="274">
        <v>4</v>
      </c>
      <c r="U341" s="274">
        <v>4</v>
      </c>
      <c r="V341" s="274"/>
      <c r="W341" s="274"/>
      <c r="X341" s="274">
        <v>1</v>
      </c>
      <c r="Y341" s="274">
        <v>5</v>
      </c>
      <c r="Z341" s="274">
        <v>4</v>
      </c>
      <c r="AA341" s="274">
        <v>4</v>
      </c>
      <c r="AB341" s="274">
        <v>5</v>
      </c>
      <c r="AC341" s="274"/>
      <c r="AD341" s="274">
        <v>4</v>
      </c>
      <c r="AE341" s="274">
        <v>3</v>
      </c>
      <c r="AF341" s="274">
        <v>3</v>
      </c>
      <c r="AG341" s="274">
        <v>4</v>
      </c>
      <c r="AH341" s="274">
        <v>2</v>
      </c>
      <c r="AI341" s="274">
        <v>4</v>
      </c>
      <c r="AJ341" s="274">
        <v>3</v>
      </c>
      <c r="AK341" s="274"/>
      <c r="AL341" s="274"/>
      <c r="AM341" s="274">
        <v>4</v>
      </c>
      <c r="AN341" s="274">
        <v>5</v>
      </c>
      <c r="AO341" s="274">
        <v>5</v>
      </c>
      <c r="AP341" s="274">
        <v>4</v>
      </c>
      <c r="AQ341" s="274">
        <v>3</v>
      </c>
      <c r="AR341" s="274">
        <v>2</v>
      </c>
      <c r="AS341" s="274">
        <v>3</v>
      </c>
      <c r="AT341" s="274"/>
      <c r="AU341" s="274" t="s">
        <v>183</v>
      </c>
      <c r="AV341" s="274">
        <v>4</v>
      </c>
      <c r="AW341" s="274" t="s">
        <v>183</v>
      </c>
      <c r="AX341" s="274">
        <v>3</v>
      </c>
      <c r="AY341" s="274" t="s">
        <v>33</v>
      </c>
      <c r="AZ341" s="274"/>
      <c r="BA341" s="274" t="s">
        <v>183</v>
      </c>
      <c r="BB341" s="274" t="s">
        <v>183</v>
      </c>
      <c r="BC341" s="274" t="s">
        <v>33</v>
      </c>
      <c r="BD341" s="274"/>
      <c r="BE341" s="274" t="s">
        <v>33</v>
      </c>
      <c r="BF341" s="274"/>
      <c r="BG341" s="274"/>
      <c r="BH341" s="274"/>
      <c r="BI341" s="274"/>
      <c r="BJ341" s="274">
        <v>5</v>
      </c>
      <c r="BK341" s="274">
        <v>5</v>
      </c>
      <c r="BL341" s="274"/>
      <c r="BM341" s="274">
        <v>4</v>
      </c>
      <c r="BN341" s="274">
        <v>4</v>
      </c>
      <c r="BO341" s="274"/>
      <c r="BP341" s="274"/>
      <c r="BQ341" s="275">
        <v>43139.977627314816</v>
      </c>
      <c r="BR341" s="274" t="s">
        <v>356</v>
      </c>
    </row>
    <row r="342" spans="1:70" ht="15" x14ac:dyDescent="0.25">
      <c r="A342" s="197" t="str">
        <f>IF(ISNA(LOOKUP($G342,BLIOTECAS!$B$1:$B$27,BLIOTECAS!C$1:C$27)),"",LOOKUP($G342,BLIOTECAS!$B$1:$B$27,BLIOTECAS!C$1:C$27))</f>
        <v xml:space="preserve">Facultad de Ciencias Políticas y Sociología </v>
      </c>
      <c r="B342" s="197" t="str">
        <f>IF(ISNA(LOOKUP($G342,BLIOTECAS!$B$1:$B$27,BLIOTECAS!D$1:D$27)),"",LOOKUP($G342,BLIOTECAS!$B$1:$B$27,BLIOTECAS!D$1:D$27))</f>
        <v>CPS</v>
      </c>
      <c r="C342" s="197" t="str">
        <f>IF(ISNA(LOOKUP($G342,BLIOTECAS!$B$1:$B$27,BLIOTECAS!E$1:E$27)),"",LOOKUP($G342,BLIOTECAS!$B$1:$B$27,BLIOTECAS!E$1:E$27))</f>
        <v>Ciencias Sociales</v>
      </c>
      <c r="D342" s="274">
        <v>1772</v>
      </c>
      <c r="E342" s="274"/>
      <c r="F342" s="274"/>
      <c r="G342" s="274">
        <v>9</v>
      </c>
      <c r="H342" s="274"/>
      <c r="I342" s="274">
        <v>3</v>
      </c>
      <c r="J342" s="274">
        <v>5</v>
      </c>
      <c r="K342" s="274"/>
      <c r="L342" s="274">
        <v>9</v>
      </c>
      <c r="M342" s="274">
        <v>29</v>
      </c>
      <c r="N342" s="274">
        <v>16</v>
      </c>
      <c r="O342" s="274"/>
      <c r="P342" s="274"/>
      <c r="Q342" s="274"/>
      <c r="R342" s="274">
        <v>5</v>
      </c>
      <c r="S342" s="274">
        <v>4</v>
      </c>
      <c r="T342" s="274">
        <v>4</v>
      </c>
      <c r="U342" s="274">
        <v>4</v>
      </c>
      <c r="V342" s="274"/>
      <c r="W342" s="274"/>
      <c r="X342" s="274">
        <v>5</v>
      </c>
      <c r="Y342" s="274">
        <v>5</v>
      </c>
      <c r="Z342" s="274">
        <v>4</v>
      </c>
      <c r="AA342" s="274">
        <v>3</v>
      </c>
      <c r="AB342" s="274">
        <v>3</v>
      </c>
      <c r="AC342" s="274"/>
      <c r="AD342" s="274">
        <v>4</v>
      </c>
      <c r="AE342" s="274">
        <v>3</v>
      </c>
      <c r="AF342" s="274">
        <v>3</v>
      </c>
      <c r="AG342" s="274">
        <v>5</v>
      </c>
      <c r="AH342" s="274">
        <v>4</v>
      </c>
      <c r="AI342" s="274">
        <v>5</v>
      </c>
      <c r="AJ342" s="274">
        <v>4</v>
      </c>
      <c r="AK342" s="274"/>
      <c r="AL342" s="274"/>
      <c r="AM342" s="274">
        <v>5</v>
      </c>
      <c r="AN342" s="274">
        <v>5</v>
      </c>
      <c r="AO342" s="274">
        <v>5</v>
      </c>
      <c r="AP342" s="274">
        <v>5</v>
      </c>
      <c r="AQ342" s="274">
        <v>5</v>
      </c>
      <c r="AR342" s="274">
        <v>5</v>
      </c>
      <c r="AS342" s="274">
        <v>5</v>
      </c>
      <c r="AT342" s="274"/>
      <c r="AU342" s="274" t="s">
        <v>183</v>
      </c>
      <c r="AV342" s="274">
        <v>3</v>
      </c>
      <c r="AW342" s="274" t="s">
        <v>33</v>
      </c>
      <c r="AX342" s="274"/>
      <c r="AY342" s="274" t="s">
        <v>33</v>
      </c>
      <c r="AZ342" s="274"/>
      <c r="BA342" s="274" t="s">
        <v>183</v>
      </c>
      <c r="BB342" s="274" t="s">
        <v>183</v>
      </c>
      <c r="BC342" s="274" t="s">
        <v>183</v>
      </c>
      <c r="BD342" s="274">
        <v>4</v>
      </c>
      <c r="BE342" s="274" t="s">
        <v>33</v>
      </c>
      <c r="BF342" s="274"/>
      <c r="BG342" s="274"/>
      <c r="BH342" s="274"/>
      <c r="BI342" s="274"/>
      <c r="BJ342" s="274">
        <v>5</v>
      </c>
      <c r="BK342" s="274">
        <v>5</v>
      </c>
      <c r="BL342" s="274"/>
      <c r="BM342" s="274">
        <v>4</v>
      </c>
      <c r="BN342" s="274">
        <v>4</v>
      </c>
      <c r="BO342" s="274"/>
      <c r="BP342" s="274"/>
      <c r="BQ342" s="275">
        <v>43139.981157407405</v>
      </c>
      <c r="BR342" s="274" t="s">
        <v>356</v>
      </c>
    </row>
    <row r="343" spans="1:70" ht="15" x14ac:dyDescent="0.25">
      <c r="A343" s="197" t="str">
        <f>IF(ISNA(LOOKUP($G343,BLIOTECAS!$B$1:$B$27,BLIOTECAS!C$1:C$27)),"",LOOKUP($G343,BLIOTECAS!$B$1:$B$27,BLIOTECAS!C$1:C$27))</f>
        <v xml:space="preserve">Facultad de Psicología </v>
      </c>
      <c r="B343" s="197" t="str">
        <f>IF(ISNA(LOOKUP($G343,BLIOTECAS!$B$1:$B$27,BLIOTECAS!D$1:D$27)),"",LOOKUP($G343,BLIOTECAS!$B$1:$B$27,BLIOTECAS!D$1:D$27))</f>
        <v>PSI</v>
      </c>
      <c r="C343" s="197" t="str">
        <f>IF(ISNA(LOOKUP($G343,BLIOTECAS!$B$1:$B$27,BLIOTECAS!E$1:E$27)),"",LOOKUP($G343,BLIOTECAS!$B$1:$B$27,BLIOTECAS!E$1:E$27))</f>
        <v>Ciencias de la Salud</v>
      </c>
      <c r="D343" s="274">
        <v>1773</v>
      </c>
      <c r="E343" s="274"/>
      <c r="F343" s="274"/>
      <c r="G343" s="274">
        <v>20</v>
      </c>
      <c r="H343" s="274"/>
      <c r="I343" s="274">
        <v>3</v>
      </c>
      <c r="J343" s="274">
        <v>3</v>
      </c>
      <c r="K343" s="274"/>
      <c r="L343" s="274">
        <v>20</v>
      </c>
      <c r="M343" s="274"/>
      <c r="N343" s="274"/>
      <c r="O343" s="274"/>
      <c r="P343" s="274"/>
      <c r="Q343" s="274"/>
      <c r="R343" s="274">
        <v>5</v>
      </c>
      <c r="S343" s="274">
        <v>5</v>
      </c>
      <c r="T343" s="274">
        <v>5</v>
      </c>
      <c r="U343" s="274">
        <v>5</v>
      </c>
      <c r="V343" s="274"/>
      <c r="W343" s="274"/>
      <c r="X343" s="274">
        <v>4</v>
      </c>
      <c r="Y343" s="274">
        <v>5</v>
      </c>
      <c r="Z343" s="274">
        <v>4</v>
      </c>
      <c r="AA343" s="274">
        <v>4</v>
      </c>
      <c r="AB343" s="274">
        <v>4</v>
      </c>
      <c r="AC343" s="274"/>
      <c r="AD343" s="274">
        <v>4</v>
      </c>
      <c r="AE343" s="274">
        <v>3</v>
      </c>
      <c r="AF343" s="274">
        <v>5</v>
      </c>
      <c r="AG343" s="274">
        <v>5</v>
      </c>
      <c r="AH343" s="274">
        <v>4</v>
      </c>
      <c r="AI343" s="274">
        <v>4</v>
      </c>
      <c r="AJ343" s="274">
        <v>4</v>
      </c>
      <c r="AK343" s="274"/>
      <c r="AL343" s="274"/>
      <c r="AM343" s="274">
        <v>5</v>
      </c>
      <c r="AN343" s="274">
        <v>5</v>
      </c>
      <c r="AO343" s="274">
        <v>5</v>
      </c>
      <c r="AP343" s="274">
        <v>5</v>
      </c>
      <c r="AQ343" s="274">
        <v>5</v>
      </c>
      <c r="AR343" s="274">
        <v>5</v>
      </c>
      <c r="AS343" s="274">
        <v>4</v>
      </c>
      <c r="AT343" s="274"/>
      <c r="AU343" s="274" t="s">
        <v>183</v>
      </c>
      <c r="AV343" s="274">
        <v>3</v>
      </c>
      <c r="AW343" s="274" t="s">
        <v>33</v>
      </c>
      <c r="AX343" s="274"/>
      <c r="AY343" s="274" t="s">
        <v>33</v>
      </c>
      <c r="AZ343" s="274"/>
      <c r="BA343" s="274" t="s">
        <v>183</v>
      </c>
      <c r="BB343" s="274" t="s">
        <v>183</v>
      </c>
      <c r="BC343" s="274" t="s">
        <v>183</v>
      </c>
      <c r="BD343" s="274">
        <v>5</v>
      </c>
      <c r="BE343" s="274" t="s">
        <v>33</v>
      </c>
      <c r="BF343" s="274"/>
      <c r="BG343" s="274"/>
      <c r="BH343" s="274"/>
      <c r="BI343" s="274"/>
      <c r="BJ343" s="274">
        <v>5</v>
      </c>
      <c r="BK343" s="274">
        <v>5</v>
      </c>
      <c r="BL343" s="274"/>
      <c r="BM343" s="274">
        <v>5</v>
      </c>
      <c r="BN343" s="274">
        <v>4</v>
      </c>
      <c r="BO343" s="274"/>
      <c r="BP343" s="274"/>
      <c r="BQ343" s="275">
        <v>43139.9843287037</v>
      </c>
      <c r="BR343" s="274" t="s">
        <v>356</v>
      </c>
    </row>
    <row r="344" spans="1:70" ht="15" x14ac:dyDescent="0.25">
      <c r="A344" s="197" t="str">
        <f>IF(ISNA(LOOKUP($G344,BLIOTECAS!$B$1:$B$27,BLIOTECAS!C$1:C$27)),"",LOOKUP($G344,BLIOTECAS!$B$1:$B$27,BLIOTECAS!C$1:C$27))</f>
        <v xml:space="preserve">Facultad de Ciencias Políticas y Sociología </v>
      </c>
      <c r="B344" s="197" t="str">
        <f>IF(ISNA(LOOKUP($G344,BLIOTECAS!$B$1:$B$27,BLIOTECAS!D$1:D$27)),"",LOOKUP($G344,BLIOTECAS!$B$1:$B$27,BLIOTECAS!D$1:D$27))</f>
        <v>CPS</v>
      </c>
      <c r="C344" s="197" t="str">
        <f>IF(ISNA(LOOKUP($G344,BLIOTECAS!$B$1:$B$27,BLIOTECAS!E$1:E$27)),"",LOOKUP($G344,BLIOTECAS!$B$1:$B$27,BLIOTECAS!E$1:E$27))</f>
        <v>Ciencias Sociales</v>
      </c>
      <c r="D344" s="274">
        <v>1774</v>
      </c>
      <c r="E344" s="274"/>
      <c r="F344" s="274"/>
      <c r="G344" s="274">
        <v>9</v>
      </c>
      <c r="H344" s="274"/>
      <c r="I344" s="274">
        <v>3</v>
      </c>
      <c r="J344" s="274">
        <v>2</v>
      </c>
      <c r="K344" s="274"/>
      <c r="L344" s="274">
        <v>9</v>
      </c>
      <c r="M344" s="274">
        <v>5</v>
      </c>
      <c r="N344" s="274">
        <v>29</v>
      </c>
      <c r="O344" s="274"/>
      <c r="P344" s="274"/>
      <c r="Q344" s="274"/>
      <c r="R344" s="274">
        <v>5</v>
      </c>
      <c r="S344" s="274">
        <v>5</v>
      </c>
      <c r="T344" s="274">
        <v>3</v>
      </c>
      <c r="U344" s="274">
        <v>4</v>
      </c>
      <c r="V344" s="274"/>
      <c r="W344" s="274"/>
      <c r="X344" s="274">
        <v>4</v>
      </c>
      <c r="Y344" s="274">
        <v>4</v>
      </c>
      <c r="Z344" s="274">
        <v>2</v>
      </c>
      <c r="AA344" s="274">
        <v>4</v>
      </c>
      <c r="AB344" s="274">
        <v>5</v>
      </c>
      <c r="AC344" s="274"/>
      <c r="AD344" s="274">
        <v>4</v>
      </c>
      <c r="AE344" s="274">
        <v>4</v>
      </c>
      <c r="AF344" s="274">
        <v>4</v>
      </c>
      <c r="AG344" s="274">
        <v>5</v>
      </c>
      <c r="AH344" s="274">
        <v>4</v>
      </c>
      <c r="AI344" s="274">
        <v>5</v>
      </c>
      <c r="AJ344" s="274">
        <v>3</v>
      </c>
      <c r="AK344" s="274"/>
      <c r="AL344" s="274"/>
      <c r="AM344" s="274">
        <v>5</v>
      </c>
      <c r="AN344" s="274">
        <v>3</v>
      </c>
      <c r="AO344" s="274">
        <v>3</v>
      </c>
      <c r="AP344" s="274">
        <v>5</v>
      </c>
      <c r="AQ344" s="274">
        <v>5</v>
      </c>
      <c r="AR344" s="274">
        <v>5</v>
      </c>
      <c r="AS344" s="274">
        <v>4</v>
      </c>
      <c r="AT344" s="274"/>
      <c r="AU344" s="274" t="s">
        <v>33</v>
      </c>
      <c r="AV344" s="274"/>
      <c r="AW344" s="274" t="s">
        <v>33</v>
      </c>
      <c r="AX344" s="274"/>
      <c r="AY344" s="274" t="s">
        <v>33</v>
      </c>
      <c r="AZ344" s="274"/>
      <c r="BA344" s="274" t="s">
        <v>33</v>
      </c>
      <c r="BB344" s="274" t="s">
        <v>183</v>
      </c>
      <c r="BC344" s="274" t="s">
        <v>183</v>
      </c>
      <c r="BD344" s="274">
        <v>3</v>
      </c>
      <c r="BE344" s="274" t="s">
        <v>33</v>
      </c>
      <c r="BF344" s="274"/>
      <c r="BG344" s="274"/>
      <c r="BH344" s="274"/>
      <c r="BI344" s="274"/>
      <c r="BJ344" s="274">
        <v>5</v>
      </c>
      <c r="BK344" s="274">
        <v>5</v>
      </c>
      <c r="BL344" s="274"/>
      <c r="BM344" s="274">
        <v>5</v>
      </c>
      <c r="BN344" s="274">
        <v>4</v>
      </c>
      <c r="BO344" s="274"/>
      <c r="BP344" s="274"/>
      <c r="BQ344" s="275">
        <v>43139.991400462961</v>
      </c>
      <c r="BR344" s="274" t="s">
        <v>355</v>
      </c>
    </row>
    <row r="345" spans="1:70" ht="15" x14ac:dyDescent="0.25">
      <c r="A345" s="197" t="str">
        <f>IF(ISNA(LOOKUP($G345,BLIOTECAS!$B$1:$B$27,BLIOTECAS!C$1:C$27)),"",LOOKUP($G345,BLIOTECAS!$B$1:$B$27,BLIOTECAS!C$1:C$27))</f>
        <v xml:space="preserve">Facultad de Filosofía </v>
      </c>
      <c r="B345" s="197" t="str">
        <f>IF(ISNA(LOOKUP($G345,BLIOTECAS!$B$1:$B$27,BLIOTECAS!D$1:D$27)),"",LOOKUP($G345,BLIOTECAS!$B$1:$B$27,BLIOTECAS!D$1:D$27))</f>
        <v>FLS</v>
      </c>
      <c r="C345" s="197" t="str">
        <f>IF(ISNA(LOOKUP($G345,BLIOTECAS!$B$1:$B$27,BLIOTECAS!E$1:E$27)),"",LOOKUP($G345,BLIOTECAS!$B$1:$B$27,BLIOTECAS!E$1:E$27))</f>
        <v>Humanidades</v>
      </c>
      <c r="D345" s="274">
        <v>1775</v>
      </c>
      <c r="E345" s="274"/>
      <c r="F345" s="274"/>
      <c r="G345" s="274">
        <v>15</v>
      </c>
      <c r="H345" s="274"/>
      <c r="I345" s="274">
        <v>5</v>
      </c>
      <c r="J345" s="274">
        <v>5</v>
      </c>
      <c r="K345" s="274"/>
      <c r="L345" s="274">
        <v>15</v>
      </c>
      <c r="M345" s="274"/>
      <c r="N345" s="274"/>
      <c r="O345" s="274"/>
      <c r="P345" s="274"/>
      <c r="Q345" s="274"/>
      <c r="R345" s="274">
        <v>5</v>
      </c>
      <c r="S345" s="274">
        <v>1</v>
      </c>
      <c r="T345" s="274">
        <v>1</v>
      </c>
      <c r="U345" s="274">
        <v>1</v>
      </c>
      <c r="V345" s="274"/>
      <c r="W345" s="274"/>
      <c r="X345" s="274">
        <v>4</v>
      </c>
      <c r="Y345" s="274">
        <v>4</v>
      </c>
      <c r="Z345" s="274">
        <v>4</v>
      </c>
      <c r="AA345" s="274">
        <v>2</v>
      </c>
      <c r="AB345" s="274">
        <v>2</v>
      </c>
      <c r="AC345" s="274"/>
      <c r="AD345" s="274">
        <v>5</v>
      </c>
      <c r="AE345" s="274">
        <v>5</v>
      </c>
      <c r="AF345" s="274">
        <v>5</v>
      </c>
      <c r="AG345" s="274">
        <v>5</v>
      </c>
      <c r="AH345" s="274">
        <v>5</v>
      </c>
      <c r="AI345" s="274">
        <v>5</v>
      </c>
      <c r="AJ345" s="274">
        <v>5</v>
      </c>
      <c r="AK345" s="274"/>
      <c r="AL345" s="274"/>
      <c r="AM345" s="274">
        <v>5</v>
      </c>
      <c r="AN345" s="274">
        <v>5</v>
      </c>
      <c r="AO345" s="274">
        <v>5</v>
      </c>
      <c r="AP345" s="274">
        <v>5</v>
      </c>
      <c r="AQ345" s="274">
        <v>5</v>
      </c>
      <c r="AR345" s="274">
        <v>5</v>
      </c>
      <c r="AS345" s="274">
        <v>5</v>
      </c>
      <c r="AT345" s="274"/>
      <c r="AU345" s="274" t="s">
        <v>183</v>
      </c>
      <c r="AV345" s="274">
        <v>5</v>
      </c>
      <c r="AW345" s="274" t="s">
        <v>33</v>
      </c>
      <c r="AX345" s="274"/>
      <c r="AY345" s="274" t="s">
        <v>183</v>
      </c>
      <c r="AZ345" s="274">
        <v>5</v>
      </c>
      <c r="BA345" s="274" t="s">
        <v>183</v>
      </c>
      <c r="BB345" s="274" t="s">
        <v>183</v>
      </c>
      <c r="BC345" s="274" t="s">
        <v>33</v>
      </c>
      <c r="BD345" s="274"/>
      <c r="BE345" s="274" t="s">
        <v>33</v>
      </c>
      <c r="BF345" s="274"/>
      <c r="BG345" s="274"/>
      <c r="BH345" s="274"/>
      <c r="BI345" s="274"/>
      <c r="BJ345" s="274">
        <v>5</v>
      </c>
      <c r="BK345" s="274">
        <v>5</v>
      </c>
      <c r="BL345" s="274"/>
      <c r="BM345" s="274">
        <v>4</v>
      </c>
      <c r="BN345" s="274">
        <v>4</v>
      </c>
      <c r="BO345" s="274" t="s">
        <v>472</v>
      </c>
      <c r="BP345" s="274"/>
      <c r="BQ345" s="275">
        <v>43139.9919212963</v>
      </c>
      <c r="BR345" s="274" t="s">
        <v>355</v>
      </c>
    </row>
    <row r="346" spans="1:70" ht="15" x14ac:dyDescent="0.25">
      <c r="A346" s="197" t="str">
        <f>IF(ISNA(LOOKUP($G346,BLIOTECAS!$B$1:$B$27,BLIOTECAS!C$1:C$27)),"",LOOKUP($G346,BLIOTECAS!$B$1:$B$27,BLIOTECAS!C$1:C$27))</f>
        <v xml:space="preserve">Facultad de Ciencias de la Información </v>
      </c>
      <c r="B346" s="197" t="str">
        <f>IF(ISNA(LOOKUP($G346,BLIOTECAS!$B$1:$B$27,BLIOTECAS!D$1:D$27)),"",LOOKUP($G346,BLIOTECAS!$B$1:$B$27,BLIOTECAS!D$1:D$27))</f>
        <v>INF</v>
      </c>
      <c r="C346" s="197" t="str">
        <f>IF(ISNA(LOOKUP($G346,BLIOTECAS!$B$1:$B$27,BLIOTECAS!E$1:E$27)),"",LOOKUP($G346,BLIOTECAS!$B$1:$B$27,BLIOTECAS!E$1:E$27))</f>
        <v>Ciencias Sociales</v>
      </c>
      <c r="D346" s="274">
        <v>1776</v>
      </c>
      <c r="E346" s="274"/>
      <c r="F346" s="274"/>
      <c r="G346" s="274">
        <v>4</v>
      </c>
      <c r="H346" s="274"/>
      <c r="I346" s="274">
        <v>3</v>
      </c>
      <c r="J346" s="274">
        <v>5</v>
      </c>
      <c r="K346" s="274"/>
      <c r="L346" s="274">
        <v>4</v>
      </c>
      <c r="M346" s="274">
        <v>1</v>
      </c>
      <c r="N346" s="274">
        <v>29</v>
      </c>
      <c r="O346" s="274" t="s">
        <v>105</v>
      </c>
      <c r="P346" s="274"/>
      <c r="Q346" s="274"/>
      <c r="R346" s="274">
        <v>5</v>
      </c>
      <c r="S346" s="274">
        <v>4</v>
      </c>
      <c r="T346" s="274">
        <v>4</v>
      </c>
      <c r="U346" s="274">
        <v>4</v>
      </c>
      <c r="V346" s="274"/>
      <c r="W346" s="274"/>
      <c r="X346" s="274">
        <v>3</v>
      </c>
      <c r="Y346" s="274">
        <v>5</v>
      </c>
      <c r="Z346" s="274">
        <v>5</v>
      </c>
      <c r="AA346" s="274">
        <v>5</v>
      </c>
      <c r="AB346" s="274">
        <v>4</v>
      </c>
      <c r="AC346" s="274"/>
      <c r="AD346" s="274">
        <v>4</v>
      </c>
      <c r="AE346" s="274">
        <v>4</v>
      </c>
      <c r="AF346" s="274">
        <v>5</v>
      </c>
      <c r="AG346" s="274">
        <v>5</v>
      </c>
      <c r="AH346" s="274">
        <v>5</v>
      </c>
      <c r="AI346" s="274">
        <v>5</v>
      </c>
      <c r="AJ346" s="274">
        <v>5</v>
      </c>
      <c r="AK346" s="274"/>
      <c r="AL346" s="274"/>
      <c r="AM346" s="274">
        <v>5</v>
      </c>
      <c r="AN346" s="274">
        <v>5</v>
      </c>
      <c r="AO346" s="274">
        <v>5</v>
      </c>
      <c r="AP346" s="274">
        <v>5</v>
      </c>
      <c r="AQ346" s="274">
        <v>5</v>
      </c>
      <c r="AR346" s="274">
        <v>5</v>
      </c>
      <c r="AS346" s="274">
        <v>5</v>
      </c>
      <c r="AT346" s="274"/>
      <c r="AU346" s="274"/>
      <c r="AV346" s="274">
        <v>5</v>
      </c>
      <c r="AW346" s="274" t="s">
        <v>183</v>
      </c>
      <c r="AX346" s="274">
        <v>5</v>
      </c>
      <c r="AY346" s="274" t="s">
        <v>183</v>
      </c>
      <c r="AZ346" s="274">
        <v>5</v>
      </c>
      <c r="BA346" s="274" t="s">
        <v>183</v>
      </c>
      <c r="BB346" s="274" t="s">
        <v>183</v>
      </c>
      <c r="BC346" s="274" t="s">
        <v>183</v>
      </c>
      <c r="BD346" s="274">
        <v>5</v>
      </c>
      <c r="BE346" s="274" t="s">
        <v>183</v>
      </c>
      <c r="BF346" s="274"/>
      <c r="BG346" s="274"/>
      <c r="BH346" s="274"/>
      <c r="BI346" s="274"/>
      <c r="BJ346" s="274">
        <v>5</v>
      </c>
      <c r="BK346" s="274">
        <v>5</v>
      </c>
      <c r="BL346" s="274"/>
      <c r="BM346" s="274">
        <v>5</v>
      </c>
      <c r="BN346" s="274">
        <v>4</v>
      </c>
      <c r="BO346" s="274"/>
      <c r="BP346" s="274"/>
      <c r="BQ346" s="275">
        <v>43139.992951388886</v>
      </c>
      <c r="BR346" s="274" t="s">
        <v>355</v>
      </c>
    </row>
    <row r="347" spans="1:70" ht="15" x14ac:dyDescent="0.25">
      <c r="A347" s="197" t="str">
        <f>IF(ISNA(LOOKUP($G347,BLIOTECAS!$B$1:$B$27,BLIOTECAS!C$1:C$27)),"",LOOKUP($G347,BLIOTECAS!$B$1:$B$27,BLIOTECAS!C$1:C$27))</f>
        <v xml:space="preserve">Facultad de Ciencias de la Información </v>
      </c>
      <c r="B347" s="197" t="str">
        <f>IF(ISNA(LOOKUP($G347,BLIOTECAS!$B$1:$B$27,BLIOTECAS!D$1:D$27)),"",LOOKUP($G347,BLIOTECAS!$B$1:$B$27,BLIOTECAS!D$1:D$27))</f>
        <v>INF</v>
      </c>
      <c r="C347" s="197" t="str">
        <f>IF(ISNA(LOOKUP($G347,BLIOTECAS!$B$1:$B$27,BLIOTECAS!E$1:E$27)),"",LOOKUP($G347,BLIOTECAS!$B$1:$B$27,BLIOTECAS!E$1:E$27))</f>
        <v>Ciencias Sociales</v>
      </c>
      <c r="D347" s="274">
        <v>1777</v>
      </c>
      <c r="E347" s="274"/>
      <c r="F347" s="274"/>
      <c r="G347" s="274">
        <v>4</v>
      </c>
      <c r="H347" s="274"/>
      <c r="I347" s="274">
        <v>4</v>
      </c>
      <c r="J347" s="274">
        <v>3</v>
      </c>
      <c r="K347" s="274"/>
      <c r="L347" s="274">
        <v>4</v>
      </c>
      <c r="M347" s="274">
        <v>8</v>
      </c>
      <c r="N347" s="274">
        <v>5</v>
      </c>
      <c r="O347" s="274"/>
      <c r="P347" s="274"/>
      <c r="Q347" s="274"/>
      <c r="R347" s="274">
        <v>4</v>
      </c>
      <c r="S347" s="274">
        <v>3</v>
      </c>
      <c r="T347" s="274">
        <v>4</v>
      </c>
      <c r="U347" s="274">
        <v>3</v>
      </c>
      <c r="V347" s="274"/>
      <c r="W347" s="274"/>
      <c r="X347" s="274">
        <v>4</v>
      </c>
      <c r="Y347" s="274">
        <v>2</v>
      </c>
      <c r="Z347" s="274">
        <v>4</v>
      </c>
      <c r="AA347" s="274">
        <v>2</v>
      </c>
      <c r="AB347" s="274">
        <v>4</v>
      </c>
      <c r="AC347" s="274"/>
      <c r="AD347" s="274">
        <v>3</v>
      </c>
      <c r="AE347" s="274">
        <v>3</v>
      </c>
      <c r="AF347" s="274">
        <v>3</v>
      </c>
      <c r="AG347" s="274">
        <v>3</v>
      </c>
      <c r="AH347" s="274">
        <v>3</v>
      </c>
      <c r="AI347" s="274">
        <v>3</v>
      </c>
      <c r="AJ347" s="274">
        <v>3</v>
      </c>
      <c r="AK347" s="274"/>
      <c r="AL347" s="274"/>
      <c r="AM347" s="274">
        <v>4</v>
      </c>
      <c r="AN347" s="274">
        <v>4</v>
      </c>
      <c r="AO347" s="274">
        <v>4</v>
      </c>
      <c r="AP347" s="274">
        <v>4</v>
      </c>
      <c r="AQ347" s="274">
        <v>4</v>
      </c>
      <c r="AR347" s="274">
        <v>4</v>
      </c>
      <c r="AS347" s="274">
        <v>4</v>
      </c>
      <c r="AT347" s="274"/>
      <c r="AU347" s="274" t="s">
        <v>33</v>
      </c>
      <c r="AV347" s="274"/>
      <c r="AW347" s="274" t="s">
        <v>183</v>
      </c>
      <c r="AX347" s="274">
        <v>3</v>
      </c>
      <c r="AY347" s="274" t="s">
        <v>33</v>
      </c>
      <c r="AZ347" s="274"/>
      <c r="BA347" s="274" t="s">
        <v>33</v>
      </c>
      <c r="BB347" s="274" t="s">
        <v>183</v>
      </c>
      <c r="BC347" s="274" t="s">
        <v>33</v>
      </c>
      <c r="BD347" s="274"/>
      <c r="BE347" s="274"/>
      <c r="BF347" s="274"/>
      <c r="BG347" s="274"/>
      <c r="BH347" s="274"/>
      <c r="BI347" s="274"/>
      <c r="BJ347" s="274">
        <v>5</v>
      </c>
      <c r="BK347" s="274">
        <v>5</v>
      </c>
      <c r="BL347" s="274"/>
      <c r="BM347" s="274">
        <v>4</v>
      </c>
      <c r="BN347" s="274">
        <v>5</v>
      </c>
      <c r="BO347" s="274"/>
      <c r="BP347" s="274"/>
      <c r="BQ347" s="275">
        <v>43140.004351851851</v>
      </c>
      <c r="BR347" s="274" t="s">
        <v>355</v>
      </c>
    </row>
    <row r="348" spans="1:70" ht="15" x14ac:dyDescent="0.25">
      <c r="A348" s="197" t="str">
        <f>IF(ISNA(LOOKUP($G348,BLIOTECAS!$B$1:$B$27,BLIOTECAS!C$1:C$27)),"",LOOKUP($G348,BLIOTECAS!$B$1:$B$27,BLIOTECAS!C$1:C$27))</f>
        <v xml:space="preserve">Facultad de Odontología </v>
      </c>
      <c r="B348" s="197" t="str">
        <f>IF(ISNA(LOOKUP($G348,BLIOTECAS!$B$1:$B$27,BLIOTECAS!D$1:D$27)),"",LOOKUP($G348,BLIOTECAS!$B$1:$B$27,BLIOTECAS!D$1:D$27))</f>
        <v>ODO</v>
      </c>
      <c r="C348" s="197" t="str">
        <f>IF(ISNA(LOOKUP($G348,BLIOTECAS!$B$1:$B$27,BLIOTECAS!E$1:E$27)),"",LOOKUP($G348,BLIOTECAS!$B$1:$B$27,BLIOTECAS!E$1:E$27))</f>
        <v>Ciencias de la Salud</v>
      </c>
      <c r="D348" s="274">
        <v>1778</v>
      </c>
      <c r="E348" s="274"/>
      <c r="F348" s="274"/>
      <c r="G348" s="274">
        <v>19</v>
      </c>
      <c r="H348" s="274"/>
      <c r="I348" s="274">
        <v>3</v>
      </c>
      <c r="J348" s="274"/>
      <c r="K348" s="274"/>
      <c r="L348" s="274">
        <v>19</v>
      </c>
      <c r="M348" s="274"/>
      <c r="N348" s="274"/>
      <c r="O348" s="274"/>
      <c r="P348" s="274"/>
      <c r="Q348" s="274"/>
      <c r="R348" s="274">
        <v>4</v>
      </c>
      <c r="S348" s="274">
        <v>4</v>
      </c>
      <c r="T348" s="274">
        <v>4</v>
      </c>
      <c r="U348" s="274">
        <v>4</v>
      </c>
      <c r="V348" s="274"/>
      <c r="W348" s="274"/>
      <c r="X348" s="274">
        <v>5</v>
      </c>
      <c r="Y348" s="274">
        <v>3</v>
      </c>
      <c r="Z348" s="274">
        <v>4</v>
      </c>
      <c r="AA348" s="274">
        <v>3</v>
      </c>
      <c r="AB348" s="274">
        <v>4</v>
      </c>
      <c r="AC348" s="274"/>
      <c r="AD348" s="274">
        <v>5</v>
      </c>
      <c r="AE348" s="274">
        <v>5</v>
      </c>
      <c r="AF348" s="274">
        <v>5</v>
      </c>
      <c r="AG348" s="274">
        <v>5</v>
      </c>
      <c r="AH348" s="274">
        <v>5</v>
      </c>
      <c r="AI348" s="274">
        <v>5</v>
      </c>
      <c r="AJ348" s="274">
        <v>5</v>
      </c>
      <c r="AK348" s="274"/>
      <c r="AL348" s="274"/>
      <c r="AM348" s="274">
        <v>5</v>
      </c>
      <c r="AN348" s="274">
        <v>5</v>
      </c>
      <c r="AO348" s="274">
        <v>5</v>
      </c>
      <c r="AP348" s="274">
        <v>5</v>
      </c>
      <c r="AQ348" s="274">
        <v>5</v>
      </c>
      <c r="AR348" s="274">
        <v>5</v>
      </c>
      <c r="AS348" s="274"/>
      <c r="AT348" s="274"/>
      <c r="AU348" s="274" t="s">
        <v>33</v>
      </c>
      <c r="AV348" s="274"/>
      <c r="AW348" s="274" t="s">
        <v>33</v>
      </c>
      <c r="AX348" s="274"/>
      <c r="AY348" s="274" t="s">
        <v>33</v>
      </c>
      <c r="AZ348" s="274"/>
      <c r="BA348" s="274" t="s">
        <v>33</v>
      </c>
      <c r="BB348" s="274" t="s">
        <v>33</v>
      </c>
      <c r="BC348" s="274" t="s">
        <v>33</v>
      </c>
      <c r="BD348" s="274"/>
      <c r="BE348" s="274" t="s">
        <v>183</v>
      </c>
      <c r="BF348" s="274"/>
      <c r="BG348" s="274"/>
      <c r="BH348" s="274"/>
      <c r="BI348" s="274"/>
      <c r="BJ348" s="274">
        <v>5</v>
      </c>
      <c r="BK348" s="274">
        <v>5</v>
      </c>
      <c r="BL348" s="274"/>
      <c r="BM348" s="274">
        <v>5</v>
      </c>
      <c r="BN348" s="274">
        <v>5</v>
      </c>
      <c r="BO348" s="274"/>
      <c r="BP348" s="274"/>
      <c r="BQ348" s="275">
        <v>43140.013136574074</v>
      </c>
      <c r="BR348" s="274" t="s">
        <v>355</v>
      </c>
    </row>
    <row r="349" spans="1:70" ht="15" x14ac:dyDescent="0.25">
      <c r="A349" s="197" t="str">
        <f>IF(ISNA(LOOKUP($G349,BLIOTECAS!$B$1:$B$27,BLIOTECAS!C$1:C$27)),"",LOOKUP($G349,BLIOTECAS!$B$1:$B$27,BLIOTECAS!C$1:C$27))</f>
        <v xml:space="preserve">Facultad de Ciencias Políticas y Sociología </v>
      </c>
      <c r="B349" s="197" t="str">
        <f>IF(ISNA(LOOKUP($G349,BLIOTECAS!$B$1:$B$27,BLIOTECAS!D$1:D$27)),"",LOOKUP($G349,BLIOTECAS!$B$1:$B$27,BLIOTECAS!D$1:D$27))</f>
        <v>CPS</v>
      </c>
      <c r="C349" s="197" t="str">
        <f>IF(ISNA(LOOKUP($G349,BLIOTECAS!$B$1:$B$27,BLIOTECAS!E$1:E$27)),"",LOOKUP($G349,BLIOTECAS!$B$1:$B$27,BLIOTECAS!E$1:E$27))</f>
        <v>Ciencias Sociales</v>
      </c>
      <c r="D349" s="274">
        <v>1779</v>
      </c>
      <c r="E349" s="274"/>
      <c r="F349" s="274"/>
      <c r="G349" s="274">
        <v>9</v>
      </c>
      <c r="H349" s="274"/>
      <c r="I349" s="274">
        <v>3</v>
      </c>
      <c r="J349" s="274">
        <v>4</v>
      </c>
      <c r="K349" s="274"/>
      <c r="L349" s="274">
        <v>9</v>
      </c>
      <c r="M349" s="274">
        <v>4</v>
      </c>
      <c r="N349" s="274"/>
      <c r="O349" s="274"/>
      <c r="P349" s="274"/>
      <c r="Q349" s="274"/>
      <c r="R349" s="274">
        <v>4</v>
      </c>
      <c r="S349" s="274">
        <v>4</v>
      </c>
      <c r="T349" s="274">
        <v>4</v>
      </c>
      <c r="U349" s="274">
        <v>4</v>
      </c>
      <c r="V349" s="274"/>
      <c r="W349" s="274"/>
      <c r="X349" s="274">
        <v>4</v>
      </c>
      <c r="Y349" s="274">
        <v>4</v>
      </c>
      <c r="Z349" s="274">
        <v>4</v>
      </c>
      <c r="AA349" s="274">
        <v>4</v>
      </c>
      <c r="AB349" s="274">
        <v>4</v>
      </c>
      <c r="AC349" s="274"/>
      <c r="AD349" s="274">
        <v>4</v>
      </c>
      <c r="AE349" s="274">
        <v>4</v>
      </c>
      <c r="AF349" s="274">
        <v>4</v>
      </c>
      <c r="AG349" s="274">
        <v>4</v>
      </c>
      <c r="AH349" s="274">
        <v>4</v>
      </c>
      <c r="AI349" s="274">
        <v>4</v>
      </c>
      <c r="AJ349" s="274">
        <v>4</v>
      </c>
      <c r="AK349" s="274"/>
      <c r="AL349" s="274"/>
      <c r="AM349" s="274">
        <v>4</v>
      </c>
      <c r="AN349" s="274">
        <v>4</v>
      </c>
      <c r="AO349" s="274">
        <v>4</v>
      </c>
      <c r="AP349" s="274">
        <v>4</v>
      </c>
      <c r="AQ349" s="274">
        <v>4</v>
      </c>
      <c r="AR349" s="274">
        <v>4</v>
      </c>
      <c r="AS349" s="274">
        <v>4</v>
      </c>
      <c r="AT349" s="274"/>
      <c r="AU349" s="274" t="s">
        <v>183</v>
      </c>
      <c r="AV349" s="274">
        <v>4</v>
      </c>
      <c r="AW349" s="274" t="s">
        <v>183</v>
      </c>
      <c r="AX349" s="274">
        <v>4</v>
      </c>
      <c r="AY349" s="274" t="s">
        <v>183</v>
      </c>
      <c r="AZ349" s="274">
        <v>4</v>
      </c>
      <c r="BA349" s="274" t="s">
        <v>183</v>
      </c>
      <c r="BB349" s="274" t="s">
        <v>183</v>
      </c>
      <c r="BC349" s="274" t="s">
        <v>183</v>
      </c>
      <c r="BD349" s="274">
        <v>4</v>
      </c>
      <c r="BE349" s="274" t="s">
        <v>183</v>
      </c>
      <c r="BF349" s="274"/>
      <c r="BG349" s="274"/>
      <c r="BH349" s="274"/>
      <c r="BI349" s="274"/>
      <c r="BJ349" s="274">
        <v>4</v>
      </c>
      <c r="BK349" s="274">
        <v>4</v>
      </c>
      <c r="BL349" s="274"/>
      <c r="BM349" s="274">
        <v>5</v>
      </c>
      <c r="BN349" s="274">
        <v>5</v>
      </c>
      <c r="BO349" s="274"/>
      <c r="BP349" s="274"/>
      <c r="BQ349" s="275">
        <v>43140.020381944443</v>
      </c>
      <c r="BR349" s="274" t="s">
        <v>356</v>
      </c>
    </row>
    <row r="350" spans="1:70" ht="15" x14ac:dyDescent="0.25">
      <c r="A350" s="197" t="str">
        <f>IF(ISNA(LOOKUP($G350,BLIOTECAS!$B$1:$B$27,BLIOTECAS!C$1:C$27)),"",LOOKUP($G350,BLIOTECAS!$B$1:$B$27,BLIOTECAS!C$1:C$27))</f>
        <v xml:space="preserve">Facultad de Filología </v>
      </c>
      <c r="B350" s="197" t="str">
        <f>IF(ISNA(LOOKUP($G350,BLIOTECAS!$B$1:$B$27,BLIOTECAS!D$1:D$27)),"",LOOKUP($G350,BLIOTECAS!$B$1:$B$27,BLIOTECAS!D$1:D$27))</f>
        <v>FLL</v>
      </c>
      <c r="C350" s="197" t="str">
        <f>IF(ISNA(LOOKUP($G350,BLIOTECAS!$B$1:$B$27,BLIOTECAS!E$1:E$27)),"",LOOKUP($G350,BLIOTECAS!$B$1:$B$27,BLIOTECAS!E$1:E$27))</f>
        <v>Humanidades</v>
      </c>
      <c r="D350" s="274">
        <v>1780</v>
      </c>
      <c r="E350" s="274"/>
      <c r="F350" s="274"/>
      <c r="G350" s="274">
        <v>14</v>
      </c>
      <c r="H350" s="274"/>
      <c r="I350" s="274">
        <v>4</v>
      </c>
      <c r="J350" s="274">
        <v>5</v>
      </c>
      <c r="K350" s="274"/>
      <c r="L350" s="274">
        <v>29</v>
      </c>
      <c r="M350" s="274">
        <v>14</v>
      </c>
      <c r="N350" s="274">
        <v>16</v>
      </c>
      <c r="O350" s="274"/>
      <c r="P350" s="274"/>
      <c r="Q350" s="274"/>
      <c r="R350" s="274">
        <v>4</v>
      </c>
      <c r="S350" s="274">
        <v>4</v>
      </c>
      <c r="T350" s="274">
        <v>4</v>
      </c>
      <c r="U350" s="274">
        <v>3</v>
      </c>
      <c r="V350" s="274"/>
      <c r="W350" s="274"/>
      <c r="X350" s="274">
        <v>4</v>
      </c>
      <c r="Y350" s="274">
        <v>5</v>
      </c>
      <c r="Z350" s="274">
        <v>4</v>
      </c>
      <c r="AA350" s="274">
        <v>2</v>
      </c>
      <c r="AB350" s="274">
        <v>3</v>
      </c>
      <c r="AC350" s="274"/>
      <c r="AD350" s="274">
        <v>4</v>
      </c>
      <c r="AE350" s="274">
        <v>4</v>
      </c>
      <c r="AF350" s="274">
        <v>4</v>
      </c>
      <c r="AG350" s="274">
        <v>3</v>
      </c>
      <c r="AH350" s="274">
        <v>4</v>
      </c>
      <c r="AI350" s="274">
        <v>2</v>
      </c>
      <c r="AJ350" s="274">
        <v>3</v>
      </c>
      <c r="AK350" s="274"/>
      <c r="AL350" s="274"/>
      <c r="AM350" s="274">
        <v>4</v>
      </c>
      <c r="AN350" s="274">
        <v>5</v>
      </c>
      <c r="AO350" s="274">
        <v>5</v>
      </c>
      <c r="AP350" s="274">
        <v>4</v>
      </c>
      <c r="AQ350" s="274">
        <v>4</v>
      </c>
      <c r="AR350" s="274"/>
      <c r="AS350" s="274">
        <v>3</v>
      </c>
      <c r="AT350" s="274"/>
      <c r="AU350" s="274" t="s">
        <v>183</v>
      </c>
      <c r="AV350" s="274">
        <v>4</v>
      </c>
      <c r="AW350" s="274" t="s">
        <v>33</v>
      </c>
      <c r="AX350" s="274"/>
      <c r="AY350" s="274" t="s">
        <v>33</v>
      </c>
      <c r="AZ350" s="274"/>
      <c r="BA350" s="274" t="s">
        <v>183</v>
      </c>
      <c r="BB350" s="274" t="s">
        <v>183</v>
      </c>
      <c r="BC350" s="274" t="s">
        <v>183</v>
      </c>
      <c r="BD350" s="274">
        <v>4</v>
      </c>
      <c r="BE350" s="274" t="s">
        <v>33</v>
      </c>
      <c r="BF350" s="274"/>
      <c r="BG350" s="274"/>
      <c r="BH350" s="274"/>
      <c r="BI350" s="274"/>
      <c r="BJ350" s="274">
        <v>4</v>
      </c>
      <c r="BK350" s="274">
        <v>3</v>
      </c>
      <c r="BL350" s="274"/>
      <c r="BM350" s="274">
        <v>4</v>
      </c>
      <c r="BN350" s="274">
        <v>4</v>
      </c>
      <c r="BO350" s="274"/>
      <c r="BP350" s="274"/>
      <c r="BQ350" s="275">
        <v>43140.032280092593</v>
      </c>
      <c r="BR350" s="274" t="s">
        <v>356</v>
      </c>
    </row>
    <row r="351" spans="1:70" ht="15" x14ac:dyDescent="0.25">
      <c r="A351" s="197" t="str">
        <f>IF(ISNA(LOOKUP($G351,BLIOTECAS!$B$1:$B$27,BLIOTECAS!C$1:C$27)),"",LOOKUP($G351,BLIOTECAS!$B$1:$B$27,BLIOTECAS!C$1:C$27))</f>
        <v xml:space="preserve">Facultad de Bellas Artes </v>
      </c>
      <c r="B351" s="197" t="str">
        <f>IF(ISNA(LOOKUP($G351,BLIOTECAS!$B$1:$B$27,BLIOTECAS!D$1:D$27)),"",LOOKUP($G351,BLIOTECAS!$B$1:$B$27,BLIOTECAS!D$1:D$27))</f>
        <v>BBA</v>
      </c>
      <c r="C351" s="197" t="str">
        <f>IF(ISNA(LOOKUP($G351,BLIOTECAS!$B$1:$B$27,BLIOTECAS!E$1:E$27)),"",LOOKUP($G351,BLIOTECAS!$B$1:$B$27,BLIOTECAS!E$1:E$27))</f>
        <v>Humanidades</v>
      </c>
      <c r="D351" s="274">
        <v>1781</v>
      </c>
      <c r="E351" s="274"/>
      <c r="F351" s="274"/>
      <c r="G351" s="274">
        <v>1</v>
      </c>
      <c r="H351" s="274"/>
      <c r="I351" s="274">
        <v>2</v>
      </c>
      <c r="J351" s="274">
        <v>2</v>
      </c>
      <c r="K351" s="274"/>
      <c r="L351" s="274">
        <v>1</v>
      </c>
      <c r="M351" s="274">
        <v>20</v>
      </c>
      <c r="N351" s="274">
        <v>12</v>
      </c>
      <c r="O351" s="274"/>
      <c r="P351" s="274"/>
      <c r="Q351" s="274"/>
      <c r="R351" s="274">
        <v>5</v>
      </c>
      <c r="S351" s="274">
        <v>4</v>
      </c>
      <c r="T351" s="274">
        <v>3</v>
      </c>
      <c r="U351" s="274">
        <v>2</v>
      </c>
      <c r="V351" s="274"/>
      <c r="W351" s="274"/>
      <c r="X351" s="274">
        <v>3</v>
      </c>
      <c r="Y351" s="274">
        <v>4</v>
      </c>
      <c r="Z351" s="274">
        <v>5</v>
      </c>
      <c r="AA351" s="274">
        <v>3</v>
      </c>
      <c r="AB351" s="274">
        <v>5</v>
      </c>
      <c r="AC351" s="274"/>
      <c r="AD351" s="274">
        <v>4</v>
      </c>
      <c r="AE351" s="274">
        <v>5</v>
      </c>
      <c r="AF351" s="274">
        <v>5</v>
      </c>
      <c r="AG351" s="274">
        <v>5</v>
      </c>
      <c r="AH351" s="274">
        <v>3</v>
      </c>
      <c r="AI351" s="274">
        <v>4</v>
      </c>
      <c r="AJ351" s="274">
        <v>4</v>
      </c>
      <c r="AK351" s="274"/>
      <c r="AL351" s="274"/>
      <c r="AM351" s="274">
        <v>5</v>
      </c>
      <c r="AN351" s="274">
        <v>5</v>
      </c>
      <c r="AO351" s="274">
        <v>5</v>
      </c>
      <c r="AP351" s="274">
        <v>5</v>
      </c>
      <c r="AQ351" s="274">
        <v>5</v>
      </c>
      <c r="AR351" s="274">
        <v>5</v>
      </c>
      <c r="AS351" s="274">
        <v>4</v>
      </c>
      <c r="AT351" s="274"/>
      <c r="AU351" s="274" t="s">
        <v>33</v>
      </c>
      <c r="AV351" s="274"/>
      <c r="AW351" s="274" t="s">
        <v>33</v>
      </c>
      <c r="AX351" s="274"/>
      <c r="AY351" s="274" t="s">
        <v>33</v>
      </c>
      <c r="AZ351" s="274"/>
      <c r="BA351" s="274" t="s">
        <v>33</v>
      </c>
      <c r="BB351" s="274" t="s">
        <v>183</v>
      </c>
      <c r="BC351" s="274" t="s">
        <v>33</v>
      </c>
      <c r="BD351" s="274"/>
      <c r="BE351" s="274" t="s">
        <v>33</v>
      </c>
      <c r="BF351" s="274"/>
      <c r="BG351" s="274"/>
      <c r="BH351" s="274"/>
      <c r="BI351" s="274"/>
      <c r="BJ351" s="274">
        <v>5</v>
      </c>
      <c r="BK351" s="274">
        <v>5</v>
      </c>
      <c r="BL351" s="274"/>
      <c r="BM351" s="274">
        <v>5</v>
      </c>
      <c r="BN351" s="274">
        <v>4</v>
      </c>
      <c r="BO351" s="274"/>
      <c r="BP351" s="274"/>
      <c r="BQ351" s="275">
        <v>43140.056377314817</v>
      </c>
      <c r="BR351" s="274" t="s">
        <v>356</v>
      </c>
    </row>
    <row r="352" spans="1:70" ht="15" x14ac:dyDescent="0.25">
      <c r="A352" s="197" t="str">
        <f>IF(ISNA(LOOKUP($G352,BLIOTECAS!$B$1:$B$27,BLIOTECAS!C$1:C$27)),"",LOOKUP($G352,BLIOTECAS!$B$1:$B$27,BLIOTECAS!C$1:C$27))</f>
        <v xml:space="preserve">Facultad de Ciencias de la Información </v>
      </c>
      <c r="B352" s="197" t="str">
        <f>IF(ISNA(LOOKUP($G352,BLIOTECAS!$B$1:$B$27,BLIOTECAS!D$1:D$27)),"",LOOKUP($G352,BLIOTECAS!$B$1:$B$27,BLIOTECAS!D$1:D$27))</f>
        <v>INF</v>
      </c>
      <c r="C352" s="197" t="str">
        <f>IF(ISNA(LOOKUP($G352,BLIOTECAS!$B$1:$B$27,BLIOTECAS!E$1:E$27)),"",LOOKUP($G352,BLIOTECAS!$B$1:$B$27,BLIOTECAS!E$1:E$27))</f>
        <v>Ciencias Sociales</v>
      </c>
      <c r="D352" s="274">
        <v>1782</v>
      </c>
      <c r="E352" s="274"/>
      <c r="F352" s="274"/>
      <c r="G352" s="274">
        <v>4</v>
      </c>
      <c r="H352" s="274"/>
      <c r="I352" s="274">
        <v>3</v>
      </c>
      <c r="J352" s="274">
        <v>3</v>
      </c>
      <c r="K352" s="274"/>
      <c r="L352" s="274">
        <v>4</v>
      </c>
      <c r="M352" s="274">
        <v>29</v>
      </c>
      <c r="N352" s="274"/>
      <c r="O352" s="274"/>
      <c r="P352" s="274"/>
      <c r="Q352" s="274"/>
      <c r="R352" s="274">
        <v>5</v>
      </c>
      <c r="S352" s="274">
        <v>4</v>
      </c>
      <c r="T352" s="274">
        <v>3</v>
      </c>
      <c r="U352" s="274">
        <v>3</v>
      </c>
      <c r="V352" s="274"/>
      <c r="W352" s="274"/>
      <c r="X352" s="274">
        <v>3</v>
      </c>
      <c r="Y352" s="274">
        <v>5</v>
      </c>
      <c r="Z352" s="274">
        <v>2</v>
      </c>
      <c r="AA352" s="274">
        <v>4</v>
      </c>
      <c r="AB352" s="274">
        <v>4</v>
      </c>
      <c r="AC352" s="274"/>
      <c r="AD352" s="274">
        <v>3</v>
      </c>
      <c r="AE352" s="274">
        <v>4</v>
      </c>
      <c r="AF352" s="274">
        <v>4</v>
      </c>
      <c r="AG352" s="274">
        <v>5</v>
      </c>
      <c r="AH352" s="274">
        <v>4</v>
      </c>
      <c r="AI352" s="274">
        <v>5</v>
      </c>
      <c r="AJ352" s="274">
        <v>4</v>
      </c>
      <c r="AK352" s="274"/>
      <c r="AL352" s="274"/>
      <c r="AM352" s="274">
        <v>5</v>
      </c>
      <c r="AN352" s="274">
        <v>5</v>
      </c>
      <c r="AO352" s="274">
        <v>4</v>
      </c>
      <c r="AP352" s="274">
        <v>4</v>
      </c>
      <c r="AQ352" s="274">
        <v>5</v>
      </c>
      <c r="AR352" s="274">
        <v>5</v>
      </c>
      <c r="AS352" s="274">
        <v>4</v>
      </c>
      <c r="AT352" s="274"/>
      <c r="AU352" s="274" t="s">
        <v>183</v>
      </c>
      <c r="AV352" s="274">
        <v>4</v>
      </c>
      <c r="AW352" s="274" t="s">
        <v>33</v>
      </c>
      <c r="AX352" s="274"/>
      <c r="AY352" s="274" t="s">
        <v>33</v>
      </c>
      <c r="AZ352" s="274"/>
      <c r="BA352" s="274" t="s">
        <v>33</v>
      </c>
      <c r="BB352" s="274" t="s">
        <v>183</v>
      </c>
      <c r="BC352" s="274" t="s">
        <v>183</v>
      </c>
      <c r="BD352" s="274">
        <v>4</v>
      </c>
      <c r="BE352" s="274" t="s">
        <v>33</v>
      </c>
      <c r="BF352" s="274" t="s">
        <v>473</v>
      </c>
      <c r="BG352" s="274"/>
      <c r="BH352" s="274"/>
      <c r="BI352" s="274"/>
      <c r="BJ352" s="274">
        <v>5</v>
      </c>
      <c r="BK352" s="274">
        <v>5</v>
      </c>
      <c r="BL352" s="274"/>
      <c r="BM352" s="274">
        <v>5</v>
      </c>
      <c r="BN352" s="274">
        <v>5</v>
      </c>
      <c r="BO352" s="274" t="s">
        <v>474</v>
      </c>
      <c r="BP352" s="274"/>
      <c r="BQ352" s="275">
        <v>43140.223692129628</v>
      </c>
      <c r="BR352" s="274" t="s">
        <v>356</v>
      </c>
    </row>
    <row r="353" spans="1:71" ht="15" x14ac:dyDescent="0.25">
      <c r="A353" s="197" t="str">
        <f>IF(ISNA(LOOKUP($G353,BLIOTECAS!$B$1:$B$27,BLIOTECAS!C$1:C$27)),"",LOOKUP($G353,BLIOTECAS!$B$1:$B$27,BLIOTECAS!C$1:C$27))</f>
        <v/>
      </c>
      <c r="B353" s="197" t="str">
        <f>IF(ISNA(LOOKUP($G353,BLIOTECAS!$B$1:$B$27,BLIOTECAS!D$1:D$27)),"",LOOKUP($G353,BLIOTECAS!$B$1:$B$27,BLIOTECAS!D$1:D$27))</f>
        <v/>
      </c>
      <c r="C353" s="197" t="str">
        <f>IF(ISNA(LOOKUP($G353,BLIOTECAS!$B$1:$B$27,BLIOTECAS!E$1:E$27)),"",LOOKUP($G353,BLIOTECAS!$B$1:$B$27,BLIOTECAS!E$1:E$27))</f>
        <v/>
      </c>
      <c r="D353" s="274">
        <v>1783</v>
      </c>
      <c r="E353" s="274"/>
      <c r="F353" s="274"/>
      <c r="G353" s="274"/>
      <c r="H353" s="274"/>
      <c r="I353" s="274">
        <v>3</v>
      </c>
      <c r="J353" s="274">
        <v>5</v>
      </c>
      <c r="K353" s="274"/>
      <c r="L353" s="274">
        <v>21</v>
      </c>
      <c r="M353" s="274">
        <v>29</v>
      </c>
      <c r="N353" s="274"/>
      <c r="O353" s="274"/>
      <c r="P353" s="274"/>
      <c r="Q353" s="274"/>
      <c r="R353" s="274">
        <v>5</v>
      </c>
      <c r="S353" s="274">
        <v>3</v>
      </c>
      <c r="T353" s="274">
        <v>4</v>
      </c>
      <c r="U353" s="274">
        <v>4</v>
      </c>
      <c r="V353" s="274"/>
      <c r="W353" s="274"/>
      <c r="X353" s="274">
        <v>3</v>
      </c>
      <c r="Y353" s="274">
        <v>5</v>
      </c>
      <c r="Z353" s="274">
        <v>3</v>
      </c>
      <c r="AA353" s="274">
        <v>3</v>
      </c>
      <c r="AB353" s="274">
        <v>3</v>
      </c>
      <c r="AC353" s="274"/>
      <c r="AD353" s="274">
        <v>4</v>
      </c>
      <c r="AE353" s="274">
        <v>4</v>
      </c>
      <c r="AF353" s="274">
        <v>5</v>
      </c>
      <c r="AG353" s="274">
        <v>5</v>
      </c>
      <c r="AH353" s="274">
        <v>4</v>
      </c>
      <c r="AI353" s="274">
        <v>4</v>
      </c>
      <c r="AJ353" s="274">
        <v>4</v>
      </c>
      <c r="AK353" s="274"/>
      <c r="AL353" s="274"/>
      <c r="AM353" s="274">
        <v>5</v>
      </c>
      <c r="AN353" s="274">
        <v>5</v>
      </c>
      <c r="AO353" s="274">
        <v>5</v>
      </c>
      <c r="AP353" s="274">
        <v>5</v>
      </c>
      <c r="AQ353" s="274">
        <v>5</v>
      </c>
      <c r="AR353" s="274">
        <v>5</v>
      </c>
      <c r="AS353" s="274">
        <v>5</v>
      </c>
      <c r="AT353" s="274"/>
      <c r="AU353" s="274" t="s">
        <v>183</v>
      </c>
      <c r="AV353" s="274">
        <v>4</v>
      </c>
      <c r="AW353" s="274" t="s">
        <v>183</v>
      </c>
      <c r="AX353" s="274">
        <v>3</v>
      </c>
      <c r="AY353" s="274" t="s">
        <v>33</v>
      </c>
      <c r="AZ353" s="274"/>
      <c r="BA353" s="274" t="s">
        <v>183</v>
      </c>
      <c r="BB353" s="274" t="s">
        <v>183</v>
      </c>
      <c r="BC353" s="274" t="s">
        <v>183</v>
      </c>
      <c r="BD353" s="274">
        <v>5</v>
      </c>
      <c r="BE353" s="274" t="s">
        <v>183</v>
      </c>
      <c r="BF353" s="274"/>
      <c r="BG353" s="274"/>
      <c r="BH353" s="274"/>
      <c r="BI353" s="274"/>
      <c r="BJ353" s="274">
        <v>5</v>
      </c>
      <c r="BK353" s="274">
        <v>5</v>
      </c>
      <c r="BL353" s="274"/>
      <c r="BM353" s="274">
        <v>5</v>
      </c>
      <c r="BN353" s="274">
        <v>5</v>
      </c>
      <c r="BO353" s="274"/>
      <c r="BP353" s="274"/>
      <c r="BQ353" s="275">
        <v>43140.292384259257</v>
      </c>
      <c r="BR353" s="274" t="s">
        <v>355</v>
      </c>
    </row>
    <row r="354" spans="1:71" ht="15" x14ac:dyDescent="0.25">
      <c r="A354" s="197" t="str">
        <f>IF(ISNA(LOOKUP($G354,BLIOTECAS!$B$1:$B$27,BLIOTECAS!C$1:C$27)),"",LOOKUP($G354,BLIOTECAS!$B$1:$B$27,BLIOTECAS!C$1:C$27))</f>
        <v xml:space="preserve">Facultad de Ciencias Económicas y Empresariales </v>
      </c>
      <c r="B354" s="197" t="str">
        <f>IF(ISNA(LOOKUP($G354,BLIOTECAS!$B$1:$B$27,BLIOTECAS!D$1:D$27)),"",LOOKUP($G354,BLIOTECAS!$B$1:$B$27,BLIOTECAS!D$1:D$27))</f>
        <v>CEE</v>
      </c>
      <c r="C354" s="197" t="str">
        <f>IF(ISNA(LOOKUP($G354,BLIOTECAS!$B$1:$B$27,BLIOTECAS!E$1:E$27)),"",LOOKUP($G354,BLIOTECAS!$B$1:$B$27,BLIOTECAS!E$1:E$27))</f>
        <v>Ciencias Sociales</v>
      </c>
      <c r="D354" s="274">
        <v>1784</v>
      </c>
      <c r="E354" s="274"/>
      <c r="F354" s="274"/>
      <c r="G354" s="274">
        <v>5</v>
      </c>
      <c r="H354" s="274"/>
      <c r="I354" s="274">
        <v>4</v>
      </c>
      <c r="J354" s="274">
        <v>5</v>
      </c>
      <c r="K354" s="274"/>
      <c r="L354" s="274">
        <v>5</v>
      </c>
      <c r="M354" s="274">
        <v>24</v>
      </c>
      <c r="N354" s="274"/>
      <c r="O354" s="274"/>
      <c r="P354" s="274"/>
      <c r="Q354" s="274"/>
      <c r="R354" s="274">
        <v>4</v>
      </c>
      <c r="S354" s="274">
        <v>4</v>
      </c>
      <c r="T354" s="274">
        <v>3</v>
      </c>
      <c r="U354" s="274">
        <v>2</v>
      </c>
      <c r="V354" s="274"/>
      <c r="W354" s="274"/>
      <c r="X354" s="274">
        <v>3</v>
      </c>
      <c r="Y354" s="274">
        <v>5</v>
      </c>
      <c r="Z354" s="274">
        <v>3</v>
      </c>
      <c r="AA354" s="274">
        <v>5</v>
      </c>
      <c r="AB354" s="274">
        <v>5</v>
      </c>
      <c r="AC354" s="274"/>
      <c r="AD354" s="274">
        <v>1</v>
      </c>
      <c r="AE354" s="274">
        <v>4</v>
      </c>
      <c r="AF354" s="274">
        <v>4</v>
      </c>
      <c r="AG354" s="274">
        <v>5</v>
      </c>
      <c r="AH354" s="274">
        <v>4</v>
      </c>
      <c r="AI354" s="274">
        <v>5</v>
      </c>
      <c r="AJ354" s="274">
        <v>5</v>
      </c>
      <c r="AK354" s="274"/>
      <c r="AL354" s="274"/>
      <c r="AM354" s="274">
        <v>5</v>
      </c>
      <c r="AN354" s="274">
        <v>4</v>
      </c>
      <c r="AO354" s="274">
        <v>4</v>
      </c>
      <c r="AP354" s="274">
        <v>4</v>
      </c>
      <c r="AQ354" s="274">
        <v>5</v>
      </c>
      <c r="AR354" s="274">
        <v>5</v>
      </c>
      <c r="AS354" s="274">
        <v>5</v>
      </c>
      <c r="AT354" s="274"/>
      <c r="AU354" s="274" t="s">
        <v>183</v>
      </c>
      <c r="AV354" s="274">
        <v>3</v>
      </c>
      <c r="AW354" s="274" t="s">
        <v>183</v>
      </c>
      <c r="AX354" s="274">
        <v>3</v>
      </c>
      <c r="AY354" s="274" t="s">
        <v>183</v>
      </c>
      <c r="AZ354" s="274">
        <v>4</v>
      </c>
      <c r="BA354" s="274" t="s">
        <v>183</v>
      </c>
      <c r="BB354" s="274" t="s">
        <v>183</v>
      </c>
      <c r="BC354" s="274" t="s">
        <v>183</v>
      </c>
      <c r="BD354" s="274">
        <v>4</v>
      </c>
      <c r="BE354" s="274" t="s">
        <v>183</v>
      </c>
      <c r="BF354" s="274" t="s">
        <v>475</v>
      </c>
      <c r="BG354" s="274"/>
      <c r="BH354" s="274"/>
      <c r="BI354" s="274"/>
      <c r="BJ354" s="274">
        <v>4</v>
      </c>
      <c r="BK354" s="274">
        <v>5</v>
      </c>
      <c r="BL354" s="274"/>
      <c r="BM354" s="274">
        <v>4</v>
      </c>
      <c r="BN354" s="274">
        <v>3</v>
      </c>
      <c r="BO354" s="274" t="s">
        <v>476</v>
      </c>
      <c r="BP354" s="274"/>
      <c r="BQ354" s="275">
        <v>43140.313587962963</v>
      </c>
      <c r="BR354" s="274" t="s">
        <v>355</v>
      </c>
    </row>
    <row r="355" spans="1:71" ht="15" x14ac:dyDescent="0.25">
      <c r="A355" s="197" t="str">
        <f>IF(ISNA(LOOKUP($G355,BLIOTECAS!$B$1:$B$27,BLIOTECAS!C$1:C$27)),"",LOOKUP($G355,BLIOTECAS!$B$1:$B$27,BLIOTECAS!C$1:C$27))</f>
        <v xml:space="preserve">Facultad de Veterinaria </v>
      </c>
      <c r="B355" s="197" t="str">
        <f>IF(ISNA(LOOKUP($G355,BLIOTECAS!$B$1:$B$27,BLIOTECAS!D$1:D$27)),"",LOOKUP($G355,BLIOTECAS!$B$1:$B$27,BLIOTECAS!D$1:D$27))</f>
        <v>VET</v>
      </c>
      <c r="C355" s="197" t="str">
        <f>IF(ISNA(LOOKUP($G355,BLIOTECAS!$B$1:$B$27,BLIOTECAS!E$1:E$27)),"",LOOKUP($G355,BLIOTECAS!$B$1:$B$27,BLIOTECAS!E$1:E$27))</f>
        <v>Ciencias de la Salud</v>
      </c>
      <c r="D355" s="274">
        <v>1785</v>
      </c>
      <c r="E355" s="274"/>
      <c r="F355" s="274"/>
      <c r="G355" s="274">
        <v>21</v>
      </c>
      <c r="H355" s="274"/>
      <c r="I355" s="274">
        <v>2</v>
      </c>
      <c r="J355" s="274">
        <v>3</v>
      </c>
      <c r="K355" s="274"/>
      <c r="L355" s="274">
        <v>21</v>
      </c>
      <c r="M355" s="274"/>
      <c r="N355" s="274"/>
      <c r="O355" s="274"/>
      <c r="P355" s="274"/>
      <c r="Q355" s="274"/>
      <c r="R355" s="274">
        <v>5</v>
      </c>
      <c r="S355" s="274">
        <v>4</v>
      </c>
      <c r="T355" s="274">
        <v>4</v>
      </c>
      <c r="U355" s="274">
        <v>4</v>
      </c>
      <c r="V355" s="274"/>
      <c r="W355" s="274"/>
      <c r="X355" s="274">
        <v>2</v>
      </c>
      <c r="Y355" s="274">
        <v>5</v>
      </c>
      <c r="Z355" s="274">
        <v>3</v>
      </c>
      <c r="AA355" s="274">
        <v>5</v>
      </c>
      <c r="AB355" s="274">
        <v>5</v>
      </c>
      <c r="AC355" s="274"/>
      <c r="AD355" s="274">
        <v>3</v>
      </c>
      <c r="AE355" s="274">
        <v>3</v>
      </c>
      <c r="AF355" s="274">
        <v>3</v>
      </c>
      <c r="AG355" s="274">
        <v>5</v>
      </c>
      <c r="AH355" s="274">
        <v>3</v>
      </c>
      <c r="AI355" s="274">
        <v>5</v>
      </c>
      <c r="AJ355" s="274">
        <v>3</v>
      </c>
      <c r="AK355" s="274"/>
      <c r="AL355" s="274"/>
      <c r="AM355" s="274">
        <v>5</v>
      </c>
      <c r="AN355" s="274">
        <v>5</v>
      </c>
      <c r="AO355" s="274">
        <v>5</v>
      </c>
      <c r="AP355" s="274">
        <v>5</v>
      </c>
      <c r="AQ355" s="274">
        <v>5</v>
      </c>
      <c r="AR355" s="274">
        <v>5</v>
      </c>
      <c r="AS355" s="274">
        <v>5</v>
      </c>
      <c r="AT355" s="274"/>
      <c r="AU355" s="274" t="s">
        <v>183</v>
      </c>
      <c r="AV355" s="274">
        <v>3</v>
      </c>
      <c r="AW355" s="274" t="s">
        <v>183</v>
      </c>
      <c r="AX355" s="274">
        <v>4</v>
      </c>
      <c r="AY355" s="274" t="s">
        <v>33</v>
      </c>
      <c r="AZ355" s="274"/>
      <c r="BA355" s="274" t="s">
        <v>183</v>
      </c>
      <c r="BB355" s="274" t="s">
        <v>183</v>
      </c>
      <c r="BC355" s="274" t="s">
        <v>33</v>
      </c>
      <c r="BD355" s="274"/>
      <c r="BE355" s="274" t="s">
        <v>33</v>
      </c>
      <c r="BF355" s="274"/>
      <c r="BG355" s="274"/>
      <c r="BH355" s="274"/>
      <c r="BI355" s="274"/>
      <c r="BJ355" s="274">
        <v>5</v>
      </c>
      <c r="BK355" s="274">
        <v>5</v>
      </c>
      <c r="BL355" s="274"/>
      <c r="BM355" s="274">
        <v>5</v>
      </c>
      <c r="BN355" s="274">
        <v>4</v>
      </c>
      <c r="BO355" s="274"/>
      <c r="BP355" s="274"/>
      <c r="BQ355" s="275">
        <v>43140.317662037036</v>
      </c>
      <c r="BR355" s="274" t="s">
        <v>356</v>
      </c>
    </row>
    <row r="356" spans="1:71" ht="15" x14ac:dyDescent="0.25">
      <c r="A356" s="197" t="str">
        <f>IF(ISNA(LOOKUP($G356,BLIOTECAS!$B$1:$B$27,BLIOTECAS!C$1:C$27)),"",LOOKUP($G356,BLIOTECAS!$B$1:$B$27,BLIOTECAS!C$1:C$27))</f>
        <v xml:space="preserve">Facultad de Ciencias Biológicas </v>
      </c>
      <c r="B356" s="197" t="str">
        <f>IF(ISNA(LOOKUP($G356,BLIOTECAS!$B$1:$B$27,BLIOTECAS!D$1:D$27)),"",LOOKUP($G356,BLIOTECAS!$B$1:$B$27,BLIOTECAS!D$1:D$27))</f>
        <v>BIO</v>
      </c>
      <c r="C356" s="197" t="str">
        <f>IF(ISNA(LOOKUP($G356,BLIOTECAS!$B$1:$B$27,BLIOTECAS!E$1:E$27)),"",LOOKUP($G356,BLIOTECAS!$B$1:$B$27,BLIOTECAS!E$1:E$27))</f>
        <v>Ciencias Experimentales</v>
      </c>
      <c r="D356" s="274">
        <v>1786</v>
      </c>
      <c r="E356" s="274"/>
      <c r="F356" s="274"/>
      <c r="G356" s="274">
        <v>2</v>
      </c>
      <c r="H356" s="274"/>
      <c r="I356" s="274">
        <v>2</v>
      </c>
      <c r="J356" s="274">
        <v>5</v>
      </c>
      <c r="K356" s="274"/>
      <c r="L356" s="274">
        <v>2</v>
      </c>
      <c r="M356" s="274"/>
      <c r="N356" s="274"/>
      <c r="O356" s="274"/>
      <c r="P356" s="274"/>
      <c r="Q356" s="274"/>
      <c r="R356" s="274">
        <v>4</v>
      </c>
      <c r="S356" s="274">
        <v>5</v>
      </c>
      <c r="T356" s="274">
        <v>4</v>
      </c>
      <c r="U356" s="274">
        <v>4</v>
      </c>
      <c r="V356" s="274"/>
      <c r="W356" s="274"/>
      <c r="X356" s="274">
        <v>3</v>
      </c>
      <c r="Y356" s="274">
        <v>5</v>
      </c>
      <c r="Z356" s="274">
        <v>2</v>
      </c>
      <c r="AA356" s="274">
        <v>2</v>
      </c>
      <c r="AB356" s="274">
        <v>5</v>
      </c>
      <c r="AC356" s="274"/>
      <c r="AD356" s="274">
        <v>3</v>
      </c>
      <c r="AE356" s="274">
        <v>4</v>
      </c>
      <c r="AF356" s="274">
        <v>4</v>
      </c>
      <c r="AG356" s="274">
        <v>5</v>
      </c>
      <c r="AH356" s="274">
        <v>4</v>
      </c>
      <c r="AI356" s="274">
        <v>4</v>
      </c>
      <c r="AJ356" s="274">
        <v>4</v>
      </c>
      <c r="AK356" s="274"/>
      <c r="AL356" s="274"/>
      <c r="AM356" s="274">
        <v>5</v>
      </c>
      <c r="AN356" s="274">
        <v>5</v>
      </c>
      <c r="AO356" s="274">
        <v>5</v>
      </c>
      <c r="AP356" s="274">
        <v>5</v>
      </c>
      <c r="AQ356" s="274">
        <v>5</v>
      </c>
      <c r="AR356" s="274">
        <v>4</v>
      </c>
      <c r="AS356" s="274">
        <v>5</v>
      </c>
      <c r="AT356" s="274"/>
      <c r="AU356" s="274" t="s">
        <v>183</v>
      </c>
      <c r="AV356" s="274">
        <v>4</v>
      </c>
      <c r="AW356" s="274" t="s">
        <v>33</v>
      </c>
      <c r="AX356" s="274"/>
      <c r="AY356" s="274" t="s">
        <v>183</v>
      </c>
      <c r="AZ356" s="274">
        <v>5</v>
      </c>
      <c r="BA356" s="274" t="s">
        <v>183</v>
      </c>
      <c r="BB356" s="274" t="s">
        <v>183</v>
      </c>
      <c r="BC356" s="274" t="s">
        <v>33</v>
      </c>
      <c r="BD356" s="274"/>
      <c r="BE356" s="274" t="s">
        <v>183</v>
      </c>
      <c r="BF356" s="274"/>
      <c r="BG356" s="274"/>
      <c r="BH356" s="274"/>
      <c r="BI356" s="274"/>
      <c r="BJ356" s="274">
        <v>5</v>
      </c>
      <c r="BK356" s="274">
        <v>5</v>
      </c>
      <c r="BL356" s="274"/>
      <c r="BM356" s="274">
        <v>4</v>
      </c>
      <c r="BN356" s="274">
        <v>4</v>
      </c>
      <c r="BO356" s="274"/>
      <c r="BP356" s="274"/>
      <c r="BQ356" s="275">
        <v>43140.319201388891</v>
      </c>
      <c r="BR356" s="274" t="s">
        <v>356</v>
      </c>
    </row>
    <row r="357" spans="1:71" ht="15" x14ac:dyDescent="0.25">
      <c r="A357" s="197" t="str">
        <f>IF(ISNA(LOOKUP($G357,BLIOTECAS!$B$1:$B$27,BLIOTECAS!C$1:C$27)),"",LOOKUP($G357,BLIOTECAS!$B$1:$B$27,BLIOTECAS!C$1:C$27))</f>
        <v/>
      </c>
      <c r="B357" s="197" t="str">
        <f>IF(ISNA(LOOKUP($G357,BLIOTECAS!$B$1:$B$27,BLIOTECAS!D$1:D$27)),"",LOOKUP($G357,BLIOTECAS!$B$1:$B$27,BLIOTECAS!D$1:D$27))</f>
        <v/>
      </c>
      <c r="C357" s="197" t="str">
        <f>IF(ISNA(LOOKUP($G357,BLIOTECAS!$B$1:$B$27,BLIOTECAS!E$1:E$27)),"",LOOKUP($G357,BLIOTECAS!$B$1:$B$27,BLIOTECAS!E$1:E$27))</f>
        <v/>
      </c>
      <c r="D357" s="274">
        <v>1787</v>
      </c>
      <c r="E357" s="274"/>
      <c r="F357" s="274"/>
      <c r="G357" s="274"/>
      <c r="H357" s="274"/>
      <c r="I357" s="274">
        <v>3</v>
      </c>
      <c r="J357" s="274">
        <v>5</v>
      </c>
      <c r="K357" s="274"/>
      <c r="L357" s="274">
        <v>16</v>
      </c>
      <c r="M357" s="274">
        <v>14</v>
      </c>
      <c r="N357" s="274">
        <v>1</v>
      </c>
      <c r="O357" s="274"/>
      <c r="P357" s="274"/>
      <c r="Q357" s="274"/>
      <c r="R357" s="274">
        <v>4</v>
      </c>
      <c r="S357" s="274">
        <v>4</v>
      </c>
      <c r="T357" s="274">
        <v>3</v>
      </c>
      <c r="U357" s="274">
        <v>3</v>
      </c>
      <c r="V357" s="274"/>
      <c r="W357" s="274"/>
      <c r="X357" s="274">
        <v>3</v>
      </c>
      <c r="Y357" s="274">
        <v>5</v>
      </c>
      <c r="Z357" s="274">
        <v>4</v>
      </c>
      <c r="AA357" s="274">
        <v>5</v>
      </c>
      <c r="AB357" s="274">
        <v>5</v>
      </c>
      <c r="AC357" s="274"/>
      <c r="AD357" s="274">
        <v>3</v>
      </c>
      <c r="AE357" s="274"/>
      <c r="AF357" s="274">
        <v>4</v>
      </c>
      <c r="AG357" s="274">
        <v>5</v>
      </c>
      <c r="AH357" s="274">
        <v>4</v>
      </c>
      <c r="AI357" s="274">
        <v>5</v>
      </c>
      <c r="AJ357" s="274"/>
      <c r="AK357" s="274"/>
      <c r="AL357" s="274"/>
      <c r="AM357" s="274">
        <v>5</v>
      </c>
      <c r="AN357" s="274">
        <v>5</v>
      </c>
      <c r="AO357" s="274">
        <v>4</v>
      </c>
      <c r="AP357" s="274">
        <v>3</v>
      </c>
      <c r="AQ357" s="274">
        <v>3</v>
      </c>
      <c r="AR357" s="274">
        <v>4</v>
      </c>
      <c r="AS357" s="274">
        <v>5</v>
      </c>
      <c r="AT357" s="274"/>
      <c r="AU357" s="274" t="s">
        <v>183</v>
      </c>
      <c r="AV357" s="274">
        <v>3</v>
      </c>
      <c r="AW357" s="274" t="s">
        <v>183</v>
      </c>
      <c r="AX357" s="274">
        <v>2</v>
      </c>
      <c r="AY357" s="274" t="s">
        <v>183</v>
      </c>
      <c r="AZ357" s="274">
        <v>2</v>
      </c>
      <c r="BA357" s="274" t="s">
        <v>183</v>
      </c>
      <c r="BB357" s="274" t="s">
        <v>183</v>
      </c>
      <c r="BC357" s="274" t="s">
        <v>33</v>
      </c>
      <c r="BD357" s="274"/>
      <c r="BE357" s="274" t="s">
        <v>33</v>
      </c>
      <c r="BF357" s="274"/>
      <c r="BG357" s="274"/>
      <c r="BH357" s="274"/>
      <c r="BI357" s="274"/>
      <c r="BJ357" s="274">
        <v>4</v>
      </c>
      <c r="BK357" s="274">
        <v>4</v>
      </c>
      <c r="BL357" s="274"/>
      <c r="BM357" s="274">
        <v>4</v>
      </c>
      <c r="BN357" s="274">
        <v>3</v>
      </c>
      <c r="BO357" s="274"/>
      <c r="BP357" s="274"/>
      <c r="BQ357" s="275">
        <v>43140.33697916667</v>
      </c>
      <c r="BR357" s="274" t="s">
        <v>356</v>
      </c>
    </row>
    <row r="358" spans="1:71" ht="15" x14ac:dyDescent="0.25">
      <c r="A358" s="197" t="str">
        <f>IF(ISNA(LOOKUP($G358,BLIOTECAS!$B$1:$B$27,BLIOTECAS!C$1:C$27)),"",LOOKUP($G358,BLIOTECAS!$B$1:$B$27,BLIOTECAS!C$1:C$27))</f>
        <v xml:space="preserve">Facultad de Informática </v>
      </c>
      <c r="B358" s="197" t="str">
        <f>IF(ISNA(LOOKUP($G358,BLIOTECAS!$B$1:$B$27,BLIOTECAS!D$1:D$27)),"",LOOKUP($G358,BLIOTECAS!$B$1:$B$27,BLIOTECAS!D$1:D$27))</f>
        <v>FDI</v>
      </c>
      <c r="C358" s="197" t="str">
        <f>IF(ISNA(LOOKUP($G358,BLIOTECAS!$B$1:$B$27,BLIOTECAS!E$1:E$27)),"",LOOKUP($G358,BLIOTECAS!$B$1:$B$27,BLIOTECAS!E$1:E$27))</f>
        <v>Ciencias Experimentales</v>
      </c>
      <c r="D358" s="274">
        <v>1788</v>
      </c>
      <c r="E358" s="274"/>
      <c r="F358" s="274"/>
      <c r="G358" s="274">
        <v>17</v>
      </c>
      <c r="H358" s="274"/>
      <c r="I358" s="274">
        <v>2</v>
      </c>
      <c r="J358" s="274">
        <v>3</v>
      </c>
      <c r="K358" s="274"/>
      <c r="L358" s="274">
        <v>17</v>
      </c>
      <c r="M358" s="274"/>
      <c r="N358" s="274"/>
      <c r="O358" s="274"/>
      <c r="P358" s="274"/>
      <c r="Q358" s="274"/>
      <c r="R358" s="274">
        <v>5</v>
      </c>
      <c r="S358" s="274">
        <v>5</v>
      </c>
      <c r="T358" s="274">
        <v>5</v>
      </c>
      <c r="U358" s="274">
        <v>5</v>
      </c>
      <c r="V358" s="274"/>
      <c r="W358" s="274"/>
      <c r="X358" s="274">
        <v>2</v>
      </c>
      <c r="Y358" s="274">
        <v>4</v>
      </c>
      <c r="Z358" s="274">
        <v>2</v>
      </c>
      <c r="AA358" s="274">
        <v>4</v>
      </c>
      <c r="AB358" s="274">
        <v>4</v>
      </c>
      <c r="AC358" s="274"/>
      <c r="AD358" s="274">
        <v>3</v>
      </c>
      <c r="AE358" s="274">
        <v>5</v>
      </c>
      <c r="AF358" s="274">
        <v>5</v>
      </c>
      <c r="AG358" s="274">
        <v>4</v>
      </c>
      <c r="AH358" s="274">
        <v>4</v>
      </c>
      <c r="AI358" s="274">
        <v>5</v>
      </c>
      <c r="AJ358" s="274">
        <v>4</v>
      </c>
      <c r="AK358" s="274"/>
      <c r="AL358" s="274"/>
      <c r="AM358" s="274">
        <v>4</v>
      </c>
      <c r="AN358" s="274">
        <v>5</v>
      </c>
      <c r="AO358" s="274">
        <v>5</v>
      </c>
      <c r="AP358" s="274">
        <v>5</v>
      </c>
      <c r="AQ358" s="274">
        <v>5</v>
      </c>
      <c r="AR358" s="274">
        <v>4</v>
      </c>
      <c r="AS358" s="274">
        <v>2</v>
      </c>
      <c r="AT358" s="274"/>
      <c r="AU358" s="274" t="s">
        <v>183</v>
      </c>
      <c r="AV358" s="274">
        <v>4</v>
      </c>
      <c r="AW358" s="274" t="s">
        <v>33</v>
      </c>
      <c r="AX358" s="274"/>
      <c r="AY358" s="274" t="s">
        <v>33</v>
      </c>
      <c r="AZ358" s="274"/>
      <c r="BA358" s="274" t="s">
        <v>183</v>
      </c>
      <c r="BB358" s="274" t="s">
        <v>33</v>
      </c>
      <c r="BC358" s="274" t="s">
        <v>33</v>
      </c>
      <c r="BD358" s="274"/>
      <c r="BE358" s="274" t="s">
        <v>33</v>
      </c>
      <c r="BF358" s="274"/>
      <c r="BG358" s="274"/>
      <c r="BH358" s="274"/>
      <c r="BI358" s="274"/>
      <c r="BJ358" s="274">
        <v>4</v>
      </c>
      <c r="BK358" s="274">
        <v>4</v>
      </c>
      <c r="BL358" s="274"/>
      <c r="BM358" s="274">
        <v>3</v>
      </c>
      <c r="BN358" s="274">
        <v>3</v>
      </c>
      <c r="BO358" s="274" t="s">
        <v>477</v>
      </c>
      <c r="BP358" s="274"/>
      <c r="BQ358" s="275">
        <v>43140.338506944441</v>
      </c>
      <c r="BR358" s="274" t="s">
        <v>355</v>
      </c>
    </row>
    <row r="359" spans="1:71" ht="15" x14ac:dyDescent="0.25">
      <c r="A359" s="197" t="str">
        <f>IF(ISNA(LOOKUP($G359,BLIOTECAS!$B$1:$B$27,BLIOTECAS!C$1:C$27)),"",LOOKUP($G359,BLIOTECAS!$B$1:$B$27,BLIOTECAS!C$1:C$27))</f>
        <v xml:space="preserve">Facultad de Filología </v>
      </c>
      <c r="B359" s="197" t="str">
        <f>IF(ISNA(LOOKUP($G359,BLIOTECAS!$B$1:$B$27,BLIOTECAS!D$1:D$27)),"",LOOKUP($G359,BLIOTECAS!$B$1:$B$27,BLIOTECAS!D$1:D$27))</f>
        <v>FLL</v>
      </c>
      <c r="C359" s="197" t="str">
        <f>IF(ISNA(LOOKUP($G359,BLIOTECAS!$B$1:$B$27,BLIOTECAS!E$1:E$27)),"",LOOKUP($G359,BLIOTECAS!$B$1:$B$27,BLIOTECAS!E$1:E$27))</f>
        <v>Humanidades</v>
      </c>
      <c r="D359" s="274">
        <v>1789</v>
      </c>
      <c r="E359" s="274"/>
      <c r="F359" s="274"/>
      <c r="G359" s="274">
        <v>14</v>
      </c>
      <c r="H359" s="274"/>
      <c r="I359" s="274">
        <v>4</v>
      </c>
      <c r="J359" s="274">
        <v>4</v>
      </c>
      <c r="K359" s="274"/>
      <c r="L359" s="274">
        <v>14</v>
      </c>
      <c r="M359" s="274">
        <v>15</v>
      </c>
      <c r="N359" s="274">
        <v>16</v>
      </c>
      <c r="O359" s="274" t="s">
        <v>478</v>
      </c>
      <c r="P359" s="274"/>
      <c r="Q359" s="274"/>
      <c r="R359" s="274">
        <v>3</v>
      </c>
      <c r="S359" s="274">
        <v>4</v>
      </c>
      <c r="T359" s="274">
        <v>4</v>
      </c>
      <c r="U359" s="274">
        <v>3</v>
      </c>
      <c r="V359" s="274"/>
      <c r="W359" s="274"/>
      <c r="X359" s="274">
        <v>3</v>
      </c>
      <c r="Y359" s="274">
        <v>5</v>
      </c>
      <c r="Z359" s="274">
        <v>5</v>
      </c>
      <c r="AA359" s="274">
        <v>3</v>
      </c>
      <c r="AB359" s="274">
        <v>3</v>
      </c>
      <c r="AC359" s="274"/>
      <c r="AD359" s="274">
        <v>4</v>
      </c>
      <c r="AE359" s="274">
        <v>4</v>
      </c>
      <c r="AF359" s="274">
        <v>4</v>
      </c>
      <c r="AG359" s="274">
        <v>4</v>
      </c>
      <c r="AH359" s="274">
        <v>4</v>
      </c>
      <c r="AI359" s="274">
        <v>4</v>
      </c>
      <c r="AJ359" s="274">
        <v>4</v>
      </c>
      <c r="AK359" s="274"/>
      <c r="AL359" s="274"/>
      <c r="AM359" s="274">
        <v>4</v>
      </c>
      <c r="AN359" s="274">
        <v>4</v>
      </c>
      <c r="AO359" s="274">
        <v>4</v>
      </c>
      <c r="AP359" s="274">
        <v>4</v>
      </c>
      <c r="AQ359" s="274">
        <v>4</v>
      </c>
      <c r="AR359" s="274">
        <v>5</v>
      </c>
      <c r="AS359" s="274">
        <v>4</v>
      </c>
      <c r="AT359" s="274"/>
      <c r="AU359" s="274" t="s">
        <v>183</v>
      </c>
      <c r="AV359" s="274">
        <v>3</v>
      </c>
      <c r="AW359" s="274" t="s">
        <v>183</v>
      </c>
      <c r="AX359" s="274">
        <v>3</v>
      </c>
      <c r="AY359" s="274" t="s">
        <v>33</v>
      </c>
      <c r="AZ359" s="274"/>
      <c r="BA359" s="274" t="s">
        <v>33</v>
      </c>
      <c r="BB359" s="274" t="s">
        <v>183</v>
      </c>
      <c r="BC359" s="274" t="s">
        <v>183</v>
      </c>
      <c r="BD359" s="274">
        <v>3</v>
      </c>
      <c r="BE359" s="274" t="s">
        <v>183</v>
      </c>
      <c r="BF359" s="274"/>
      <c r="BG359" s="274"/>
      <c r="BH359" s="274"/>
      <c r="BI359" s="274"/>
      <c r="BJ359" s="274">
        <v>4</v>
      </c>
      <c r="BK359" s="274">
        <v>4</v>
      </c>
      <c r="BL359" s="274"/>
      <c r="BM359" s="274">
        <v>4</v>
      </c>
      <c r="BN359" s="274">
        <v>3</v>
      </c>
      <c r="BO359" s="274"/>
      <c r="BP359" s="274"/>
      <c r="BQ359" s="275">
        <v>43140.353807870371</v>
      </c>
      <c r="BR359" s="274" t="s">
        <v>356</v>
      </c>
    </row>
    <row r="360" spans="1:71" ht="15" x14ac:dyDescent="0.25">
      <c r="A360" s="197" t="str">
        <f>IF(ISNA(LOOKUP($G360,BLIOTECAS!$B$1:$B$27,BLIOTECAS!C$1:C$27)),"",LOOKUP($G360,BLIOTECAS!$B$1:$B$27,BLIOTECAS!C$1:C$27))</f>
        <v xml:space="preserve">Facultad de Medicina </v>
      </c>
      <c r="B360" s="197" t="str">
        <f>IF(ISNA(LOOKUP($G360,BLIOTECAS!$B$1:$B$27,BLIOTECAS!D$1:D$27)),"",LOOKUP($G360,BLIOTECAS!$B$1:$B$27,BLIOTECAS!D$1:D$27))</f>
        <v>MED</v>
      </c>
      <c r="C360" s="197" t="str">
        <f>IF(ISNA(LOOKUP($G360,BLIOTECAS!$B$1:$B$27,BLIOTECAS!E$1:E$27)),"",LOOKUP($G360,BLIOTECAS!$B$1:$B$27,BLIOTECAS!E$1:E$27))</f>
        <v>Ciencias de la Salud</v>
      </c>
      <c r="D360" s="274">
        <v>1790</v>
      </c>
      <c r="E360" s="274"/>
      <c r="F360" s="274"/>
      <c r="G360" s="274">
        <v>18</v>
      </c>
      <c r="H360" s="274"/>
      <c r="I360" s="274">
        <v>1</v>
      </c>
      <c r="J360" s="274">
        <v>1</v>
      </c>
      <c r="K360" s="274"/>
      <c r="L360" s="274"/>
      <c r="M360" s="274"/>
      <c r="N360" s="274"/>
      <c r="O360" s="274" t="s">
        <v>479</v>
      </c>
      <c r="P360" s="274"/>
      <c r="Q360" s="274"/>
      <c r="R360" s="274"/>
      <c r="S360" s="274"/>
      <c r="T360" s="274"/>
      <c r="U360" s="274"/>
      <c r="V360" s="274"/>
      <c r="W360" s="274"/>
      <c r="X360" s="274">
        <v>1</v>
      </c>
      <c r="Y360" s="274">
        <v>1</v>
      </c>
      <c r="Z360" s="274">
        <v>4</v>
      </c>
      <c r="AA360" s="274">
        <v>4</v>
      </c>
      <c r="AB360" s="274">
        <v>4</v>
      </c>
      <c r="AC360" s="274"/>
      <c r="AD360" s="274"/>
      <c r="AE360" s="274"/>
      <c r="AF360" s="274"/>
      <c r="AG360" s="274"/>
      <c r="AH360" s="274"/>
      <c r="AI360" s="274"/>
      <c r="AJ360" s="274"/>
      <c r="AK360" s="274"/>
      <c r="AL360" s="274"/>
      <c r="AM360" s="274"/>
      <c r="AN360" s="274"/>
      <c r="AO360" s="274"/>
      <c r="AP360" s="274"/>
      <c r="AQ360" s="274"/>
      <c r="AR360" s="274"/>
      <c r="AS360" s="274"/>
      <c r="AT360" s="274"/>
      <c r="AU360" s="274" t="s">
        <v>33</v>
      </c>
      <c r="AV360" s="274"/>
      <c r="AW360" s="274" t="s">
        <v>33</v>
      </c>
      <c r="AX360" s="274"/>
      <c r="AY360" s="274" t="s">
        <v>33</v>
      </c>
      <c r="AZ360" s="274"/>
      <c r="BA360" s="274" t="s">
        <v>33</v>
      </c>
      <c r="BB360" s="274" t="s">
        <v>33</v>
      </c>
      <c r="BC360" s="274" t="s">
        <v>33</v>
      </c>
      <c r="BD360" s="274"/>
      <c r="BE360" s="274" t="s">
        <v>33</v>
      </c>
      <c r="BF360" s="274"/>
      <c r="BG360" s="274"/>
      <c r="BH360" s="274"/>
      <c r="BI360" s="274"/>
      <c r="BJ360" s="274"/>
      <c r="BK360" s="274"/>
      <c r="BL360" s="274"/>
      <c r="BM360" s="274"/>
      <c r="BN360" s="274"/>
      <c r="BO360" s="274"/>
      <c r="BP360" s="274"/>
      <c r="BQ360" s="275">
        <v>43140.35392361111</v>
      </c>
      <c r="BR360" s="274" t="s">
        <v>356</v>
      </c>
    </row>
    <row r="361" spans="1:71" ht="15" x14ac:dyDescent="0.25">
      <c r="A361" s="197" t="str">
        <f>IF(ISNA(LOOKUP($G361,BLIOTECAS!$B$1:$B$27,BLIOTECAS!C$1:C$27)),"",LOOKUP($G361,BLIOTECAS!$B$1:$B$27,BLIOTECAS!C$1:C$27))</f>
        <v xml:space="preserve">Facultad de Geografía e Historia </v>
      </c>
      <c r="B361" s="197" t="str">
        <f>IF(ISNA(LOOKUP($G361,BLIOTECAS!$B$1:$B$27,BLIOTECAS!D$1:D$27)),"",LOOKUP($G361,BLIOTECAS!$B$1:$B$27,BLIOTECAS!D$1:D$27))</f>
        <v>GHI</v>
      </c>
      <c r="C361" s="197" t="str">
        <f>IF(ISNA(LOOKUP($G361,BLIOTECAS!$B$1:$B$27,BLIOTECAS!E$1:E$27)),"",LOOKUP($G361,BLIOTECAS!$B$1:$B$27,BLIOTECAS!E$1:E$27))</f>
        <v>Humanidades</v>
      </c>
      <c r="D361" s="274">
        <v>1791</v>
      </c>
      <c r="E361" s="274"/>
      <c r="F361" s="274"/>
      <c r="G361" s="274">
        <v>16</v>
      </c>
      <c r="H361" s="274"/>
      <c r="I361" s="274">
        <v>3</v>
      </c>
      <c r="J361" s="274">
        <v>4</v>
      </c>
      <c r="K361" s="274"/>
      <c r="L361" s="274">
        <v>16</v>
      </c>
      <c r="M361" s="274">
        <v>14</v>
      </c>
      <c r="N361" s="274"/>
      <c r="O361" s="274"/>
      <c r="P361" s="274"/>
      <c r="Q361" s="274"/>
      <c r="R361" s="274">
        <v>5</v>
      </c>
      <c r="S361" s="274">
        <v>4</v>
      </c>
      <c r="T361" s="274">
        <v>3</v>
      </c>
      <c r="U361" s="274">
        <v>4</v>
      </c>
      <c r="V361" s="274"/>
      <c r="W361" s="274"/>
      <c r="X361" s="274">
        <v>4</v>
      </c>
      <c r="Y361" s="274">
        <v>3</v>
      </c>
      <c r="Z361" s="274">
        <v>5</v>
      </c>
      <c r="AA361" s="274">
        <v>2</v>
      </c>
      <c r="AB361" s="274">
        <v>2</v>
      </c>
      <c r="AC361" s="274"/>
      <c r="AD361" s="274">
        <v>4</v>
      </c>
      <c r="AE361" s="274">
        <v>5</v>
      </c>
      <c r="AF361" s="274">
        <v>5</v>
      </c>
      <c r="AG361" s="274">
        <v>5</v>
      </c>
      <c r="AH361" s="274">
        <v>5</v>
      </c>
      <c r="AI361" s="274">
        <v>5</v>
      </c>
      <c r="AJ361" s="274">
        <v>5</v>
      </c>
      <c r="AK361" s="274"/>
      <c r="AL361" s="274"/>
      <c r="AM361" s="274">
        <v>5</v>
      </c>
      <c r="AN361" s="274">
        <v>5</v>
      </c>
      <c r="AO361" s="274">
        <v>5</v>
      </c>
      <c r="AP361" s="274">
        <v>5</v>
      </c>
      <c r="AQ361" s="274">
        <v>5</v>
      </c>
      <c r="AR361" s="274">
        <v>5</v>
      </c>
      <c r="AS361" s="274">
        <v>5</v>
      </c>
      <c r="AT361" s="274"/>
      <c r="AU361" s="274" t="s">
        <v>183</v>
      </c>
      <c r="AV361" s="274">
        <v>4</v>
      </c>
      <c r="AW361" s="274" t="s">
        <v>183</v>
      </c>
      <c r="AX361" s="274">
        <v>4</v>
      </c>
      <c r="AY361" s="274" t="s">
        <v>183</v>
      </c>
      <c r="AZ361" s="274">
        <v>4</v>
      </c>
      <c r="BA361" s="274" t="s">
        <v>33</v>
      </c>
      <c r="BB361" s="274" t="s">
        <v>183</v>
      </c>
      <c r="BC361" s="274" t="s">
        <v>33</v>
      </c>
      <c r="BD361" s="274"/>
      <c r="BE361" s="274" t="s">
        <v>33</v>
      </c>
      <c r="BF361" s="274"/>
      <c r="BG361" s="274"/>
      <c r="BH361" s="274"/>
      <c r="BI361" s="274"/>
      <c r="BJ361" s="274">
        <v>5</v>
      </c>
      <c r="BK361" s="274">
        <v>5</v>
      </c>
      <c r="BL361" s="274"/>
      <c r="BM361" s="274">
        <v>5</v>
      </c>
      <c r="BN361" s="274">
        <v>5</v>
      </c>
      <c r="BO361" s="274"/>
      <c r="BP361" s="274"/>
      <c r="BQ361" s="275">
        <v>43140.358043981483</v>
      </c>
      <c r="BR361" s="274" t="s">
        <v>355</v>
      </c>
    </row>
    <row r="362" spans="1:71" ht="15" x14ac:dyDescent="0.25">
      <c r="A362" s="197" t="str">
        <f>IF(ISNA(LOOKUP($G362,BLIOTECAS!$B$1:$B$27,BLIOTECAS!C$1:C$27)),"",LOOKUP($G362,BLIOTECAS!$B$1:$B$27,BLIOTECAS!C$1:C$27))</f>
        <v xml:space="preserve">Facultad de Veterinaria </v>
      </c>
      <c r="B362" s="197" t="str">
        <f>IF(ISNA(LOOKUP($G362,BLIOTECAS!$B$1:$B$27,BLIOTECAS!D$1:D$27)),"",LOOKUP($G362,BLIOTECAS!$B$1:$B$27,BLIOTECAS!D$1:D$27))</f>
        <v>VET</v>
      </c>
      <c r="C362" s="197" t="str">
        <f>IF(ISNA(LOOKUP($G362,BLIOTECAS!$B$1:$B$27,BLIOTECAS!E$1:E$27)),"",LOOKUP($G362,BLIOTECAS!$B$1:$B$27,BLIOTECAS!E$1:E$27))</f>
        <v>Ciencias de la Salud</v>
      </c>
      <c r="D362" s="274">
        <v>1792</v>
      </c>
      <c r="E362" s="274"/>
      <c r="F362" s="274"/>
      <c r="G362" s="274">
        <v>21</v>
      </c>
      <c r="H362" s="274"/>
      <c r="I362" s="274">
        <v>2</v>
      </c>
      <c r="J362" s="274">
        <v>5</v>
      </c>
      <c r="K362" s="274"/>
      <c r="L362" s="274">
        <v>21</v>
      </c>
      <c r="M362" s="274">
        <v>29</v>
      </c>
      <c r="N362" s="274"/>
      <c r="O362" s="274"/>
      <c r="P362" s="274"/>
      <c r="Q362" s="274"/>
      <c r="R362" s="274">
        <v>5</v>
      </c>
      <c r="S362" s="274">
        <v>4</v>
      </c>
      <c r="T362" s="274">
        <v>4</v>
      </c>
      <c r="U362" s="274">
        <v>4</v>
      </c>
      <c r="V362" s="274"/>
      <c r="W362" s="274"/>
      <c r="X362" s="274">
        <v>5</v>
      </c>
      <c r="Y362" s="274">
        <v>5</v>
      </c>
      <c r="Z362" s="274">
        <v>2</v>
      </c>
      <c r="AA362" s="274">
        <v>4</v>
      </c>
      <c r="AB362" s="274">
        <v>4</v>
      </c>
      <c r="AC362" s="274"/>
      <c r="AD362" s="274">
        <v>5</v>
      </c>
      <c r="AE362" s="274">
        <v>5</v>
      </c>
      <c r="AF362" s="274">
        <v>5</v>
      </c>
      <c r="AG362" s="274">
        <v>5</v>
      </c>
      <c r="AH362" s="274">
        <v>5</v>
      </c>
      <c r="AI362" s="274">
        <v>5</v>
      </c>
      <c r="AJ362" s="274">
        <v>4</v>
      </c>
      <c r="AK362" s="274"/>
      <c r="AL362" s="274"/>
      <c r="AM362" s="274">
        <v>5</v>
      </c>
      <c r="AN362" s="274">
        <v>5</v>
      </c>
      <c r="AO362" s="274">
        <v>5</v>
      </c>
      <c r="AP362" s="274">
        <v>5</v>
      </c>
      <c r="AQ362" s="274">
        <v>5</v>
      </c>
      <c r="AR362" s="274">
        <v>5</v>
      </c>
      <c r="AS362" s="274">
        <v>5</v>
      </c>
      <c r="AT362" s="274"/>
      <c r="AU362" s="274" t="s">
        <v>183</v>
      </c>
      <c r="AV362" s="274">
        <v>4</v>
      </c>
      <c r="AW362" s="274"/>
      <c r="AX362" s="274">
        <v>4</v>
      </c>
      <c r="AY362" s="274" t="s">
        <v>33</v>
      </c>
      <c r="AZ362" s="274"/>
      <c r="BA362" s="274" t="s">
        <v>183</v>
      </c>
      <c r="BB362" s="274" t="s">
        <v>183</v>
      </c>
      <c r="BC362" s="274" t="s">
        <v>183</v>
      </c>
      <c r="BD362" s="274">
        <v>5</v>
      </c>
      <c r="BE362" s="274" t="s">
        <v>183</v>
      </c>
      <c r="BF362" s="274"/>
      <c r="BG362" s="274"/>
      <c r="BH362" s="274"/>
      <c r="BI362" s="274"/>
      <c r="BJ362" s="274">
        <v>5</v>
      </c>
      <c r="BK362" s="274">
        <v>5</v>
      </c>
      <c r="BL362" s="274"/>
      <c r="BM362" s="274">
        <v>5</v>
      </c>
      <c r="BN362" s="274">
        <v>5</v>
      </c>
      <c r="BO362" s="274" t="s">
        <v>480</v>
      </c>
      <c r="BP362" s="274"/>
      <c r="BQ362" s="290">
        <v>43140.362060185187</v>
      </c>
      <c r="BR362" s="274" t="s">
        <v>356</v>
      </c>
    </row>
    <row r="363" spans="1:71" ht="15" x14ac:dyDescent="0.25">
      <c r="A363" s="197" t="str">
        <f>IF(ISNA(LOOKUP($G363,BLIOTECAS!$B$1:$B$27,BLIOTECAS!C$1:C$27)),"",LOOKUP($G363,BLIOTECAS!$B$1:$B$27,BLIOTECAS!C$1:C$27))</f>
        <v xml:space="preserve">Facultad de Veterinaria </v>
      </c>
      <c r="B363" s="197" t="str">
        <f>IF(ISNA(LOOKUP($G363,BLIOTECAS!$B$1:$B$27,BLIOTECAS!D$1:D$27)),"",LOOKUP($G363,BLIOTECAS!$B$1:$B$27,BLIOTECAS!D$1:D$27))</f>
        <v>VET</v>
      </c>
      <c r="C363" s="197" t="str">
        <f>IF(ISNA(LOOKUP($G363,BLIOTECAS!$B$1:$B$27,BLIOTECAS!E$1:E$27)),"",LOOKUP($G363,BLIOTECAS!$B$1:$B$27,BLIOTECAS!E$1:E$27))</f>
        <v>Ciencias de la Salud</v>
      </c>
      <c r="D363" s="274">
        <v>1793</v>
      </c>
      <c r="E363" s="274"/>
      <c r="F363" s="274"/>
      <c r="G363" s="274">
        <v>21</v>
      </c>
      <c r="H363" s="274"/>
      <c r="I363" s="274">
        <v>2</v>
      </c>
      <c r="J363" s="274">
        <v>4</v>
      </c>
      <c r="K363" s="274"/>
      <c r="L363" s="274">
        <v>21</v>
      </c>
      <c r="M363" s="274"/>
      <c r="N363" s="274"/>
      <c r="O363" s="274"/>
      <c r="P363" s="274"/>
      <c r="Q363" s="274"/>
      <c r="R363" s="274">
        <v>4</v>
      </c>
      <c r="S363" s="274">
        <v>4</v>
      </c>
      <c r="T363" s="274">
        <v>4</v>
      </c>
      <c r="U363" s="274">
        <v>4</v>
      </c>
      <c r="V363" s="274"/>
      <c r="W363" s="274"/>
      <c r="X363" s="274">
        <v>3</v>
      </c>
      <c r="Y363" s="274">
        <v>5</v>
      </c>
      <c r="Z363" s="274">
        <v>3</v>
      </c>
      <c r="AA363" s="274">
        <v>1</v>
      </c>
      <c r="AB363" s="274">
        <v>4</v>
      </c>
      <c r="AC363" s="274"/>
      <c r="AD363" s="274">
        <v>4</v>
      </c>
      <c r="AE363" s="274">
        <v>4</v>
      </c>
      <c r="AF363" s="274">
        <v>4</v>
      </c>
      <c r="AG363" s="274">
        <v>5</v>
      </c>
      <c r="AH363" s="274">
        <v>3</v>
      </c>
      <c r="AI363" s="274">
        <v>5</v>
      </c>
      <c r="AJ363" s="274">
        <v>4</v>
      </c>
      <c r="AK363" s="274"/>
      <c r="AL363" s="274"/>
      <c r="AM363" s="274">
        <v>5</v>
      </c>
      <c r="AN363" s="274">
        <v>5</v>
      </c>
      <c r="AO363" s="274">
        <v>5</v>
      </c>
      <c r="AP363" s="274">
        <v>5</v>
      </c>
      <c r="AQ363" s="274">
        <v>5</v>
      </c>
      <c r="AR363" s="274">
        <v>5</v>
      </c>
      <c r="AS363" s="274">
        <v>5</v>
      </c>
      <c r="AT363" s="274"/>
      <c r="AU363" s="274" t="s">
        <v>33</v>
      </c>
      <c r="AV363" s="274"/>
      <c r="AW363" s="274" t="s">
        <v>183</v>
      </c>
      <c r="AX363" s="274">
        <v>4</v>
      </c>
      <c r="AY363" s="274" t="s">
        <v>33</v>
      </c>
      <c r="AZ363" s="274"/>
      <c r="BA363" s="274" t="s">
        <v>183</v>
      </c>
      <c r="BB363" s="274" t="s">
        <v>183</v>
      </c>
      <c r="BC363" s="274" t="s">
        <v>33</v>
      </c>
      <c r="BD363" s="274"/>
      <c r="BE363" s="274" t="s">
        <v>33</v>
      </c>
      <c r="BF363" s="274"/>
      <c r="BG363" s="274"/>
      <c r="BH363" s="274"/>
      <c r="BI363" s="274"/>
      <c r="BJ363" s="274">
        <v>5</v>
      </c>
      <c r="BK363" s="274">
        <v>5</v>
      </c>
      <c r="BL363" s="274"/>
      <c r="BM363" s="274">
        <v>5</v>
      </c>
      <c r="BN363" s="274">
        <v>4</v>
      </c>
      <c r="BO363" s="274"/>
      <c r="BP363" s="274"/>
      <c r="BQ363" s="275">
        <v>43140.366412037038</v>
      </c>
      <c r="BR363" s="274" t="s">
        <v>355</v>
      </c>
    </row>
    <row r="364" spans="1:71" ht="15" x14ac:dyDescent="0.25">
      <c r="A364" s="197" t="str">
        <f>IF(ISNA(LOOKUP($G364,BLIOTECAS!$B$1:$B$27,BLIOTECAS!C$1:C$27)),"",LOOKUP($G364,BLIOTECAS!$B$1:$B$27,BLIOTECAS!C$1:C$27))</f>
        <v xml:space="preserve">Facultad de Medicina </v>
      </c>
      <c r="B364" s="197" t="str">
        <f>IF(ISNA(LOOKUP($G364,BLIOTECAS!$B$1:$B$27,BLIOTECAS!D$1:D$27)),"",LOOKUP($G364,BLIOTECAS!$B$1:$B$27,BLIOTECAS!D$1:D$27))</f>
        <v>MED</v>
      </c>
      <c r="C364" s="197" t="str">
        <f>IF(ISNA(LOOKUP($G364,BLIOTECAS!$B$1:$B$27,BLIOTECAS!E$1:E$27)),"",LOOKUP($G364,BLIOTECAS!$B$1:$B$27,BLIOTECAS!E$1:E$27))</f>
        <v>Ciencias de la Salud</v>
      </c>
      <c r="D364" s="274">
        <v>1794</v>
      </c>
      <c r="E364" s="274"/>
      <c r="F364" s="274"/>
      <c r="G364" s="274">
        <v>18</v>
      </c>
      <c r="H364" s="274"/>
      <c r="I364" s="274">
        <v>3</v>
      </c>
      <c r="J364" s="274">
        <v>4</v>
      </c>
      <c r="K364" s="274"/>
      <c r="L364" s="274">
        <v>18</v>
      </c>
      <c r="M364" s="274">
        <v>22</v>
      </c>
      <c r="N364" s="274">
        <v>28</v>
      </c>
      <c r="O364" s="274" t="s">
        <v>481</v>
      </c>
      <c r="P364" s="274"/>
      <c r="Q364" s="274"/>
      <c r="R364" s="274">
        <v>5</v>
      </c>
      <c r="S364" s="274">
        <v>5</v>
      </c>
      <c r="T364" s="274">
        <v>5</v>
      </c>
      <c r="U364" s="274"/>
      <c r="V364" s="274"/>
      <c r="W364" s="274"/>
      <c r="X364" s="274">
        <v>4</v>
      </c>
      <c r="Y364" s="274">
        <v>4</v>
      </c>
      <c r="Z364" s="274">
        <v>4</v>
      </c>
      <c r="AA364" s="274">
        <v>3</v>
      </c>
      <c r="AB364" s="274">
        <v>3</v>
      </c>
      <c r="AC364" s="274"/>
      <c r="AD364" s="274">
        <v>5</v>
      </c>
      <c r="AE364" s="274">
        <v>5</v>
      </c>
      <c r="AF364" s="274">
        <v>5</v>
      </c>
      <c r="AG364" s="274">
        <v>5</v>
      </c>
      <c r="AH364" s="274">
        <v>5</v>
      </c>
      <c r="AI364" s="274">
        <v>5</v>
      </c>
      <c r="AJ364" s="274">
        <v>5</v>
      </c>
      <c r="AK364" s="274"/>
      <c r="AL364" s="274"/>
      <c r="AM364" s="274">
        <v>5</v>
      </c>
      <c r="AN364" s="274">
        <v>5</v>
      </c>
      <c r="AO364" s="274">
        <v>5</v>
      </c>
      <c r="AP364" s="274">
        <v>5</v>
      </c>
      <c r="AQ364" s="274">
        <v>5</v>
      </c>
      <c r="AR364" s="274">
        <v>5</v>
      </c>
      <c r="AS364" s="274">
        <v>5</v>
      </c>
      <c r="AT364" s="274"/>
      <c r="AU364" s="274" t="s">
        <v>183</v>
      </c>
      <c r="AV364" s="274">
        <v>4</v>
      </c>
      <c r="AW364" s="274" t="s">
        <v>183</v>
      </c>
      <c r="AX364" s="274">
        <v>5</v>
      </c>
      <c r="AY364" s="274" t="s">
        <v>183</v>
      </c>
      <c r="AZ364" s="274">
        <v>5</v>
      </c>
      <c r="BA364" s="274" t="s">
        <v>183</v>
      </c>
      <c r="BB364" s="274"/>
      <c r="BC364" s="274" t="s">
        <v>183</v>
      </c>
      <c r="BD364" s="274">
        <v>5</v>
      </c>
      <c r="BE364" s="274" t="s">
        <v>183</v>
      </c>
      <c r="BF364" s="274"/>
      <c r="BG364" s="274"/>
      <c r="BH364" s="274"/>
      <c r="BI364" s="274"/>
      <c r="BJ364" s="274">
        <v>5</v>
      </c>
      <c r="BK364" s="274">
        <v>5</v>
      </c>
      <c r="BL364" s="274"/>
      <c r="BM364" s="274">
        <v>5</v>
      </c>
      <c r="BN364" s="274">
        <v>4</v>
      </c>
      <c r="BO364" s="274"/>
      <c r="BP364" s="274"/>
      <c r="BQ364" s="275">
        <v>43140.373194444444</v>
      </c>
      <c r="BR364" s="274" t="s">
        <v>356</v>
      </c>
    </row>
    <row r="365" spans="1:71" ht="15" x14ac:dyDescent="0.25">
      <c r="A365" s="197" t="str">
        <f>IF(ISNA(LOOKUP($G365,BLIOTECAS!$B$1:$B$27,BLIOTECAS!C$1:C$27)),"",LOOKUP($G365,BLIOTECAS!$B$1:$B$27,BLIOTECAS!C$1:C$27))</f>
        <v xml:space="preserve">Facultad de Filología </v>
      </c>
      <c r="B365" s="197" t="str">
        <f>IF(ISNA(LOOKUP($G365,BLIOTECAS!$B$1:$B$27,BLIOTECAS!D$1:D$27)),"",LOOKUP($G365,BLIOTECAS!$B$1:$B$27,BLIOTECAS!D$1:D$27))</f>
        <v>FLL</v>
      </c>
      <c r="C365" s="197" t="str">
        <f>IF(ISNA(LOOKUP($G365,BLIOTECAS!$B$1:$B$27,BLIOTECAS!E$1:E$27)),"",LOOKUP($G365,BLIOTECAS!$B$1:$B$27,BLIOTECAS!E$1:E$27))</f>
        <v>Humanidades</v>
      </c>
      <c r="D365" s="274">
        <v>1795</v>
      </c>
      <c r="E365" s="274"/>
      <c r="F365" s="274"/>
      <c r="G365" s="274">
        <v>14</v>
      </c>
      <c r="H365" s="274"/>
      <c r="I365" s="274">
        <v>4</v>
      </c>
      <c r="J365" s="274">
        <v>3</v>
      </c>
      <c r="K365" s="274"/>
      <c r="L365" s="274">
        <v>14</v>
      </c>
      <c r="M365" s="274"/>
      <c r="N365" s="274"/>
      <c r="O365" s="274" t="s">
        <v>105</v>
      </c>
      <c r="P365" s="274"/>
      <c r="Q365" s="274"/>
      <c r="R365" s="274">
        <v>4</v>
      </c>
      <c r="S365" s="274">
        <v>5</v>
      </c>
      <c r="T365" s="274">
        <v>5</v>
      </c>
      <c r="U365" s="274">
        <v>5</v>
      </c>
      <c r="V365" s="274"/>
      <c r="W365" s="274"/>
      <c r="X365" s="274">
        <v>5</v>
      </c>
      <c r="Y365" s="274">
        <v>4</v>
      </c>
      <c r="Z365" s="274">
        <v>5</v>
      </c>
      <c r="AA365" s="274">
        <v>5</v>
      </c>
      <c r="AB365" s="274">
        <v>5</v>
      </c>
      <c r="AC365" s="274"/>
      <c r="AD365" s="274">
        <v>5</v>
      </c>
      <c r="AE365" s="274">
        <v>5</v>
      </c>
      <c r="AF365" s="274">
        <v>5</v>
      </c>
      <c r="AG365" s="274">
        <v>5</v>
      </c>
      <c r="AH365" s="274">
        <v>5</v>
      </c>
      <c r="AI365" s="274">
        <v>5</v>
      </c>
      <c r="AJ365" s="274">
        <v>5</v>
      </c>
      <c r="AK365" s="274"/>
      <c r="AL365" s="274"/>
      <c r="AM365" s="274">
        <v>5</v>
      </c>
      <c r="AN365" s="274">
        <v>5</v>
      </c>
      <c r="AO365" s="274">
        <v>5</v>
      </c>
      <c r="AP365" s="274">
        <v>5</v>
      </c>
      <c r="AQ365" s="274">
        <v>5</v>
      </c>
      <c r="AR365" s="274">
        <v>5</v>
      </c>
      <c r="AS365" s="274">
        <v>5</v>
      </c>
      <c r="AT365" s="274"/>
      <c r="AU365" s="274" t="s">
        <v>183</v>
      </c>
      <c r="AV365" s="274">
        <v>4</v>
      </c>
      <c r="AW365" s="274" t="s">
        <v>33</v>
      </c>
      <c r="AX365" s="274"/>
      <c r="AY365" s="274" t="s">
        <v>33</v>
      </c>
      <c r="AZ365" s="274"/>
      <c r="BA365" s="274" t="s">
        <v>183</v>
      </c>
      <c r="BB365" s="274" t="s">
        <v>183</v>
      </c>
      <c r="BC365" s="274" t="s">
        <v>183</v>
      </c>
      <c r="BD365" s="274">
        <v>4</v>
      </c>
      <c r="BE365" s="274" t="s">
        <v>183</v>
      </c>
      <c r="BF365" s="274"/>
      <c r="BG365" s="274"/>
      <c r="BH365" s="274"/>
      <c r="BI365" s="274"/>
      <c r="BJ365" s="274">
        <v>5</v>
      </c>
      <c r="BK365" s="274"/>
      <c r="BL365" s="274"/>
      <c r="BM365" s="274">
        <v>5</v>
      </c>
      <c r="BN365" s="274">
        <v>5</v>
      </c>
      <c r="BO365" s="274"/>
      <c r="BP365" s="274"/>
      <c r="BQ365" s="275">
        <v>43140.376631944448</v>
      </c>
      <c r="BR365" s="274" t="s">
        <v>355</v>
      </c>
    </row>
    <row r="366" spans="1:71" ht="15" x14ac:dyDescent="0.25">
      <c r="A366" s="197" t="str">
        <f>IF(ISNA(LOOKUP($G366,BLIOTECAS!$B$1:$B$27,BLIOTECAS!C$1:C$27)),"",LOOKUP($G366,BLIOTECAS!$B$1:$B$27,BLIOTECAS!C$1:C$27))</f>
        <v xml:space="preserve">Facultad de Filología </v>
      </c>
      <c r="B366" s="197" t="str">
        <f>IF(ISNA(LOOKUP($G366,BLIOTECAS!$B$1:$B$27,BLIOTECAS!D$1:D$27)),"",LOOKUP($G366,BLIOTECAS!$B$1:$B$27,BLIOTECAS!D$1:D$27))</f>
        <v>FLL</v>
      </c>
      <c r="C366" s="197" t="str">
        <f>IF(ISNA(LOOKUP($G366,BLIOTECAS!$B$1:$B$27,BLIOTECAS!E$1:E$27)),"",LOOKUP($G366,BLIOTECAS!$B$1:$B$27,BLIOTECAS!E$1:E$27))</f>
        <v>Humanidades</v>
      </c>
      <c r="D366" s="274">
        <v>1796</v>
      </c>
      <c r="E366" s="274"/>
      <c r="F366" s="274"/>
      <c r="G366" s="274">
        <v>14</v>
      </c>
      <c r="H366" s="274"/>
      <c r="I366" s="274">
        <v>4</v>
      </c>
      <c r="J366" s="274">
        <v>5</v>
      </c>
      <c r="K366" s="274"/>
      <c r="L366" s="274">
        <v>14</v>
      </c>
      <c r="M366" s="274">
        <v>29</v>
      </c>
      <c r="N366" s="274">
        <v>16</v>
      </c>
      <c r="O366" s="274" t="s">
        <v>482</v>
      </c>
      <c r="P366" s="274"/>
      <c r="Q366" s="274"/>
      <c r="R366" s="274">
        <v>4</v>
      </c>
      <c r="S366" s="274">
        <v>5</v>
      </c>
      <c r="T366" s="274">
        <v>5</v>
      </c>
      <c r="U366" s="274">
        <v>4</v>
      </c>
      <c r="V366" s="274"/>
      <c r="W366" s="274"/>
      <c r="X366" s="274">
        <v>5</v>
      </c>
      <c r="Y366" s="274">
        <v>5</v>
      </c>
      <c r="Z366" s="274">
        <v>3</v>
      </c>
      <c r="AA366" s="274">
        <v>2</v>
      </c>
      <c r="AB366" s="274">
        <v>5</v>
      </c>
      <c r="AC366" s="274"/>
      <c r="AD366" s="274">
        <v>5</v>
      </c>
      <c r="AE366" s="274">
        <v>4</v>
      </c>
      <c r="AF366" s="274">
        <v>5</v>
      </c>
      <c r="AG366" s="274">
        <v>5</v>
      </c>
      <c r="AH366" s="274">
        <v>5</v>
      </c>
      <c r="AI366" s="274">
        <v>5</v>
      </c>
      <c r="AJ366" s="274">
        <v>5</v>
      </c>
      <c r="AK366" s="274"/>
      <c r="AL366" s="274"/>
      <c r="AM366" s="274">
        <v>4</v>
      </c>
      <c r="AN366" s="274">
        <v>5</v>
      </c>
      <c r="AO366" s="274">
        <v>5</v>
      </c>
      <c r="AP366" s="274">
        <v>5</v>
      </c>
      <c r="AQ366" s="274">
        <v>5</v>
      </c>
      <c r="AR366" s="274">
        <v>5</v>
      </c>
      <c r="AS366" s="274">
        <v>5</v>
      </c>
      <c r="AT366" s="274"/>
      <c r="AU366" s="274" t="s">
        <v>183</v>
      </c>
      <c r="AV366" s="274">
        <v>4</v>
      </c>
      <c r="AW366" s="274" t="s">
        <v>183</v>
      </c>
      <c r="AX366" s="274">
        <v>5</v>
      </c>
      <c r="AY366" s="274" t="s">
        <v>33</v>
      </c>
      <c r="AZ366" s="274"/>
      <c r="BA366" s="274" t="s">
        <v>183</v>
      </c>
      <c r="BB366" s="274" t="s">
        <v>183</v>
      </c>
      <c r="BC366" s="274" t="s">
        <v>183</v>
      </c>
      <c r="BD366" s="274">
        <v>4</v>
      </c>
      <c r="BE366" s="274" t="s">
        <v>183</v>
      </c>
      <c r="BF366" s="274"/>
      <c r="BG366" s="274"/>
      <c r="BH366" s="274"/>
      <c r="BI366" s="274"/>
      <c r="BJ366" s="274">
        <v>5</v>
      </c>
      <c r="BK366" s="274">
        <v>5</v>
      </c>
      <c r="BL366" s="274"/>
      <c r="BM366" s="274">
        <v>5</v>
      </c>
      <c r="BN366" s="274">
        <v>5</v>
      </c>
      <c r="BO366" s="274"/>
      <c r="BP366" s="274"/>
      <c r="BQ366" s="275">
        <v>43140.379583333335</v>
      </c>
      <c r="BR366" s="274" t="s">
        <v>356</v>
      </c>
      <c r="BS366" t="s">
        <v>377</v>
      </c>
    </row>
    <row r="367" spans="1:71" ht="15" x14ac:dyDescent="0.25">
      <c r="A367" s="197" t="str">
        <f>IF(ISNA(LOOKUP($G367,BLIOTECAS!$B$1:$B$27,BLIOTECAS!C$1:C$27)),"",LOOKUP($G367,BLIOTECAS!$B$1:$B$27,BLIOTECAS!C$1:C$27))</f>
        <v/>
      </c>
      <c r="B367" s="197" t="str">
        <f>IF(ISNA(LOOKUP($G367,BLIOTECAS!$B$1:$B$27,BLIOTECAS!D$1:D$27)),"",LOOKUP($G367,BLIOTECAS!$B$1:$B$27,BLIOTECAS!D$1:D$27))</f>
        <v/>
      </c>
      <c r="C367" s="197" t="str">
        <f>IF(ISNA(LOOKUP($G367,BLIOTECAS!$B$1:$B$27,BLIOTECAS!E$1:E$27)),"",LOOKUP($G367,BLIOTECAS!$B$1:$B$27,BLIOTECAS!E$1:E$27))</f>
        <v/>
      </c>
      <c r="D367" s="274">
        <v>1797</v>
      </c>
      <c r="E367" s="274"/>
      <c r="F367" s="274"/>
      <c r="G367" s="274"/>
      <c r="H367" s="274"/>
      <c r="I367" s="274">
        <v>4</v>
      </c>
      <c r="J367" s="274">
        <v>4</v>
      </c>
      <c r="K367" s="274"/>
      <c r="L367" s="274">
        <v>29</v>
      </c>
      <c r="M367" s="274">
        <v>14</v>
      </c>
      <c r="N367" s="274">
        <v>4</v>
      </c>
      <c r="O367" s="274"/>
      <c r="P367" s="274"/>
      <c r="Q367" s="274"/>
      <c r="R367" s="274">
        <v>5</v>
      </c>
      <c r="S367" s="274">
        <v>5</v>
      </c>
      <c r="T367" s="274">
        <v>4</v>
      </c>
      <c r="U367" s="274">
        <v>4</v>
      </c>
      <c r="V367" s="274"/>
      <c r="W367" s="274"/>
      <c r="X367" s="274">
        <v>3</v>
      </c>
      <c r="Y367" s="274">
        <v>5</v>
      </c>
      <c r="Z367" s="274">
        <v>3</v>
      </c>
      <c r="AA367" s="274">
        <v>4</v>
      </c>
      <c r="AB367" s="274">
        <v>4</v>
      </c>
      <c r="AC367" s="274"/>
      <c r="AD367" s="274">
        <v>3</v>
      </c>
      <c r="AE367" s="274">
        <v>4</v>
      </c>
      <c r="AF367" s="274">
        <v>2</v>
      </c>
      <c r="AG367" s="274">
        <v>4</v>
      </c>
      <c r="AH367" s="274">
        <v>3</v>
      </c>
      <c r="AI367" s="274">
        <v>5</v>
      </c>
      <c r="AJ367" s="274">
        <v>4</v>
      </c>
      <c r="AK367" s="274"/>
      <c r="AL367" s="274"/>
      <c r="AM367" s="274">
        <v>4</v>
      </c>
      <c r="AN367" s="274">
        <v>4</v>
      </c>
      <c r="AO367" s="274">
        <v>5</v>
      </c>
      <c r="AP367" s="274">
        <v>5</v>
      </c>
      <c r="AQ367" s="274">
        <v>5</v>
      </c>
      <c r="AR367" s="274">
        <v>5</v>
      </c>
      <c r="AS367" s="274">
        <v>5</v>
      </c>
      <c r="AT367" s="274"/>
      <c r="AU367" s="274" t="s">
        <v>183</v>
      </c>
      <c r="AV367" s="274">
        <v>3</v>
      </c>
      <c r="AW367" s="274" t="s">
        <v>183</v>
      </c>
      <c r="AX367" s="274">
        <v>3</v>
      </c>
      <c r="AY367" s="274"/>
      <c r="AZ367" s="274"/>
      <c r="BA367" s="274" t="s">
        <v>183</v>
      </c>
      <c r="BB367" s="274" t="s">
        <v>183</v>
      </c>
      <c r="BC367" s="274" t="s">
        <v>33</v>
      </c>
      <c r="BD367" s="274"/>
      <c r="BE367" s="274" t="s">
        <v>33</v>
      </c>
      <c r="BF367" s="274"/>
      <c r="BG367" s="274"/>
      <c r="BH367" s="274"/>
      <c r="BI367" s="274"/>
      <c r="BJ367" s="274">
        <v>4</v>
      </c>
      <c r="BK367" s="274">
        <v>5</v>
      </c>
      <c r="BL367" s="274"/>
      <c r="BM367" s="274">
        <v>4</v>
      </c>
      <c r="BN367" s="274">
        <v>4</v>
      </c>
      <c r="BO367" s="274"/>
      <c r="BP367" s="274"/>
      <c r="BQ367" s="275">
        <v>43140.382534722223</v>
      </c>
      <c r="BR367" s="274" t="s">
        <v>356</v>
      </c>
    </row>
    <row r="368" spans="1:71" ht="15" x14ac:dyDescent="0.25">
      <c r="A368" s="197" t="str">
        <f>IF(ISNA(LOOKUP($G368,BLIOTECAS!$B$1:$B$27,BLIOTECAS!C$1:C$27)),"",LOOKUP($G368,BLIOTECAS!$B$1:$B$27,BLIOTECAS!C$1:C$27))</f>
        <v/>
      </c>
      <c r="B368" s="197" t="str">
        <f>IF(ISNA(LOOKUP($G368,BLIOTECAS!$B$1:$B$27,BLIOTECAS!D$1:D$27)),"",LOOKUP($G368,BLIOTECAS!$B$1:$B$27,BLIOTECAS!D$1:D$27))</f>
        <v/>
      </c>
      <c r="C368" s="197" t="str">
        <f>IF(ISNA(LOOKUP($G368,BLIOTECAS!$B$1:$B$27,BLIOTECAS!E$1:E$27)),"",LOOKUP($G368,BLIOTECAS!$B$1:$B$27,BLIOTECAS!E$1:E$27))</f>
        <v/>
      </c>
      <c r="D368" s="274">
        <v>1798</v>
      </c>
      <c r="E368" s="274"/>
      <c r="F368" s="274"/>
      <c r="G368" s="274"/>
      <c r="H368" s="274"/>
      <c r="I368" s="274">
        <v>3</v>
      </c>
      <c r="J368" s="274">
        <v>5</v>
      </c>
      <c r="K368" s="274"/>
      <c r="L368" s="274">
        <v>5</v>
      </c>
      <c r="M368" s="274"/>
      <c r="N368" s="274"/>
      <c r="O368" s="274"/>
      <c r="P368" s="274"/>
      <c r="Q368" s="274"/>
      <c r="R368" s="274">
        <v>5</v>
      </c>
      <c r="S368" s="274">
        <v>5</v>
      </c>
      <c r="T368" s="274">
        <v>5</v>
      </c>
      <c r="U368" s="274">
        <v>5</v>
      </c>
      <c r="V368" s="274"/>
      <c r="W368" s="274"/>
      <c r="X368" s="274">
        <v>3</v>
      </c>
      <c r="Y368" s="274">
        <v>5</v>
      </c>
      <c r="Z368" s="274">
        <v>5</v>
      </c>
      <c r="AA368" s="274">
        <v>1</v>
      </c>
      <c r="AB368" s="274">
        <v>5</v>
      </c>
      <c r="AC368" s="274"/>
      <c r="AD368" s="274"/>
      <c r="AE368" s="274">
        <v>4</v>
      </c>
      <c r="AF368" s="274">
        <v>5</v>
      </c>
      <c r="AG368" s="274">
        <v>5</v>
      </c>
      <c r="AH368" s="274">
        <v>5</v>
      </c>
      <c r="AI368" s="274">
        <v>5</v>
      </c>
      <c r="AJ368" s="274">
        <v>5</v>
      </c>
      <c r="AK368" s="274"/>
      <c r="AL368" s="274"/>
      <c r="AM368" s="274">
        <v>5</v>
      </c>
      <c r="AN368" s="274">
        <v>2</v>
      </c>
      <c r="AO368" s="274">
        <v>5</v>
      </c>
      <c r="AP368" s="274">
        <v>5</v>
      </c>
      <c r="AQ368" s="274">
        <v>5</v>
      </c>
      <c r="AR368" s="274">
        <v>5</v>
      </c>
      <c r="AS368" s="274">
        <v>5</v>
      </c>
      <c r="AT368" s="274"/>
      <c r="AU368" s="274" t="s">
        <v>33</v>
      </c>
      <c r="AV368" s="274"/>
      <c r="AW368" s="274"/>
      <c r="AX368" s="274"/>
      <c r="AY368" s="274"/>
      <c r="AZ368" s="274"/>
      <c r="BA368" s="274" t="s">
        <v>183</v>
      </c>
      <c r="BB368" s="274" t="s">
        <v>33</v>
      </c>
      <c r="BC368" s="274" t="s">
        <v>33</v>
      </c>
      <c r="BD368" s="274"/>
      <c r="BE368" s="274" t="s">
        <v>183</v>
      </c>
      <c r="BF368" s="274"/>
      <c r="BG368" s="274"/>
      <c r="BH368" s="274"/>
      <c r="BI368" s="274"/>
      <c r="BJ368" s="274">
        <v>5</v>
      </c>
      <c r="BK368" s="274">
        <v>5</v>
      </c>
      <c r="BL368" s="274"/>
      <c r="BM368" s="274">
        <v>5</v>
      </c>
      <c r="BN368" s="274">
        <v>5</v>
      </c>
      <c r="BO368" s="274"/>
      <c r="BP368" s="274"/>
      <c r="BQ368" s="275">
        <v>43140.38386574074</v>
      </c>
      <c r="BR368" s="274" t="s">
        <v>356</v>
      </c>
    </row>
    <row r="369" spans="1:70" ht="15" x14ac:dyDescent="0.25">
      <c r="A369" s="197" t="str">
        <f>IF(ISNA(LOOKUP($G369,BLIOTECAS!$B$1:$B$27,BLIOTECAS!C$1:C$27)),"",LOOKUP($G369,BLIOTECAS!$B$1:$B$27,BLIOTECAS!C$1:C$27))</f>
        <v xml:space="preserve">Facultad de Geografía e Historia </v>
      </c>
      <c r="B369" s="197" t="str">
        <f>IF(ISNA(LOOKUP($G369,BLIOTECAS!$B$1:$B$27,BLIOTECAS!D$1:D$27)),"",LOOKUP($G369,BLIOTECAS!$B$1:$B$27,BLIOTECAS!D$1:D$27))</f>
        <v>GHI</v>
      </c>
      <c r="C369" s="197" t="str">
        <f>IF(ISNA(LOOKUP($G369,BLIOTECAS!$B$1:$B$27,BLIOTECAS!E$1:E$27)),"",LOOKUP($G369,BLIOTECAS!$B$1:$B$27,BLIOTECAS!E$1:E$27))</f>
        <v>Humanidades</v>
      </c>
      <c r="D369" s="274">
        <v>1799</v>
      </c>
      <c r="E369" s="274"/>
      <c r="F369" s="274"/>
      <c r="G369" s="274">
        <v>16</v>
      </c>
      <c r="H369" s="274"/>
      <c r="I369" s="274">
        <v>3</v>
      </c>
      <c r="J369" s="274">
        <v>3</v>
      </c>
      <c r="K369" s="274"/>
      <c r="L369" s="274">
        <v>16</v>
      </c>
      <c r="M369" s="274">
        <v>28</v>
      </c>
      <c r="N369" s="274">
        <v>14</v>
      </c>
      <c r="O369" s="274"/>
      <c r="P369" s="274"/>
      <c r="Q369" s="274"/>
      <c r="R369" s="274">
        <v>5</v>
      </c>
      <c r="S369" s="274">
        <v>4</v>
      </c>
      <c r="T369" s="274">
        <v>4</v>
      </c>
      <c r="U369" s="274">
        <v>3</v>
      </c>
      <c r="V369" s="274"/>
      <c r="W369" s="274"/>
      <c r="X369" s="274">
        <v>4</v>
      </c>
      <c r="Y369" s="274">
        <v>4</v>
      </c>
      <c r="Z369" s="274">
        <v>5</v>
      </c>
      <c r="AA369" s="274">
        <v>2</v>
      </c>
      <c r="AB369" s="274">
        <v>3</v>
      </c>
      <c r="AC369" s="274"/>
      <c r="AD369" s="274">
        <v>4</v>
      </c>
      <c r="AE369" s="274">
        <v>4</v>
      </c>
      <c r="AF369" s="274">
        <v>5</v>
      </c>
      <c r="AG369" s="274">
        <v>5</v>
      </c>
      <c r="AH369" s="274">
        <v>5</v>
      </c>
      <c r="AI369" s="274">
        <v>4</v>
      </c>
      <c r="AJ369" s="274">
        <v>4</v>
      </c>
      <c r="AK369" s="274"/>
      <c r="AL369" s="274"/>
      <c r="AM369" s="274">
        <v>4</v>
      </c>
      <c r="AN369" s="274">
        <v>5</v>
      </c>
      <c r="AO369" s="274">
        <v>5</v>
      </c>
      <c r="AP369" s="274">
        <v>4</v>
      </c>
      <c r="AQ369" s="274"/>
      <c r="AR369" s="274">
        <v>4</v>
      </c>
      <c r="AS369" s="274">
        <v>3</v>
      </c>
      <c r="AT369" s="274"/>
      <c r="AU369" s="274" t="s">
        <v>33</v>
      </c>
      <c r="AV369" s="274"/>
      <c r="AW369" s="274" t="s">
        <v>33</v>
      </c>
      <c r="AX369" s="274"/>
      <c r="AY369" s="274" t="s">
        <v>33</v>
      </c>
      <c r="AZ369" s="274"/>
      <c r="BA369" s="274" t="s">
        <v>183</v>
      </c>
      <c r="BB369" s="274" t="s">
        <v>183</v>
      </c>
      <c r="BC369" s="274" t="s">
        <v>33</v>
      </c>
      <c r="BD369" s="274"/>
      <c r="BE369" s="274" t="s">
        <v>33</v>
      </c>
      <c r="BF369" s="274"/>
      <c r="BG369" s="274"/>
      <c r="BH369" s="274"/>
      <c r="BI369" s="274"/>
      <c r="BJ369" s="274">
        <v>5</v>
      </c>
      <c r="BK369" s="274">
        <v>4</v>
      </c>
      <c r="BL369" s="274"/>
      <c r="BM369" s="274">
        <v>4</v>
      </c>
      <c r="BN369" s="274">
        <v>4</v>
      </c>
      <c r="BO369" s="274"/>
      <c r="BP369" s="274"/>
      <c r="BQ369" s="275">
        <v>43140.386284722219</v>
      </c>
      <c r="BR369" s="274" t="s">
        <v>356</v>
      </c>
    </row>
    <row r="370" spans="1:70" ht="15" x14ac:dyDescent="0.25">
      <c r="A370" s="197" t="str">
        <f>IF(ISNA(LOOKUP($G370,BLIOTECAS!$B$1:$B$27,BLIOTECAS!C$1:C$27)),"",LOOKUP($G370,BLIOTECAS!$B$1:$B$27,BLIOTECAS!C$1:C$27))</f>
        <v xml:space="preserve">Facultad de Geografía e Historia </v>
      </c>
      <c r="B370" s="197" t="str">
        <f>IF(ISNA(LOOKUP($G370,BLIOTECAS!$B$1:$B$27,BLIOTECAS!D$1:D$27)),"",LOOKUP($G370,BLIOTECAS!$B$1:$B$27,BLIOTECAS!D$1:D$27))</f>
        <v>GHI</v>
      </c>
      <c r="C370" s="197" t="str">
        <f>IF(ISNA(LOOKUP($G370,BLIOTECAS!$B$1:$B$27,BLIOTECAS!E$1:E$27)),"",LOOKUP($G370,BLIOTECAS!$B$1:$B$27,BLIOTECAS!E$1:E$27))</f>
        <v>Humanidades</v>
      </c>
      <c r="D370" s="274">
        <v>1800</v>
      </c>
      <c r="E370" s="274"/>
      <c r="F370" s="274"/>
      <c r="G370" s="274">
        <v>16</v>
      </c>
      <c r="H370" s="274"/>
      <c r="I370" s="274">
        <v>4</v>
      </c>
      <c r="J370" s="274">
        <v>4</v>
      </c>
      <c r="K370" s="274"/>
      <c r="L370" s="274">
        <v>16</v>
      </c>
      <c r="M370" s="274">
        <v>29</v>
      </c>
      <c r="N370" s="274"/>
      <c r="O370" s="274" t="s">
        <v>483</v>
      </c>
      <c r="P370" s="274"/>
      <c r="Q370" s="274"/>
      <c r="R370" s="274">
        <v>5</v>
      </c>
      <c r="S370" s="274">
        <v>5</v>
      </c>
      <c r="T370" s="274">
        <v>3</v>
      </c>
      <c r="U370" s="274">
        <v>5</v>
      </c>
      <c r="V370" s="274"/>
      <c r="W370" s="274"/>
      <c r="X370" s="274">
        <v>5</v>
      </c>
      <c r="Y370" s="274">
        <v>3</v>
      </c>
      <c r="Z370" s="274">
        <v>4</v>
      </c>
      <c r="AA370" s="274">
        <v>4</v>
      </c>
      <c r="AB370" s="274">
        <v>4</v>
      </c>
      <c r="AC370" s="274"/>
      <c r="AD370" s="274">
        <v>4</v>
      </c>
      <c r="AE370" s="274">
        <v>5</v>
      </c>
      <c r="AF370" s="274">
        <v>4</v>
      </c>
      <c r="AG370" s="274">
        <v>5</v>
      </c>
      <c r="AH370" s="274">
        <v>5</v>
      </c>
      <c r="AI370" s="274">
        <v>5</v>
      </c>
      <c r="AJ370" s="274">
        <v>5</v>
      </c>
      <c r="AK370" s="274"/>
      <c r="AL370" s="274"/>
      <c r="AM370" s="274">
        <v>5</v>
      </c>
      <c r="AN370" s="274">
        <v>5</v>
      </c>
      <c r="AO370" s="274">
        <v>5</v>
      </c>
      <c r="AP370" s="274">
        <v>5</v>
      </c>
      <c r="AQ370" s="274">
        <v>5</v>
      </c>
      <c r="AR370" s="274">
        <v>5</v>
      </c>
      <c r="AS370" s="274">
        <v>5</v>
      </c>
      <c r="AT370" s="274"/>
      <c r="AU370" s="274" t="s">
        <v>183</v>
      </c>
      <c r="AV370" s="274">
        <v>3</v>
      </c>
      <c r="AW370" s="274" t="s">
        <v>33</v>
      </c>
      <c r="AX370" s="274"/>
      <c r="AY370" s="274" t="s">
        <v>33</v>
      </c>
      <c r="AZ370" s="274"/>
      <c r="BA370" s="274"/>
      <c r="BB370" s="274"/>
      <c r="BC370" s="274" t="s">
        <v>33</v>
      </c>
      <c r="BD370" s="274"/>
      <c r="BE370" s="274" t="s">
        <v>33</v>
      </c>
      <c r="BF370" s="274"/>
      <c r="BG370" s="274"/>
      <c r="BH370" s="274"/>
      <c r="BI370" s="274"/>
      <c r="BJ370" s="274">
        <v>5</v>
      </c>
      <c r="BK370" s="274">
        <v>5</v>
      </c>
      <c r="BL370" s="274"/>
      <c r="BM370" s="274">
        <v>5</v>
      </c>
      <c r="BN370" s="274">
        <v>4</v>
      </c>
      <c r="BO370" s="274"/>
      <c r="BP370" s="274"/>
      <c r="BQ370" s="275">
        <v>43140.391898148147</v>
      </c>
      <c r="BR370" s="274" t="s">
        <v>355</v>
      </c>
    </row>
    <row r="371" spans="1:70" ht="15" x14ac:dyDescent="0.25">
      <c r="A371" s="197" t="str">
        <f>IF(ISNA(LOOKUP($G371,BLIOTECAS!$B$1:$B$27,BLIOTECAS!C$1:C$27)),"",LOOKUP($G371,BLIOTECAS!$B$1:$B$27,BLIOTECAS!C$1:C$27))</f>
        <v xml:space="preserve">Facultad de Ciencias Políticas y Sociología </v>
      </c>
      <c r="B371" s="197" t="str">
        <f>IF(ISNA(LOOKUP($G371,BLIOTECAS!$B$1:$B$27,BLIOTECAS!D$1:D$27)),"",LOOKUP($G371,BLIOTECAS!$B$1:$B$27,BLIOTECAS!D$1:D$27))</f>
        <v>CPS</v>
      </c>
      <c r="C371" s="197" t="str">
        <f>IF(ISNA(LOOKUP($G371,BLIOTECAS!$B$1:$B$27,BLIOTECAS!E$1:E$27)),"",LOOKUP($G371,BLIOTECAS!$B$1:$B$27,BLIOTECAS!E$1:E$27))</f>
        <v>Ciencias Sociales</v>
      </c>
      <c r="D371" s="274">
        <v>1801</v>
      </c>
      <c r="E371" s="274"/>
      <c r="F371" s="274"/>
      <c r="G371" s="274">
        <v>9</v>
      </c>
      <c r="H371" s="274"/>
      <c r="I371" s="274">
        <v>3</v>
      </c>
      <c r="J371" s="274">
        <v>5</v>
      </c>
      <c r="K371" s="274"/>
      <c r="L371" s="274">
        <v>9</v>
      </c>
      <c r="M371" s="274">
        <v>11</v>
      </c>
      <c r="N371" s="274">
        <v>5</v>
      </c>
      <c r="O371" s="274"/>
      <c r="P371" s="274"/>
      <c r="Q371" s="274"/>
      <c r="R371" s="274">
        <v>5</v>
      </c>
      <c r="S371" s="274">
        <v>5</v>
      </c>
      <c r="T371" s="274">
        <v>3</v>
      </c>
      <c r="U371" s="274">
        <v>4</v>
      </c>
      <c r="V371" s="274"/>
      <c r="W371" s="274"/>
      <c r="X371" s="274">
        <v>3</v>
      </c>
      <c r="Y371" s="274">
        <v>5</v>
      </c>
      <c r="Z371" s="274">
        <v>4</v>
      </c>
      <c r="AA371" s="274">
        <v>4</v>
      </c>
      <c r="AB371" s="274">
        <v>5</v>
      </c>
      <c r="AC371" s="274"/>
      <c r="AD371" s="274">
        <v>4</v>
      </c>
      <c r="AE371" s="274">
        <v>3</v>
      </c>
      <c r="AF371" s="274">
        <v>5</v>
      </c>
      <c r="AG371" s="274">
        <v>5</v>
      </c>
      <c r="AH371" s="274">
        <v>2</v>
      </c>
      <c r="AI371" s="274">
        <v>5</v>
      </c>
      <c r="AJ371" s="274">
        <v>3</v>
      </c>
      <c r="AK371" s="274"/>
      <c r="AL371" s="274"/>
      <c r="AM371" s="274">
        <v>5</v>
      </c>
      <c r="AN371" s="274">
        <v>5</v>
      </c>
      <c r="AO371" s="274">
        <v>5</v>
      </c>
      <c r="AP371" s="274">
        <v>4</v>
      </c>
      <c r="AQ371" s="274">
        <v>5</v>
      </c>
      <c r="AR371" s="274">
        <v>5</v>
      </c>
      <c r="AS371" s="274">
        <v>5</v>
      </c>
      <c r="AT371" s="274"/>
      <c r="AU371" s="274" t="s">
        <v>183</v>
      </c>
      <c r="AV371" s="274">
        <v>2</v>
      </c>
      <c r="AW371" s="274" t="s">
        <v>183</v>
      </c>
      <c r="AX371" s="274">
        <v>3</v>
      </c>
      <c r="AY371" s="274" t="s">
        <v>183</v>
      </c>
      <c r="AZ371" s="274">
        <v>3</v>
      </c>
      <c r="BA371" s="274" t="s">
        <v>183</v>
      </c>
      <c r="BB371" s="274" t="s">
        <v>183</v>
      </c>
      <c r="BC371" s="274" t="s">
        <v>183</v>
      </c>
      <c r="BD371" s="274">
        <v>3</v>
      </c>
      <c r="BE371" s="274" t="s">
        <v>183</v>
      </c>
      <c r="BF371" s="274"/>
      <c r="BG371" s="274"/>
      <c r="BH371" s="274"/>
      <c r="BI371" s="274"/>
      <c r="BJ371" s="274">
        <v>4</v>
      </c>
      <c r="BK371" s="274">
        <v>5</v>
      </c>
      <c r="BL371" s="274"/>
      <c r="BM371" s="274">
        <v>4</v>
      </c>
      <c r="BN371" s="274">
        <v>4</v>
      </c>
      <c r="BO371" s="274"/>
      <c r="BP371" s="274"/>
      <c r="BQ371" s="275">
        <v>43140.392060185186</v>
      </c>
      <c r="BR371" s="274" t="s">
        <v>356</v>
      </c>
    </row>
    <row r="372" spans="1:70" ht="15" x14ac:dyDescent="0.25">
      <c r="A372" s="197" t="str">
        <f>IF(ISNA(LOOKUP($G372,BLIOTECAS!$B$1:$B$27,BLIOTECAS!C$1:C$27)),"",LOOKUP($G372,BLIOTECAS!$B$1:$B$27,BLIOTECAS!C$1:C$27))</f>
        <v xml:space="preserve">Facultad de Ciencias de la Información </v>
      </c>
      <c r="B372" s="197" t="str">
        <f>IF(ISNA(LOOKUP($G372,BLIOTECAS!$B$1:$B$27,BLIOTECAS!D$1:D$27)),"",LOOKUP($G372,BLIOTECAS!$B$1:$B$27,BLIOTECAS!D$1:D$27))</f>
        <v>INF</v>
      </c>
      <c r="C372" s="197" t="str">
        <f>IF(ISNA(LOOKUP($G372,BLIOTECAS!$B$1:$B$27,BLIOTECAS!E$1:E$27)),"",LOOKUP($G372,BLIOTECAS!$B$1:$B$27,BLIOTECAS!E$1:E$27))</f>
        <v>Ciencias Sociales</v>
      </c>
      <c r="D372" s="274">
        <v>1802</v>
      </c>
      <c r="E372" s="274"/>
      <c r="F372" s="274"/>
      <c r="G372" s="274">
        <v>4</v>
      </c>
      <c r="H372" s="274"/>
      <c r="I372" s="274">
        <v>3</v>
      </c>
      <c r="J372" s="274">
        <v>5</v>
      </c>
      <c r="K372" s="274"/>
      <c r="L372" s="274">
        <v>4</v>
      </c>
      <c r="M372" s="274">
        <v>11</v>
      </c>
      <c r="N372" s="274">
        <v>29</v>
      </c>
      <c r="O372" s="274"/>
      <c r="P372" s="274"/>
      <c r="Q372" s="274"/>
      <c r="R372" s="274">
        <v>5</v>
      </c>
      <c r="S372" s="274">
        <v>5</v>
      </c>
      <c r="T372" s="274">
        <v>5</v>
      </c>
      <c r="U372" s="274">
        <v>5</v>
      </c>
      <c r="V372" s="274"/>
      <c r="W372" s="274"/>
      <c r="X372" s="274">
        <v>4</v>
      </c>
      <c r="Y372" s="274">
        <v>5</v>
      </c>
      <c r="Z372" s="274">
        <v>5</v>
      </c>
      <c r="AA372" s="274">
        <v>3</v>
      </c>
      <c r="AB372" s="274">
        <v>4</v>
      </c>
      <c r="AC372" s="274"/>
      <c r="AD372" s="274">
        <v>5</v>
      </c>
      <c r="AE372" s="274">
        <v>5</v>
      </c>
      <c r="AF372" s="274">
        <v>5</v>
      </c>
      <c r="AG372" s="274">
        <v>5</v>
      </c>
      <c r="AH372" s="274">
        <v>5</v>
      </c>
      <c r="AI372" s="274">
        <v>5</v>
      </c>
      <c r="AJ372" s="274">
        <v>5</v>
      </c>
      <c r="AK372" s="274"/>
      <c r="AL372" s="274"/>
      <c r="AM372" s="274">
        <v>5</v>
      </c>
      <c r="AN372" s="274">
        <v>5</v>
      </c>
      <c r="AO372" s="274">
        <v>5</v>
      </c>
      <c r="AP372" s="274">
        <v>5</v>
      </c>
      <c r="AQ372" s="274">
        <v>5</v>
      </c>
      <c r="AR372" s="274">
        <v>5</v>
      </c>
      <c r="AS372" s="274">
        <v>5</v>
      </c>
      <c r="AT372" s="274"/>
      <c r="AU372" s="274" t="s">
        <v>183</v>
      </c>
      <c r="AV372" s="274">
        <v>4</v>
      </c>
      <c r="AW372" s="274" t="s">
        <v>183</v>
      </c>
      <c r="AX372" s="274">
        <v>5</v>
      </c>
      <c r="AY372" s="274" t="s">
        <v>183</v>
      </c>
      <c r="AZ372" s="274">
        <v>4</v>
      </c>
      <c r="BA372" s="274" t="s">
        <v>183</v>
      </c>
      <c r="BB372" s="274" t="s">
        <v>183</v>
      </c>
      <c r="BC372" s="274" t="s">
        <v>183</v>
      </c>
      <c r="BD372" s="274">
        <v>5</v>
      </c>
      <c r="BE372" s="274" t="s">
        <v>33</v>
      </c>
      <c r="BF372" s="274"/>
      <c r="BG372" s="274"/>
      <c r="BH372" s="274"/>
      <c r="BI372" s="274"/>
      <c r="BJ372" s="274">
        <v>5</v>
      </c>
      <c r="BK372" s="274">
        <v>5</v>
      </c>
      <c r="BL372" s="274"/>
      <c r="BM372" s="274">
        <v>5</v>
      </c>
      <c r="BN372" s="274">
        <v>5</v>
      </c>
      <c r="BO372" s="274"/>
      <c r="BP372" s="274"/>
      <c r="BQ372" s="275">
        <v>43140.392256944448</v>
      </c>
      <c r="BR372" s="274" t="s">
        <v>356</v>
      </c>
    </row>
    <row r="373" spans="1:70" ht="15" x14ac:dyDescent="0.25">
      <c r="A373" s="197" t="str">
        <f>IF(ISNA(LOOKUP($G373,BLIOTECAS!$B$1:$B$27,BLIOTECAS!C$1:C$27)),"",LOOKUP($G373,BLIOTECAS!$B$1:$B$27,BLIOTECAS!C$1:C$27))</f>
        <v>F. Óptica y Optometría</v>
      </c>
      <c r="B373" s="197" t="str">
        <f>IF(ISNA(LOOKUP($G373,BLIOTECAS!$B$1:$B$27,BLIOTECAS!D$1:D$27)),"",LOOKUP($G373,BLIOTECAS!$B$1:$B$27,BLIOTECAS!D$1:D$27))</f>
        <v>OPT</v>
      </c>
      <c r="C373" s="197" t="str">
        <f>IF(ISNA(LOOKUP($G373,BLIOTECAS!$B$1:$B$27,BLIOTECAS!E$1:E$27)),"",LOOKUP($G373,BLIOTECAS!$B$1:$B$27,BLIOTECAS!E$1:E$27))</f>
        <v>Ciencias de la Salud</v>
      </c>
      <c r="D373" s="274">
        <v>1803</v>
      </c>
      <c r="E373" s="274"/>
      <c r="F373" s="274"/>
      <c r="G373" s="274">
        <v>25</v>
      </c>
      <c r="H373" s="274"/>
      <c r="I373" s="274">
        <v>2</v>
      </c>
      <c r="J373" s="274">
        <v>5</v>
      </c>
      <c r="K373" s="274"/>
      <c r="L373" s="274">
        <v>25</v>
      </c>
      <c r="M373" s="274">
        <v>18</v>
      </c>
      <c r="N373" s="274">
        <v>2</v>
      </c>
      <c r="O373" s="274"/>
      <c r="P373" s="274"/>
      <c r="Q373" s="274"/>
      <c r="R373" s="274">
        <v>5</v>
      </c>
      <c r="S373" s="274">
        <v>3</v>
      </c>
      <c r="T373" s="274">
        <v>4</v>
      </c>
      <c r="U373" s="274">
        <v>3</v>
      </c>
      <c r="V373" s="274"/>
      <c r="W373" s="274"/>
      <c r="X373" s="274">
        <v>5</v>
      </c>
      <c r="Y373" s="274">
        <v>5</v>
      </c>
      <c r="Z373" s="274">
        <v>2</v>
      </c>
      <c r="AA373" s="274">
        <v>2</v>
      </c>
      <c r="AB373" s="274">
        <v>2</v>
      </c>
      <c r="AC373" s="274"/>
      <c r="AD373" s="274">
        <v>4</v>
      </c>
      <c r="AE373" s="274">
        <v>5</v>
      </c>
      <c r="AF373" s="274">
        <v>3</v>
      </c>
      <c r="AG373" s="274">
        <v>5</v>
      </c>
      <c r="AH373" s="274">
        <v>3</v>
      </c>
      <c r="AI373" s="274">
        <v>4</v>
      </c>
      <c r="AJ373" s="274">
        <v>3</v>
      </c>
      <c r="AK373" s="274"/>
      <c r="AL373" s="274"/>
      <c r="AM373" s="274">
        <v>5</v>
      </c>
      <c r="AN373" s="274">
        <v>4</v>
      </c>
      <c r="AO373" s="274">
        <v>3</v>
      </c>
      <c r="AP373" s="274">
        <v>4</v>
      </c>
      <c r="AQ373" s="274">
        <v>5</v>
      </c>
      <c r="AR373" s="274">
        <v>5</v>
      </c>
      <c r="AS373" s="274">
        <v>3</v>
      </c>
      <c r="AT373" s="274"/>
      <c r="AU373" s="274" t="s">
        <v>183</v>
      </c>
      <c r="AV373" s="274">
        <v>4</v>
      </c>
      <c r="AW373" s="274" t="s">
        <v>33</v>
      </c>
      <c r="AX373" s="274"/>
      <c r="AY373" s="274" t="s">
        <v>33</v>
      </c>
      <c r="AZ373" s="274"/>
      <c r="BA373" s="274" t="s">
        <v>33</v>
      </c>
      <c r="BB373" s="274" t="s">
        <v>183</v>
      </c>
      <c r="BC373" s="274" t="s">
        <v>183</v>
      </c>
      <c r="BD373" s="274">
        <v>5</v>
      </c>
      <c r="BE373" s="274" t="s">
        <v>183</v>
      </c>
      <c r="BF373" s="274"/>
      <c r="BG373" s="274"/>
      <c r="BH373" s="274"/>
      <c r="BI373" s="274"/>
      <c r="BJ373" s="274">
        <v>5</v>
      </c>
      <c r="BK373" s="274">
        <v>5</v>
      </c>
      <c r="BL373" s="274"/>
      <c r="BM373" s="274">
        <v>5</v>
      </c>
      <c r="BN373" s="274">
        <v>4</v>
      </c>
      <c r="BO373" s="274"/>
      <c r="BP373" s="274"/>
      <c r="BQ373" s="275">
        <v>43140.395289351851</v>
      </c>
      <c r="BR373" s="274" t="s">
        <v>355</v>
      </c>
    </row>
    <row r="374" spans="1:70" ht="15" x14ac:dyDescent="0.25">
      <c r="A374" s="197" t="str">
        <f>IF(ISNA(LOOKUP($G374,BLIOTECAS!$B$1:$B$27,BLIOTECAS!C$1:C$27)),"",LOOKUP($G374,BLIOTECAS!$B$1:$B$27,BLIOTECAS!C$1:C$27))</f>
        <v xml:space="preserve">Facultad de Ciencias de la Documentación </v>
      </c>
      <c r="B374" s="197" t="str">
        <f>IF(ISNA(LOOKUP($G374,BLIOTECAS!$B$1:$B$27,BLIOTECAS!D$1:D$27)),"",LOOKUP($G374,BLIOTECAS!$B$1:$B$27,BLIOTECAS!D$1:D$27))</f>
        <v>BYD</v>
      </c>
      <c r="C374" s="197" t="str">
        <f>IF(ISNA(LOOKUP($G374,BLIOTECAS!$B$1:$B$27,BLIOTECAS!E$1:E$27)),"",LOOKUP($G374,BLIOTECAS!$B$1:$B$27,BLIOTECAS!E$1:E$27))</f>
        <v>Ciencias Sociales</v>
      </c>
      <c r="D374" s="274">
        <v>1804</v>
      </c>
      <c r="E374" s="274"/>
      <c r="F374" s="274"/>
      <c r="G374" s="274">
        <v>3</v>
      </c>
      <c r="H374" s="274"/>
      <c r="I374" s="274">
        <v>1</v>
      </c>
      <c r="J374" s="274">
        <v>4</v>
      </c>
      <c r="K374" s="274"/>
      <c r="L374" s="274"/>
      <c r="M374" s="274"/>
      <c r="N374" s="274"/>
      <c r="O374" s="274"/>
      <c r="P374" s="274"/>
      <c r="Q374" s="274"/>
      <c r="R374" s="274"/>
      <c r="S374" s="274"/>
      <c r="T374" s="274"/>
      <c r="U374" s="274"/>
      <c r="V374" s="274"/>
      <c r="W374" s="274"/>
      <c r="X374" s="274">
        <v>2</v>
      </c>
      <c r="Y374" s="274">
        <v>5</v>
      </c>
      <c r="Z374" s="274">
        <v>2</v>
      </c>
      <c r="AA374" s="274">
        <v>2</v>
      </c>
      <c r="AB374" s="274">
        <v>4</v>
      </c>
      <c r="AC374" s="274"/>
      <c r="AD374" s="274">
        <v>2</v>
      </c>
      <c r="AE374" s="274">
        <v>4</v>
      </c>
      <c r="AF374" s="274">
        <v>5</v>
      </c>
      <c r="AG374" s="274">
        <v>4</v>
      </c>
      <c r="AH374" s="274">
        <v>4</v>
      </c>
      <c r="AI374" s="274"/>
      <c r="AJ374" s="274">
        <v>3</v>
      </c>
      <c r="AK374" s="274"/>
      <c r="AL374" s="274"/>
      <c r="AM374" s="274">
        <v>5</v>
      </c>
      <c r="AN374" s="274">
        <v>5</v>
      </c>
      <c r="AO374" s="274">
        <v>5</v>
      </c>
      <c r="AP374" s="274">
        <v>5</v>
      </c>
      <c r="AQ374" s="274">
        <v>5</v>
      </c>
      <c r="AR374" s="274">
        <v>2</v>
      </c>
      <c r="AS374" s="274">
        <v>1</v>
      </c>
      <c r="AT374" s="274"/>
      <c r="AU374" s="274" t="s">
        <v>183</v>
      </c>
      <c r="AV374" s="274">
        <v>3</v>
      </c>
      <c r="AW374" s="274" t="s">
        <v>183</v>
      </c>
      <c r="AX374" s="274">
        <v>3</v>
      </c>
      <c r="AY374" s="274" t="s">
        <v>183</v>
      </c>
      <c r="AZ374" s="274">
        <v>3</v>
      </c>
      <c r="BA374" s="274" t="s">
        <v>183</v>
      </c>
      <c r="BB374" s="274" t="s">
        <v>33</v>
      </c>
      <c r="BC374" s="274" t="s">
        <v>33</v>
      </c>
      <c r="BD374" s="274"/>
      <c r="BE374" s="274" t="s">
        <v>33</v>
      </c>
      <c r="BF374" s="274"/>
      <c r="BG374" s="274"/>
      <c r="BH374" s="274"/>
      <c r="BI374" s="274"/>
      <c r="BJ374" s="274">
        <v>3</v>
      </c>
      <c r="BK374" s="274">
        <v>4</v>
      </c>
      <c r="BL374" s="274"/>
      <c r="BM374" s="274">
        <v>3</v>
      </c>
      <c r="BN374" s="274">
        <v>4</v>
      </c>
      <c r="BO374" s="274"/>
      <c r="BP374" s="274"/>
      <c r="BQ374" s="275">
        <v>43140.396145833336</v>
      </c>
      <c r="BR374" s="274" t="s">
        <v>356</v>
      </c>
    </row>
    <row r="375" spans="1:70" ht="15" x14ac:dyDescent="0.25">
      <c r="A375" s="197" t="str">
        <f>IF(ISNA(LOOKUP($G375,BLIOTECAS!$B$1:$B$27,BLIOTECAS!C$1:C$27)),"",LOOKUP($G375,BLIOTECAS!$B$1:$B$27,BLIOTECAS!C$1:C$27))</f>
        <v xml:space="preserve">Facultad de Ciencias Geológicas </v>
      </c>
      <c r="B375" s="197" t="str">
        <f>IF(ISNA(LOOKUP($G375,BLIOTECAS!$B$1:$B$27,BLIOTECAS!D$1:D$27)),"",LOOKUP($G375,BLIOTECAS!$B$1:$B$27,BLIOTECAS!D$1:D$27))</f>
        <v>GEO</v>
      </c>
      <c r="C375" s="197" t="str">
        <f>IF(ISNA(LOOKUP($G375,BLIOTECAS!$B$1:$B$27,BLIOTECAS!E$1:E$27)),"",LOOKUP($G375,BLIOTECAS!$B$1:$B$27,BLIOTECAS!E$1:E$27))</f>
        <v>Ciencias Experimentales</v>
      </c>
      <c r="D375" s="274">
        <v>1805</v>
      </c>
      <c r="E375" s="274"/>
      <c r="F375" s="274"/>
      <c r="G375" s="274">
        <v>7</v>
      </c>
      <c r="H375" s="274"/>
      <c r="I375" s="274">
        <v>3</v>
      </c>
      <c r="J375" s="274">
        <v>4</v>
      </c>
      <c r="K375" s="274"/>
      <c r="L375" s="274">
        <v>7</v>
      </c>
      <c r="M375" s="274">
        <v>2</v>
      </c>
      <c r="N375" s="274"/>
      <c r="O375" s="274"/>
      <c r="P375" s="274"/>
      <c r="Q375" s="274"/>
      <c r="R375" s="274">
        <v>5</v>
      </c>
      <c r="S375" s="274">
        <v>5</v>
      </c>
      <c r="T375" s="274">
        <v>5</v>
      </c>
      <c r="U375" s="274">
        <v>4</v>
      </c>
      <c r="V375" s="274"/>
      <c r="W375" s="274"/>
      <c r="X375" s="274">
        <v>4</v>
      </c>
      <c r="Y375" s="274">
        <v>5</v>
      </c>
      <c r="Z375" s="274">
        <v>4</v>
      </c>
      <c r="AA375" s="274">
        <v>3</v>
      </c>
      <c r="AB375" s="274">
        <v>3</v>
      </c>
      <c r="AC375" s="274"/>
      <c r="AD375" s="274">
        <v>3</v>
      </c>
      <c r="AE375" s="274">
        <v>5</v>
      </c>
      <c r="AF375" s="274">
        <v>4</v>
      </c>
      <c r="AG375" s="274">
        <v>5</v>
      </c>
      <c r="AH375" s="274">
        <v>4</v>
      </c>
      <c r="AI375" s="274">
        <v>5</v>
      </c>
      <c r="AJ375" s="274">
        <v>5</v>
      </c>
      <c r="AK375" s="274"/>
      <c r="AL375" s="274"/>
      <c r="AM375" s="274">
        <v>5</v>
      </c>
      <c r="AN375" s="274">
        <v>5</v>
      </c>
      <c r="AO375" s="274">
        <v>5</v>
      </c>
      <c r="AP375" s="274">
        <v>5</v>
      </c>
      <c r="AQ375" s="274"/>
      <c r="AR375" s="274">
        <v>5</v>
      </c>
      <c r="AS375" s="274">
        <v>5</v>
      </c>
      <c r="AT375" s="274"/>
      <c r="AU375" s="274" t="s">
        <v>33</v>
      </c>
      <c r="AV375" s="274"/>
      <c r="AW375" s="274"/>
      <c r="AX375" s="274"/>
      <c r="AY375" s="274"/>
      <c r="AZ375" s="274"/>
      <c r="BA375" s="274"/>
      <c r="BB375" s="274"/>
      <c r="BC375" s="274"/>
      <c r="BD375" s="274"/>
      <c r="BE375" s="274"/>
      <c r="BF375" s="274"/>
      <c r="BG375" s="274"/>
      <c r="BH375" s="274"/>
      <c r="BI375" s="274"/>
      <c r="BJ375" s="274">
        <v>5</v>
      </c>
      <c r="BK375" s="274">
        <v>5</v>
      </c>
      <c r="BL375" s="274"/>
      <c r="BM375" s="274">
        <v>5</v>
      </c>
      <c r="BN375" s="274">
        <v>3</v>
      </c>
      <c r="BO375" s="274"/>
      <c r="BP375" s="274"/>
      <c r="BQ375" s="275">
        <v>43140.397280092591</v>
      </c>
      <c r="BR375" s="274" t="s">
        <v>356</v>
      </c>
    </row>
    <row r="376" spans="1:70" ht="15" x14ac:dyDescent="0.25">
      <c r="A376" s="197" t="str">
        <f>IF(ISNA(LOOKUP($G376,BLIOTECAS!$B$1:$B$27,BLIOTECAS!C$1:C$27)),"",LOOKUP($G376,BLIOTECAS!$B$1:$B$27,BLIOTECAS!C$1:C$27))</f>
        <v xml:space="preserve">Facultad de Ciencias Químicas </v>
      </c>
      <c r="B376" s="197" t="str">
        <f>IF(ISNA(LOOKUP($G376,BLIOTECAS!$B$1:$B$27,BLIOTECAS!D$1:D$27)),"",LOOKUP($G376,BLIOTECAS!$B$1:$B$27,BLIOTECAS!D$1:D$27))</f>
        <v>QUI</v>
      </c>
      <c r="C376" s="197" t="str">
        <f>IF(ISNA(LOOKUP($G376,BLIOTECAS!$B$1:$B$27,BLIOTECAS!E$1:E$27)),"",LOOKUP($G376,BLIOTECAS!$B$1:$B$27,BLIOTECAS!E$1:E$27))</f>
        <v>Ciencias Experimentales</v>
      </c>
      <c r="D376" s="274">
        <v>1806</v>
      </c>
      <c r="E376" s="274"/>
      <c r="F376" s="274"/>
      <c r="G376" s="274">
        <v>10</v>
      </c>
      <c r="H376" s="274"/>
      <c r="I376" s="274">
        <v>3</v>
      </c>
      <c r="J376" s="274">
        <v>4</v>
      </c>
      <c r="K376" s="274"/>
      <c r="L376" s="274">
        <v>10</v>
      </c>
      <c r="M376" s="274"/>
      <c r="N376" s="274"/>
      <c r="O376" s="274"/>
      <c r="P376" s="274"/>
      <c r="Q376" s="274"/>
      <c r="R376" s="274">
        <v>5</v>
      </c>
      <c r="S376" s="274">
        <v>5</v>
      </c>
      <c r="T376" s="274">
        <v>5</v>
      </c>
      <c r="U376" s="274">
        <v>5</v>
      </c>
      <c r="V376" s="274"/>
      <c r="W376" s="274"/>
      <c r="X376" s="274">
        <v>5</v>
      </c>
      <c r="Y376" s="274">
        <v>5</v>
      </c>
      <c r="Z376" s="274">
        <v>5</v>
      </c>
      <c r="AA376" s="274">
        <v>5</v>
      </c>
      <c r="AB376" s="274">
        <v>3</v>
      </c>
      <c r="AC376" s="274"/>
      <c r="AD376" s="274">
        <v>4</v>
      </c>
      <c r="AE376" s="274">
        <v>5</v>
      </c>
      <c r="AF376" s="274">
        <v>4</v>
      </c>
      <c r="AG376" s="274">
        <v>5</v>
      </c>
      <c r="AH376" s="274">
        <v>5</v>
      </c>
      <c r="AI376" s="274">
        <v>5</v>
      </c>
      <c r="AJ376" s="274">
        <v>5</v>
      </c>
      <c r="AK376" s="274"/>
      <c r="AL376" s="274"/>
      <c r="AM376" s="274">
        <v>5</v>
      </c>
      <c r="AN376" s="274">
        <v>5</v>
      </c>
      <c r="AO376" s="274">
        <v>5</v>
      </c>
      <c r="AP376" s="274">
        <v>5</v>
      </c>
      <c r="AQ376" s="274">
        <v>5</v>
      </c>
      <c r="AR376" s="274">
        <v>5</v>
      </c>
      <c r="AS376" s="274">
        <v>4</v>
      </c>
      <c r="AT376" s="274"/>
      <c r="AU376" s="274" t="s">
        <v>183</v>
      </c>
      <c r="AV376" s="274">
        <v>4</v>
      </c>
      <c r="AW376" s="274" t="s">
        <v>183</v>
      </c>
      <c r="AX376" s="274">
        <v>4</v>
      </c>
      <c r="AY376" s="274" t="s">
        <v>183</v>
      </c>
      <c r="AZ376" s="274">
        <v>4</v>
      </c>
      <c r="BA376" s="274" t="s">
        <v>183</v>
      </c>
      <c r="BB376" s="274" t="s">
        <v>183</v>
      </c>
      <c r="BC376" s="274" t="s">
        <v>183</v>
      </c>
      <c r="BD376" s="274">
        <v>5</v>
      </c>
      <c r="BE376" s="274" t="s">
        <v>33</v>
      </c>
      <c r="BF376" s="274"/>
      <c r="BG376" s="274"/>
      <c r="BH376" s="274"/>
      <c r="BI376" s="274"/>
      <c r="BJ376" s="274">
        <v>5</v>
      </c>
      <c r="BK376" s="274">
        <v>5</v>
      </c>
      <c r="BL376" s="274"/>
      <c r="BM376" s="274">
        <v>5</v>
      </c>
      <c r="BN376" s="274">
        <v>5</v>
      </c>
      <c r="BO376" s="274"/>
      <c r="BP376" s="274"/>
      <c r="BQ376" s="275">
        <v>43140.397951388892</v>
      </c>
      <c r="BR376" s="274" t="s">
        <v>355</v>
      </c>
    </row>
    <row r="377" spans="1:70" ht="15" x14ac:dyDescent="0.25">
      <c r="A377" s="197" t="str">
        <f>IF(ISNA(LOOKUP($G377,BLIOTECAS!$B$1:$B$27,BLIOTECAS!C$1:C$27)),"",LOOKUP($G377,BLIOTECAS!$B$1:$B$27,BLIOTECAS!C$1:C$27))</f>
        <v xml:space="preserve">Facultad de Ciencias Físicas </v>
      </c>
      <c r="B377" s="197" t="str">
        <f>IF(ISNA(LOOKUP($G377,BLIOTECAS!$B$1:$B$27,BLIOTECAS!D$1:D$27)),"",LOOKUP($G377,BLIOTECAS!$B$1:$B$27,BLIOTECAS!D$1:D$27))</f>
        <v>FIS</v>
      </c>
      <c r="C377" s="197" t="str">
        <f>IF(ISNA(LOOKUP($G377,BLIOTECAS!$B$1:$B$27,BLIOTECAS!E$1:E$27)),"",LOOKUP($G377,BLIOTECAS!$B$1:$B$27,BLIOTECAS!E$1:E$27))</f>
        <v>Ciencias Experimentales</v>
      </c>
      <c r="D377" s="274">
        <v>1807</v>
      </c>
      <c r="E377" s="274"/>
      <c r="F377" s="274"/>
      <c r="G377" s="274">
        <v>6</v>
      </c>
      <c r="H377" s="274"/>
      <c r="I377" s="274">
        <v>2</v>
      </c>
      <c r="J377" s="274">
        <v>5</v>
      </c>
      <c r="K377" s="274"/>
      <c r="L377" s="274">
        <v>6</v>
      </c>
      <c r="M377" s="274">
        <v>7</v>
      </c>
      <c r="N377" s="274">
        <v>8</v>
      </c>
      <c r="O377" s="274"/>
      <c r="P377" s="274"/>
      <c r="Q377" s="274"/>
      <c r="R377" s="274">
        <v>5</v>
      </c>
      <c r="S377" s="274">
        <v>5</v>
      </c>
      <c r="T377" s="274">
        <v>5</v>
      </c>
      <c r="U377" s="274">
        <v>5</v>
      </c>
      <c r="V377" s="274"/>
      <c r="W377" s="274"/>
      <c r="X377" s="274">
        <v>2</v>
      </c>
      <c r="Y377" s="274">
        <v>5</v>
      </c>
      <c r="Z377" s="274">
        <v>3</v>
      </c>
      <c r="AA377" s="274">
        <v>4</v>
      </c>
      <c r="AB377" s="274">
        <v>2</v>
      </c>
      <c r="AC377" s="274"/>
      <c r="AD377" s="274">
        <v>4</v>
      </c>
      <c r="AE377" s="274">
        <v>5</v>
      </c>
      <c r="AF377" s="274">
        <v>5</v>
      </c>
      <c r="AG377" s="274">
        <v>5</v>
      </c>
      <c r="AH377" s="274">
        <v>4</v>
      </c>
      <c r="AI377" s="274">
        <v>5</v>
      </c>
      <c r="AJ377" s="274">
        <v>5</v>
      </c>
      <c r="AK377" s="274"/>
      <c r="AL377" s="274"/>
      <c r="AM377" s="274">
        <v>5</v>
      </c>
      <c r="AN377" s="274">
        <v>4</v>
      </c>
      <c r="AO377" s="274">
        <v>4</v>
      </c>
      <c r="AP377" s="274">
        <v>4</v>
      </c>
      <c r="AQ377" s="274">
        <v>4</v>
      </c>
      <c r="AR377" s="274">
        <v>4</v>
      </c>
      <c r="AS377" s="274">
        <v>5</v>
      </c>
      <c r="AT377" s="274"/>
      <c r="AU377" s="274" t="s">
        <v>183</v>
      </c>
      <c r="AV377" s="274">
        <v>4</v>
      </c>
      <c r="AW377" s="274" t="s">
        <v>183</v>
      </c>
      <c r="AX377" s="274">
        <v>5</v>
      </c>
      <c r="AY377" s="274" t="s">
        <v>183</v>
      </c>
      <c r="AZ377" s="274">
        <v>5</v>
      </c>
      <c r="BA377" s="274" t="s">
        <v>33</v>
      </c>
      <c r="BB377" s="274" t="s">
        <v>183</v>
      </c>
      <c r="BC377" s="274" t="s">
        <v>33</v>
      </c>
      <c r="BD377" s="274"/>
      <c r="BE377" s="274" t="s">
        <v>33</v>
      </c>
      <c r="BF377" s="274"/>
      <c r="BG377" s="274"/>
      <c r="BH377" s="274"/>
      <c r="BI377" s="274"/>
      <c r="BJ377" s="274">
        <v>5</v>
      </c>
      <c r="BK377" s="274">
        <v>5</v>
      </c>
      <c r="BL377" s="274"/>
      <c r="BM377" s="274">
        <v>4</v>
      </c>
      <c r="BN377" s="274">
        <v>5</v>
      </c>
      <c r="BO377" s="274"/>
      <c r="BP377" s="274"/>
      <c r="BQ377" s="275">
        <v>43140.401932870373</v>
      </c>
      <c r="BR377" s="274" t="s">
        <v>356</v>
      </c>
    </row>
    <row r="378" spans="1:70" ht="15" x14ac:dyDescent="0.25">
      <c r="A378" s="197" t="str">
        <f>IF(ISNA(LOOKUP($G378,BLIOTECAS!$B$1:$B$27,BLIOTECAS!C$1:C$27)),"",LOOKUP($G378,BLIOTECAS!$B$1:$B$27,BLIOTECAS!C$1:C$27))</f>
        <v xml:space="preserve">Facultad de Derecho </v>
      </c>
      <c r="B378" s="197" t="str">
        <f>IF(ISNA(LOOKUP($G378,BLIOTECAS!$B$1:$B$27,BLIOTECAS!D$1:D$27)),"",LOOKUP($G378,BLIOTECAS!$B$1:$B$27,BLIOTECAS!D$1:D$27))</f>
        <v>DER</v>
      </c>
      <c r="C378" s="197" t="str">
        <f>IF(ISNA(LOOKUP($G378,BLIOTECAS!$B$1:$B$27,BLIOTECAS!E$1:E$27)),"",LOOKUP($G378,BLIOTECAS!$B$1:$B$27,BLIOTECAS!E$1:E$27))</f>
        <v>Ciencias Sociales</v>
      </c>
      <c r="D378" s="274">
        <v>1808</v>
      </c>
      <c r="E378" s="274"/>
      <c r="F378" s="274"/>
      <c r="G378" s="274">
        <v>11</v>
      </c>
      <c r="H378" s="274"/>
      <c r="I378" s="274">
        <v>4</v>
      </c>
      <c r="J378" s="274">
        <v>5</v>
      </c>
      <c r="K378" s="274"/>
      <c r="L378" s="274">
        <v>29</v>
      </c>
      <c r="M378" s="274">
        <v>11</v>
      </c>
      <c r="N378" s="274"/>
      <c r="O378" s="274"/>
      <c r="P378" s="274"/>
      <c r="Q378" s="274"/>
      <c r="R378" s="274">
        <v>5</v>
      </c>
      <c r="S378" s="274">
        <v>4</v>
      </c>
      <c r="T378" s="274">
        <v>4</v>
      </c>
      <c r="U378" s="274">
        <v>5</v>
      </c>
      <c r="V378" s="274"/>
      <c r="W378" s="274"/>
      <c r="X378" s="274">
        <v>5</v>
      </c>
      <c r="Y378" s="274">
        <v>5</v>
      </c>
      <c r="Z378" s="274">
        <v>2</v>
      </c>
      <c r="AA378" s="274">
        <v>1</v>
      </c>
      <c r="AB378" s="274">
        <v>1</v>
      </c>
      <c r="AC378" s="274"/>
      <c r="AD378" s="274">
        <v>4</v>
      </c>
      <c r="AE378" s="274">
        <v>3</v>
      </c>
      <c r="AF378" s="274">
        <v>5</v>
      </c>
      <c r="AG378" s="274">
        <v>5</v>
      </c>
      <c r="AH378" s="274">
        <v>4</v>
      </c>
      <c r="AI378" s="274">
        <v>5</v>
      </c>
      <c r="AJ378" s="274">
        <v>5</v>
      </c>
      <c r="AK378" s="274"/>
      <c r="AL378" s="274"/>
      <c r="AM378" s="274">
        <v>5</v>
      </c>
      <c r="AN378" s="274">
        <v>5</v>
      </c>
      <c r="AO378" s="274">
        <v>5</v>
      </c>
      <c r="AP378" s="274">
        <v>5</v>
      </c>
      <c r="AQ378" s="274">
        <v>5</v>
      </c>
      <c r="AR378" s="274">
        <v>5</v>
      </c>
      <c r="AS378" s="274">
        <v>5</v>
      </c>
      <c r="AT378" s="274"/>
      <c r="AU378" s="274" t="s">
        <v>183</v>
      </c>
      <c r="AV378" s="274"/>
      <c r="AW378" s="274" t="s">
        <v>183</v>
      </c>
      <c r="AX378" s="274"/>
      <c r="AY378" s="274" t="s">
        <v>183</v>
      </c>
      <c r="AZ378" s="274"/>
      <c r="BA378" s="274" t="s">
        <v>33</v>
      </c>
      <c r="BB378" s="274" t="s">
        <v>183</v>
      </c>
      <c r="BC378" s="274" t="s">
        <v>183</v>
      </c>
      <c r="BD378" s="274">
        <v>4</v>
      </c>
      <c r="BE378" s="274" t="s">
        <v>183</v>
      </c>
      <c r="BF378" s="274"/>
      <c r="BG378" s="274"/>
      <c r="BH378" s="274"/>
      <c r="BI378" s="274"/>
      <c r="BJ378" s="274">
        <v>5</v>
      </c>
      <c r="BK378" s="274">
        <v>5</v>
      </c>
      <c r="BL378" s="274"/>
      <c r="BM378" s="274">
        <v>5</v>
      </c>
      <c r="BN378" s="274">
        <v>4</v>
      </c>
      <c r="BO378" s="274" t="s">
        <v>484</v>
      </c>
      <c r="BP378" s="274"/>
      <c r="BQ378" s="275">
        <v>43140.403217592589</v>
      </c>
      <c r="BR378" s="274" t="s">
        <v>355</v>
      </c>
    </row>
    <row r="379" spans="1:70" ht="15" x14ac:dyDescent="0.25">
      <c r="A379" s="197" t="str">
        <f>IF(ISNA(LOOKUP($G379,BLIOTECAS!$B$1:$B$27,BLIOTECAS!C$1:C$27)),"",LOOKUP($G379,BLIOTECAS!$B$1:$B$27,BLIOTECAS!C$1:C$27))</f>
        <v xml:space="preserve">Facultad de Ciencias Matemáticas </v>
      </c>
      <c r="B379" s="197" t="str">
        <f>IF(ISNA(LOOKUP($G379,BLIOTECAS!$B$1:$B$27,BLIOTECAS!D$1:D$27)),"",LOOKUP($G379,BLIOTECAS!$B$1:$B$27,BLIOTECAS!D$1:D$27))</f>
        <v>MAT</v>
      </c>
      <c r="C379" s="197" t="str">
        <f>IF(ISNA(LOOKUP($G379,BLIOTECAS!$B$1:$B$27,BLIOTECAS!E$1:E$27)),"",LOOKUP($G379,BLIOTECAS!$B$1:$B$27,BLIOTECAS!E$1:E$27))</f>
        <v>Ciencias Experimentales</v>
      </c>
      <c r="D379" s="274">
        <v>1809</v>
      </c>
      <c r="E379" s="274"/>
      <c r="F379" s="274"/>
      <c r="G379" s="274">
        <v>8</v>
      </c>
      <c r="H379" s="274"/>
      <c r="I379" s="274">
        <v>3</v>
      </c>
      <c r="J379" s="274">
        <v>4</v>
      </c>
      <c r="K379" s="274"/>
      <c r="L379" s="274">
        <v>8</v>
      </c>
      <c r="M379" s="274"/>
      <c r="N379" s="274"/>
      <c r="O379" s="274"/>
      <c r="P379" s="274"/>
      <c r="Q379" s="274"/>
      <c r="R379" s="274">
        <v>5</v>
      </c>
      <c r="S379" s="274"/>
      <c r="T379" s="274"/>
      <c r="U379" s="274">
        <v>3</v>
      </c>
      <c r="V379" s="274"/>
      <c r="W379" s="274"/>
      <c r="X379" s="274">
        <v>3</v>
      </c>
      <c r="Y379" s="274">
        <v>3</v>
      </c>
      <c r="Z379" s="274">
        <v>3</v>
      </c>
      <c r="AA379" s="274">
        <v>3</v>
      </c>
      <c r="AB379" s="274">
        <v>3</v>
      </c>
      <c r="AC379" s="274"/>
      <c r="AD379" s="274">
        <v>4</v>
      </c>
      <c r="AE379" s="274">
        <v>3</v>
      </c>
      <c r="AF379" s="274">
        <v>3</v>
      </c>
      <c r="AG379" s="274">
        <v>5</v>
      </c>
      <c r="AH379" s="274">
        <v>1</v>
      </c>
      <c r="AI379" s="274">
        <v>5</v>
      </c>
      <c r="AJ379" s="274">
        <v>3</v>
      </c>
      <c r="AK379" s="274"/>
      <c r="AL379" s="274"/>
      <c r="AM379" s="274">
        <v>5</v>
      </c>
      <c r="AN379" s="274">
        <v>5</v>
      </c>
      <c r="AO379" s="274">
        <v>5</v>
      </c>
      <c r="AP379" s="274">
        <v>5</v>
      </c>
      <c r="AQ379" s="274">
        <v>5</v>
      </c>
      <c r="AR379" s="274">
        <v>5</v>
      </c>
      <c r="AS379" s="274">
        <v>5</v>
      </c>
      <c r="AT379" s="274"/>
      <c r="AU379" s="274" t="s">
        <v>183</v>
      </c>
      <c r="AV379" s="274"/>
      <c r="AW379" s="274" t="s">
        <v>33</v>
      </c>
      <c r="AX379" s="274"/>
      <c r="AY379" s="274" t="s">
        <v>33</v>
      </c>
      <c r="AZ379" s="274"/>
      <c r="BA379" s="274"/>
      <c r="BB379" s="274" t="s">
        <v>183</v>
      </c>
      <c r="BC379" s="274" t="s">
        <v>33</v>
      </c>
      <c r="BD379" s="274"/>
      <c r="BE379" s="274" t="s">
        <v>33</v>
      </c>
      <c r="BF379" s="274"/>
      <c r="BG379" s="274"/>
      <c r="BH379" s="274"/>
      <c r="BI379" s="274"/>
      <c r="BJ379" s="274">
        <v>5</v>
      </c>
      <c r="BK379" s="274">
        <v>5</v>
      </c>
      <c r="BL379" s="274"/>
      <c r="BM379" s="274">
        <v>4</v>
      </c>
      <c r="BN379" s="274">
        <v>2</v>
      </c>
      <c r="BO379" s="274" t="s">
        <v>485</v>
      </c>
      <c r="BP379" s="274"/>
      <c r="BQ379" s="275">
        <v>43140.408333333333</v>
      </c>
      <c r="BR379" s="274" t="s">
        <v>356</v>
      </c>
    </row>
    <row r="380" spans="1:70" ht="15" x14ac:dyDescent="0.25">
      <c r="A380" s="197" t="str">
        <f>IF(ISNA(LOOKUP($G380,BLIOTECAS!$B$1:$B$27,BLIOTECAS!C$1:C$27)),"",LOOKUP($G380,BLIOTECAS!$B$1:$B$27,BLIOTECAS!C$1:C$27))</f>
        <v/>
      </c>
      <c r="B380" s="197" t="str">
        <f>IF(ISNA(LOOKUP($G380,BLIOTECAS!$B$1:$B$27,BLIOTECAS!D$1:D$27)),"",LOOKUP($G380,BLIOTECAS!$B$1:$B$27,BLIOTECAS!D$1:D$27))</f>
        <v/>
      </c>
      <c r="C380" s="197" t="str">
        <f>IF(ISNA(LOOKUP($G380,BLIOTECAS!$B$1:$B$27,BLIOTECAS!E$1:E$27)),"",LOOKUP($G380,BLIOTECAS!$B$1:$B$27,BLIOTECAS!E$1:E$27))</f>
        <v/>
      </c>
      <c r="D380" s="274">
        <v>1810</v>
      </c>
      <c r="E380" s="274"/>
      <c r="F380" s="274"/>
      <c r="G380" s="274"/>
      <c r="H380" s="274"/>
      <c r="I380" s="274">
        <v>3</v>
      </c>
      <c r="J380" s="274">
        <v>5</v>
      </c>
      <c r="K380" s="274"/>
      <c r="L380" s="274">
        <v>18</v>
      </c>
      <c r="M380" s="274"/>
      <c r="N380" s="274"/>
      <c r="O380" s="274"/>
      <c r="P380" s="274"/>
      <c r="Q380" s="274"/>
      <c r="R380" s="274">
        <v>4</v>
      </c>
      <c r="S380" s="274">
        <v>3</v>
      </c>
      <c r="T380" s="274">
        <v>4</v>
      </c>
      <c r="U380" s="274">
        <v>3</v>
      </c>
      <c r="V380" s="274"/>
      <c r="W380" s="274"/>
      <c r="X380" s="274">
        <v>3</v>
      </c>
      <c r="Y380" s="274">
        <v>5</v>
      </c>
      <c r="Z380" s="274">
        <v>4</v>
      </c>
      <c r="AA380" s="274">
        <v>4</v>
      </c>
      <c r="AB380" s="274">
        <v>3</v>
      </c>
      <c r="AC380" s="274"/>
      <c r="AD380" s="274">
        <v>3</v>
      </c>
      <c r="AE380" s="274">
        <v>3</v>
      </c>
      <c r="AF380" s="274">
        <v>3</v>
      </c>
      <c r="AG380" s="274">
        <v>5</v>
      </c>
      <c r="AH380" s="274">
        <v>4</v>
      </c>
      <c r="AI380" s="274">
        <v>4</v>
      </c>
      <c r="AJ380" s="274">
        <v>4</v>
      </c>
      <c r="AK380" s="274"/>
      <c r="AL380" s="274"/>
      <c r="AM380" s="274">
        <v>5</v>
      </c>
      <c r="AN380" s="274">
        <v>4</v>
      </c>
      <c r="AO380" s="274">
        <v>4</v>
      </c>
      <c r="AP380" s="274">
        <v>5</v>
      </c>
      <c r="AQ380" s="274">
        <v>5</v>
      </c>
      <c r="AR380" s="274">
        <v>5</v>
      </c>
      <c r="AS380" s="274">
        <v>5</v>
      </c>
      <c r="AT380" s="274"/>
      <c r="AU380" s="274" t="s">
        <v>183</v>
      </c>
      <c r="AV380" s="274">
        <v>4</v>
      </c>
      <c r="AW380" s="274" t="s">
        <v>183</v>
      </c>
      <c r="AX380" s="274">
        <v>4</v>
      </c>
      <c r="AY380" s="274" t="s">
        <v>183</v>
      </c>
      <c r="AZ380" s="274">
        <v>4</v>
      </c>
      <c r="BA380" s="274" t="s">
        <v>183</v>
      </c>
      <c r="BB380" s="274" t="s">
        <v>183</v>
      </c>
      <c r="BC380" s="274" t="s">
        <v>183</v>
      </c>
      <c r="BD380" s="274">
        <v>5</v>
      </c>
      <c r="BE380" s="274" t="s">
        <v>183</v>
      </c>
      <c r="BF380" s="274"/>
      <c r="BG380" s="274"/>
      <c r="BH380" s="274"/>
      <c r="BI380" s="274"/>
      <c r="BJ380" s="274">
        <v>5</v>
      </c>
      <c r="BK380" s="274">
        <v>5</v>
      </c>
      <c r="BL380" s="274"/>
      <c r="BM380" s="274">
        <v>5</v>
      </c>
      <c r="BN380" s="274">
        <v>4</v>
      </c>
      <c r="BO380" s="274" t="s">
        <v>486</v>
      </c>
      <c r="BP380" s="274"/>
      <c r="BQ380" s="275">
        <v>43140.409548611111</v>
      </c>
      <c r="BR380" s="274" t="s">
        <v>356</v>
      </c>
    </row>
    <row r="381" spans="1:70" ht="15" x14ac:dyDescent="0.25">
      <c r="A381" s="197" t="str">
        <f>IF(ISNA(LOOKUP($G381,BLIOTECAS!$B$1:$B$27,BLIOTECAS!C$1:C$27)),"",LOOKUP($G381,BLIOTECAS!$B$1:$B$27,BLIOTECAS!C$1:C$27))</f>
        <v xml:space="preserve">Facultad de Odontología </v>
      </c>
      <c r="B381" s="197" t="str">
        <f>IF(ISNA(LOOKUP($G381,BLIOTECAS!$B$1:$B$27,BLIOTECAS!D$1:D$27)),"",LOOKUP($G381,BLIOTECAS!$B$1:$B$27,BLIOTECAS!D$1:D$27))</f>
        <v>ODO</v>
      </c>
      <c r="C381" s="197" t="str">
        <f>IF(ISNA(LOOKUP($G381,BLIOTECAS!$B$1:$B$27,BLIOTECAS!E$1:E$27)),"",LOOKUP($G381,BLIOTECAS!$B$1:$B$27,BLIOTECAS!E$1:E$27))</f>
        <v>Ciencias de la Salud</v>
      </c>
      <c r="D381" s="274">
        <v>1811</v>
      </c>
      <c r="E381" s="274"/>
      <c r="F381" s="274"/>
      <c r="G381" s="274">
        <v>19</v>
      </c>
      <c r="H381" s="274"/>
      <c r="I381" s="274">
        <v>3</v>
      </c>
      <c r="J381" s="274">
        <v>4</v>
      </c>
      <c r="K381" s="274"/>
      <c r="L381" s="274">
        <v>19</v>
      </c>
      <c r="M381" s="274">
        <v>18</v>
      </c>
      <c r="N381" s="274"/>
      <c r="O381" s="274" t="s">
        <v>487</v>
      </c>
      <c r="P381" s="274"/>
      <c r="Q381" s="274"/>
      <c r="R381" s="274">
        <v>4</v>
      </c>
      <c r="S381" s="274">
        <v>4</v>
      </c>
      <c r="T381" s="274">
        <v>4</v>
      </c>
      <c r="U381" s="274">
        <v>2</v>
      </c>
      <c r="V381" s="274"/>
      <c r="W381" s="274"/>
      <c r="X381" s="274">
        <v>2</v>
      </c>
      <c r="Y381" s="274">
        <v>4</v>
      </c>
      <c r="Z381" s="274">
        <v>3</v>
      </c>
      <c r="AA381" s="274">
        <v>4</v>
      </c>
      <c r="AB381" s="274">
        <v>3</v>
      </c>
      <c r="AC381" s="274"/>
      <c r="AD381" s="274">
        <v>4</v>
      </c>
      <c r="AE381" s="274">
        <v>4</v>
      </c>
      <c r="AF381" s="274">
        <v>3</v>
      </c>
      <c r="AG381" s="274">
        <v>5</v>
      </c>
      <c r="AH381" s="274">
        <v>3</v>
      </c>
      <c r="AI381" s="274">
        <v>5</v>
      </c>
      <c r="AJ381" s="274">
        <v>4</v>
      </c>
      <c r="AK381" s="274"/>
      <c r="AL381" s="274"/>
      <c r="AM381" s="274">
        <v>4</v>
      </c>
      <c r="AN381" s="274">
        <v>4</v>
      </c>
      <c r="AO381" s="274">
        <v>4</v>
      </c>
      <c r="AP381" s="274">
        <v>4</v>
      </c>
      <c r="AQ381" s="274">
        <v>3</v>
      </c>
      <c r="AR381" s="274">
        <v>4</v>
      </c>
      <c r="AS381" s="274">
        <v>4</v>
      </c>
      <c r="AT381" s="274"/>
      <c r="AU381" s="274" t="s">
        <v>183</v>
      </c>
      <c r="AV381" s="274">
        <v>4</v>
      </c>
      <c r="AW381" s="274" t="s">
        <v>183</v>
      </c>
      <c r="AX381" s="274">
        <v>4</v>
      </c>
      <c r="AY381" s="274" t="s">
        <v>183</v>
      </c>
      <c r="AZ381" s="274">
        <v>4</v>
      </c>
      <c r="BA381" s="274" t="s">
        <v>183</v>
      </c>
      <c r="BB381" s="274" t="s">
        <v>183</v>
      </c>
      <c r="BC381" s="274" t="s">
        <v>183</v>
      </c>
      <c r="BD381" s="274">
        <v>4</v>
      </c>
      <c r="BE381" s="274" t="s">
        <v>183</v>
      </c>
      <c r="BF381" s="274"/>
      <c r="BG381" s="274"/>
      <c r="BH381" s="274"/>
      <c r="BI381" s="274"/>
      <c r="BJ381" s="274">
        <v>5</v>
      </c>
      <c r="BK381" s="274">
        <v>5</v>
      </c>
      <c r="BL381" s="274"/>
      <c r="BM381" s="274">
        <v>4</v>
      </c>
      <c r="BN381" s="274">
        <v>4</v>
      </c>
      <c r="BO381" s="274"/>
      <c r="BP381" s="274"/>
      <c r="BQ381" s="275">
        <v>43140.414270833331</v>
      </c>
      <c r="BR381" s="274" t="s">
        <v>355</v>
      </c>
    </row>
    <row r="382" spans="1:70" ht="15" x14ac:dyDescent="0.25">
      <c r="A382" s="197" t="str">
        <f>IF(ISNA(LOOKUP($G382,BLIOTECAS!$B$1:$B$27,BLIOTECAS!C$1:C$27)),"",LOOKUP($G382,BLIOTECAS!$B$1:$B$27,BLIOTECAS!C$1:C$27))</f>
        <v xml:space="preserve">Facultad de Educación </v>
      </c>
      <c r="B382" s="197" t="str">
        <f>IF(ISNA(LOOKUP($G382,BLIOTECAS!$B$1:$B$27,BLIOTECAS!D$1:D$27)),"",LOOKUP($G382,BLIOTECAS!$B$1:$B$27,BLIOTECAS!D$1:D$27))</f>
        <v>EDU</v>
      </c>
      <c r="C382" s="197" t="str">
        <f>IF(ISNA(LOOKUP($G382,BLIOTECAS!$B$1:$B$27,BLIOTECAS!E$1:E$27)),"",LOOKUP($G382,BLIOTECAS!$B$1:$B$27,BLIOTECAS!E$1:E$27))</f>
        <v>Humanidades</v>
      </c>
      <c r="D382" s="274">
        <v>1812</v>
      </c>
      <c r="E382" s="274"/>
      <c r="F382" s="274"/>
      <c r="G382" s="274">
        <v>12</v>
      </c>
      <c r="H382" s="274"/>
      <c r="I382" s="274">
        <v>1</v>
      </c>
      <c r="J382" s="274">
        <v>5</v>
      </c>
      <c r="K382" s="274"/>
      <c r="L382" s="274">
        <v>12</v>
      </c>
      <c r="M382" s="274"/>
      <c r="N382" s="274"/>
      <c r="O382" s="274"/>
      <c r="P382" s="274"/>
      <c r="Q382" s="274"/>
      <c r="R382" s="274">
        <v>4</v>
      </c>
      <c r="S382" s="274">
        <v>4</v>
      </c>
      <c r="T382" s="274">
        <v>3</v>
      </c>
      <c r="U382" s="274">
        <v>4</v>
      </c>
      <c r="V382" s="274"/>
      <c r="W382" s="274"/>
      <c r="X382" s="274">
        <v>5</v>
      </c>
      <c r="Y382" s="274">
        <v>2</v>
      </c>
      <c r="Z382" s="274">
        <v>2</v>
      </c>
      <c r="AA382" s="274">
        <v>2</v>
      </c>
      <c r="AB382" s="274">
        <v>3</v>
      </c>
      <c r="AC382" s="274"/>
      <c r="AD382" s="274">
        <v>4</v>
      </c>
      <c r="AE382" s="274">
        <v>5</v>
      </c>
      <c r="AF382" s="274">
        <v>5</v>
      </c>
      <c r="AG382" s="274">
        <v>5</v>
      </c>
      <c r="AH382" s="274">
        <v>2</v>
      </c>
      <c r="AI382" s="274">
        <v>2</v>
      </c>
      <c r="AJ382" s="274">
        <v>3</v>
      </c>
      <c r="AK382" s="274"/>
      <c r="AL382" s="274"/>
      <c r="AM382" s="274">
        <v>5</v>
      </c>
      <c r="AN382" s="274">
        <v>5</v>
      </c>
      <c r="AO382" s="274">
        <v>5</v>
      </c>
      <c r="AP382" s="274">
        <v>5</v>
      </c>
      <c r="AQ382" s="274">
        <v>5</v>
      </c>
      <c r="AR382" s="274">
        <v>5</v>
      </c>
      <c r="AS382" s="274">
        <v>3</v>
      </c>
      <c r="AT382" s="274"/>
      <c r="AU382" s="274" t="s">
        <v>183</v>
      </c>
      <c r="AV382" s="274">
        <v>3</v>
      </c>
      <c r="AW382" s="274" t="s">
        <v>183</v>
      </c>
      <c r="AX382" s="274">
        <v>3</v>
      </c>
      <c r="AY382" s="274" t="s">
        <v>183</v>
      </c>
      <c r="AZ382" s="274">
        <v>3</v>
      </c>
      <c r="BA382" s="274" t="s">
        <v>183</v>
      </c>
      <c r="BB382" s="274" t="s">
        <v>183</v>
      </c>
      <c r="BC382" s="274" t="s">
        <v>33</v>
      </c>
      <c r="BD382" s="274"/>
      <c r="BE382" s="274" t="s">
        <v>183</v>
      </c>
      <c r="BF382" s="274" t="s">
        <v>488</v>
      </c>
      <c r="BG382" s="274"/>
      <c r="BH382" s="274"/>
      <c r="BI382" s="274"/>
      <c r="BJ382" s="274">
        <v>4</v>
      </c>
      <c r="BK382" s="274">
        <v>4</v>
      </c>
      <c r="BL382" s="274"/>
      <c r="BM382" s="274">
        <v>5</v>
      </c>
      <c r="BN382" s="274">
        <v>5</v>
      </c>
      <c r="BO382" s="274" t="s">
        <v>489</v>
      </c>
      <c r="BP382" s="274"/>
      <c r="BQ382" s="275">
        <v>43140.415034722224</v>
      </c>
      <c r="BR382" s="274" t="s">
        <v>355</v>
      </c>
    </row>
    <row r="383" spans="1:70" ht="15" x14ac:dyDescent="0.25">
      <c r="A383" s="197" t="str">
        <f>IF(ISNA(LOOKUP($G383,BLIOTECAS!$B$1:$B$27,BLIOTECAS!C$1:C$27)),"",LOOKUP($G383,BLIOTECAS!$B$1:$B$27,BLIOTECAS!C$1:C$27))</f>
        <v xml:space="preserve">Facultad de Educación </v>
      </c>
      <c r="B383" s="197" t="str">
        <f>IF(ISNA(LOOKUP($G383,BLIOTECAS!$B$1:$B$27,BLIOTECAS!D$1:D$27)),"",LOOKUP($G383,BLIOTECAS!$B$1:$B$27,BLIOTECAS!D$1:D$27))</f>
        <v>EDU</v>
      </c>
      <c r="C383" s="197" t="str">
        <f>IF(ISNA(LOOKUP($G383,BLIOTECAS!$B$1:$B$27,BLIOTECAS!E$1:E$27)),"",LOOKUP($G383,BLIOTECAS!$B$1:$B$27,BLIOTECAS!E$1:E$27))</f>
        <v>Humanidades</v>
      </c>
      <c r="D383" s="274">
        <v>1813</v>
      </c>
      <c r="E383" s="274"/>
      <c r="F383" s="274"/>
      <c r="G383" s="274">
        <v>12</v>
      </c>
      <c r="H383" s="274"/>
      <c r="I383" s="274">
        <v>3</v>
      </c>
      <c r="J383" s="274">
        <v>3</v>
      </c>
      <c r="K383" s="274"/>
      <c r="L383" s="274">
        <v>12</v>
      </c>
      <c r="M383" s="274">
        <v>20</v>
      </c>
      <c r="N383" s="274"/>
      <c r="O383" s="274"/>
      <c r="P383" s="274"/>
      <c r="Q383" s="274"/>
      <c r="R383" s="274">
        <v>5</v>
      </c>
      <c r="S383" s="274">
        <v>4</v>
      </c>
      <c r="T383" s="274">
        <v>4</v>
      </c>
      <c r="U383" s="274">
        <v>4</v>
      </c>
      <c r="V383" s="274"/>
      <c r="W383" s="274"/>
      <c r="X383" s="274">
        <v>2</v>
      </c>
      <c r="Y383" s="274">
        <v>4</v>
      </c>
      <c r="Z383" s="274">
        <v>3</v>
      </c>
      <c r="AA383" s="274">
        <v>4</v>
      </c>
      <c r="AB383" s="274">
        <v>4</v>
      </c>
      <c r="AC383" s="274"/>
      <c r="AD383" s="274">
        <v>3</v>
      </c>
      <c r="AE383" s="274">
        <v>4</v>
      </c>
      <c r="AF383" s="274">
        <v>4</v>
      </c>
      <c r="AG383" s="274">
        <v>4</v>
      </c>
      <c r="AH383" s="274">
        <v>4</v>
      </c>
      <c r="AI383" s="274">
        <v>4</v>
      </c>
      <c r="AJ383" s="274">
        <v>4</v>
      </c>
      <c r="AK383" s="274"/>
      <c r="AL383" s="274"/>
      <c r="AM383" s="274">
        <v>5</v>
      </c>
      <c r="AN383" s="274">
        <v>5</v>
      </c>
      <c r="AO383" s="274">
        <v>5</v>
      </c>
      <c r="AP383" s="274">
        <v>5</v>
      </c>
      <c r="AQ383" s="274">
        <v>5</v>
      </c>
      <c r="AR383" s="274">
        <v>5</v>
      </c>
      <c r="AS383" s="274">
        <v>5</v>
      </c>
      <c r="AT383" s="274"/>
      <c r="AU383" s="274" t="s">
        <v>183</v>
      </c>
      <c r="AV383" s="274">
        <v>4</v>
      </c>
      <c r="AW383" s="274" t="s">
        <v>33</v>
      </c>
      <c r="AX383" s="274"/>
      <c r="AY383" s="274" t="s">
        <v>33</v>
      </c>
      <c r="AZ383" s="274"/>
      <c r="BA383" s="274" t="s">
        <v>33</v>
      </c>
      <c r="BB383" s="274" t="s">
        <v>33</v>
      </c>
      <c r="BC383" s="274" t="s">
        <v>33</v>
      </c>
      <c r="BD383" s="274"/>
      <c r="BE383" s="274" t="s">
        <v>33</v>
      </c>
      <c r="BF383" s="274"/>
      <c r="BG383" s="274"/>
      <c r="BH383" s="274"/>
      <c r="BI383" s="274"/>
      <c r="BJ383" s="274">
        <v>5</v>
      </c>
      <c r="BK383" s="274">
        <v>5</v>
      </c>
      <c r="BL383" s="274"/>
      <c r="BM383" s="274">
        <v>5</v>
      </c>
      <c r="BN383" s="274">
        <v>4</v>
      </c>
      <c r="BO383" s="274"/>
      <c r="BP383" s="274"/>
      <c r="BQ383" s="275">
        <v>43140.415752314817</v>
      </c>
      <c r="BR383" s="274" t="s">
        <v>356</v>
      </c>
    </row>
    <row r="384" spans="1:70" ht="15" x14ac:dyDescent="0.25">
      <c r="A384" s="197" t="str">
        <f>IF(ISNA(LOOKUP($G384,BLIOTECAS!$B$1:$B$27,BLIOTECAS!C$1:C$27)),"",LOOKUP($G384,BLIOTECAS!$B$1:$B$27,BLIOTECAS!C$1:C$27))</f>
        <v xml:space="preserve">Facultad de Filología </v>
      </c>
      <c r="B384" s="197" t="str">
        <f>IF(ISNA(LOOKUP($G384,BLIOTECAS!$B$1:$B$27,BLIOTECAS!D$1:D$27)),"",LOOKUP($G384,BLIOTECAS!$B$1:$B$27,BLIOTECAS!D$1:D$27))</f>
        <v>FLL</v>
      </c>
      <c r="C384" s="197" t="str">
        <f>IF(ISNA(LOOKUP($G384,BLIOTECAS!$B$1:$B$27,BLIOTECAS!E$1:E$27)),"",LOOKUP($G384,BLIOTECAS!$B$1:$B$27,BLIOTECAS!E$1:E$27))</f>
        <v>Humanidades</v>
      </c>
      <c r="D384" s="274">
        <v>1814</v>
      </c>
      <c r="E384" s="274"/>
      <c r="F384" s="274"/>
      <c r="G384" s="274">
        <v>14</v>
      </c>
      <c r="H384" s="274"/>
      <c r="I384" s="274">
        <v>3</v>
      </c>
      <c r="J384" s="274">
        <v>5</v>
      </c>
      <c r="K384" s="274"/>
      <c r="L384" s="274">
        <v>14</v>
      </c>
      <c r="M384" s="274">
        <v>29</v>
      </c>
      <c r="N384" s="274">
        <v>16</v>
      </c>
      <c r="O384" s="274"/>
      <c r="P384" s="274"/>
      <c r="Q384" s="274"/>
      <c r="R384" s="274">
        <v>3</v>
      </c>
      <c r="S384" s="274">
        <v>5</v>
      </c>
      <c r="T384" s="274">
        <v>4</v>
      </c>
      <c r="U384" s="274">
        <v>4</v>
      </c>
      <c r="V384" s="274"/>
      <c r="W384" s="274"/>
      <c r="X384" s="274">
        <v>5</v>
      </c>
      <c r="Y384" s="274">
        <v>4</v>
      </c>
      <c r="Z384" s="274">
        <v>4</v>
      </c>
      <c r="AA384" s="274">
        <v>4</v>
      </c>
      <c r="AB384" s="274">
        <v>5</v>
      </c>
      <c r="AC384" s="274"/>
      <c r="AD384" s="274">
        <v>3</v>
      </c>
      <c r="AE384" s="274">
        <v>4</v>
      </c>
      <c r="AF384" s="274">
        <v>3</v>
      </c>
      <c r="AG384" s="274">
        <v>5</v>
      </c>
      <c r="AH384" s="274">
        <v>4</v>
      </c>
      <c r="AI384" s="274">
        <v>4</v>
      </c>
      <c r="AJ384" s="274">
        <v>4</v>
      </c>
      <c r="AK384" s="274"/>
      <c r="AL384" s="274"/>
      <c r="AM384" s="274">
        <v>5</v>
      </c>
      <c r="AN384" s="274">
        <v>5</v>
      </c>
      <c r="AO384" s="274">
        <v>5</v>
      </c>
      <c r="AP384" s="274">
        <v>5</v>
      </c>
      <c r="AQ384" s="274">
        <v>5</v>
      </c>
      <c r="AR384" s="274">
        <v>5</v>
      </c>
      <c r="AS384" s="274">
        <v>4</v>
      </c>
      <c r="AT384" s="274"/>
      <c r="AU384" s="274" t="s">
        <v>183</v>
      </c>
      <c r="AV384" s="274">
        <v>4</v>
      </c>
      <c r="AW384" s="274" t="s">
        <v>183</v>
      </c>
      <c r="AX384" s="274">
        <v>4</v>
      </c>
      <c r="AY384" s="274" t="s">
        <v>183</v>
      </c>
      <c r="AZ384" s="274">
        <v>4</v>
      </c>
      <c r="BA384" s="274" t="s">
        <v>183</v>
      </c>
      <c r="BB384" s="274" t="s">
        <v>183</v>
      </c>
      <c r="BC384" s="274" t="s">
        <v>33</v>
      </c>
      <c r="BD384" s="274"/>
      <c r="BE384" s="274" t="s">
        <v>33</v>
      </c>
      <c r="BF384" s="274"/>
      <c r="BG384" s="274"/>
      <c r="BH384" s="274"/>
      <c r="BI384" s="274"/>
      <c r="BJ384" s="274">
        <v>4</v>
      </c>
      <c r="BK384" s="274">
        <v>5</v>
      </c>
      <c r="BL384" s="274"/>
      <c r="BM384" s="274">
        <v>4</v>
      </c>
      <c r="BN384" s="274">
        <v>3</v>
      </c>
      <c r="BO384" s="274" t="s">
        <v>490</v>
      </c>
      <c r="BP384" s="274"/>
      <c r="BQ384" s="275">
        <v>43140.415972222225</v>
      </c>
      <c r="BR384" s="274" t="s">
        <v>356</v>
      </c>
    </row>
    <row r="385" spans="1:70" ht="15" x14ac:dyDescent="0.25">
      <c r="A385" s="197" t="str">
        <f>IF(ISNA(LOOKUP($G385,BLIOTECAS!$B$1:$B$27,BLIOTECAS!C$1:C$27)),"",LOOKUP($G385,BLIOTECAS!$B$1:$B$27,BLIOTECAS!C$1:C$27))</f>
        <v xml:space="preserve">Facultad de Filología </v>
      </c>
      <c r="B385" s="197" t="str">
        <f>IF(ISNA(LOOKUP($G385,BLIOTECAS!$B$1:$B$27,BLIOTECAS!D$1:D$27)),"",LOOKUP($G385,BLIOTECAS!$B$1:$B$27,BLIOTECAS!D$1:D$27))</f>
        <v>FLL</v>
      </c>
      <c r="C385" s="197" t="str">
        <f>IF(ISNA(LOOKUP($G385,BLIOTECAS!$B$1:$B$27,BLIOTECAS!E$1:E$27)),"",LOOKUP($G385,BLIOTECAS!$B$1:$B$27,BLIOTECAS!E$1:E$27))</f>
        <v>Humanidades</v>
      </c>
      <c r="D385" s="274">
        <v>1815</v>
      </c>
      <c r="E385" s="274"/>
      <c r="F385" s="274"/>
      <c r="G385" s="274">
        <v>14</v>
      </c>
      <c r="H385" s="274"/>
      <c r="I385" s="274">
        <v>5</v>
      </c>
      <c r="J385" s="274">
        <v>5</v>
      </c>
      <c r="K385" s="274"/>
      <c r="L385" s="274">
        <v>15</v>
      </c>
      <c r="M385" s="274">
        <v>16</v>
      </c>
      <c r="N385" s="274">
        <v>14</v>
      </c>
      <c r="O385" s="274"/>
      <c r="P385" s="274"/>
      <c r="Q385" s="274"/>
      <c r="R385" s="274">
        <v>5</v>
      </c>
      <c r="S385" s="274">
        <v>5</v>
      </c>
      <c r="T385" s="274">
        <v>5</v>
      </c>
      <c r="U385" s="274">
        <v>5</v>
      </c>
      <c r="V385" s="274"/>
      <c r="W385" s="274"/>
      <c r="X385" s="274">
        <v>5</v>
      </c>
      <c r="Y385" s="274">
        <v>3</v>
      </c>
      <c r="Z385" s="274">
        <v>4</v>
      </c>
      <c r="AA385" s="274">
        <v>4</v>
      </c>
      <c r="AB385" s="274">
        <v>3</v>
      </c>
      <c r="AC385" s="274"/>
      <c r="AD385" s="274">
        <v>3</v>
      </c>
      <c r="AE385" s="274">
        <v>4</v>
      </c>
      <c r="AF385" s="274">
        <v>3</v>
      </c>
      <c r="AG385" s="274">
        <v>5</v>
      </c>
      <c r="AH385" s="274">
        <v>4</v>
      </c>
      <c r="AI385" s="274">
        <v>3</v>
      </c>
      <c r="AJ385" s="274">
        <v>4</v>
      </c>
      <c r="AK385" s="274"/>
      <c r="AL385" s="274"/>
      <c r="AM385" s="274">
        <v>5</v>
      </c>
      <c r="AN385" s="274">
        <v>5</v>
      </c>
      <c r="AO385" s="274">
        <v>5</v>
      </c>
      <c r="AP385" s="274">
        <v>5</v>
      </c>
      <c r="AQ385" s="274">
        <v>5</v>
      </c>
      <c r="AR385" s="274">
        <v>5</v>
      </c>
      <c r="AS385" s="274">
        <v>5</v>
      </c>
      <c r="AT385" s="274"/>
      <c r="AU385" s="274" t="s">
        <v>33</v>
      </c>
      <c r="AV385" s="274"/>
      <c r="AW385" s="274" t="s">
        <v>33</v>
      </c>
      <c r="AX385" s="274"/>
      <c r="AY385" s="274" t="s">
        <v>183</v>
      </c>
      <c r="AZ385" s="274"/>
      <c r="BA385" s="274" t="s">
        <v>33</v>
      </c>
      <c r="BB385" s="274" t="s">
        <v>33</v>
      </c>
      <c r="BC385" s="274" t="s">
        <v>33</v>
      </c>
      <c r="BD385" s="274"/>
      <c r="BE385" s="274" t="s">
        <v>33</v>
      </c>
      <c r="BF385" s="274"/>
      <c r="BG385" s="274"/>
      <c r="BH385" s="274"/>
      <c r="BI385" s="274"/>
      <c r="BJ385" s="274">
        <v>5</v>
      </c>
      <c r="BK385" s="274">
        <v>5</v>
      </c>
      <c r="BL385" s="274"/>
      <c r="BM385" s="274">
        <v>5</v>
      </c>
      <c r="BN385" s="274"/>
      <c r="BO385" s="274"/>
      <c r="BP385" s="274"/>
      <c r="BQ385" s="275">
        <v>43140.41747685185</v>
      </c>
      <c r="BR385" s="274" t="s">
        <v>355</v>
      </c>
    </row>
    <row r="386" spans="1:70" ht="15" x14ac:dyDescent="0.25">
      <c r="A386" s="197" t="str">
        <f>IF(ISNA(LOOKUP($G386,BLIOTECAS!$B$1:$B$27,BLIOTECAS!C$1:C$27)),"",LOOKUP($G386,BLIOTECAS!$B$1:$B$27,BLIOTECAS!C$1:C$27))</f>
        <v xml:space="preserve">Facultad de Farmacia </v>
      </c>
      <c r="B386" s="197" t="str">
        <f>IF(ISNA(LOOKUP($G386,BLIOTECAS!$B$1:$B$27,BLIOTECAS!D$1:D$27)),"",LOOKUP($G386,BLIOTECAS!$B$1:$B$27,BLIOTECAS!D$1:D$27))</f>
        <v>FAR</v>
      </c>
      <c r="C386" s="197" t="str">
        <f>IF(ISNA(LOOKUP($G386,BLIOTECAS!$B$1:$B$27,BLIOTECAS!E$1:E$27)),"",LOOKUP($G386,BLIOTECAS!$B$1:$B$27,BLIOTECAS!E$1:E$27))</f>
        <v>Ciencias de la Salud</v>
      </c>
      <c r="D386" s="274">
        <v>1816</v>
      </c>
      <c r="E386" s="274"/>
      <c r="F386" s="274"/>
      <c r="G386" s="274">
        <v>13</v>
      </c>
      <c r="H386" s="274"/>
      <c r="I386" s="274">
        <v>2</v>
      </c>
      <c r="J386" s="274">
        <v>5</v>
      </c>
      <c r="K386" s="274"/>
      <c r="L386" s="274"/>
      <c r="M386" s="274"/>
      <c r="N386" s="274"/>
      <c r="O386" s="274"/>
      <c r="P386" s="274"/>
      <c r="Q386" s="274"/>
      <c r="R386" s="274">
        <v>4</v>
      </c>
      <c r="S386" s="274">
        <v>4</v>
      </c>
      <c r="T386" s="274">
        <v>4</v>
      </c>
      <c r="U386" s="274">
        <v>3</v>
      </c>
      <c r="V386" s="274"/>
      <c r="W386" s="274"/>
      <c r="X386" s="274">
        <v>2</v>
      </c>
      <c r="Y386" s="274">
        <v>5</v>
      </c>
      <c r="Z386" s="274">
        <v>3</v>
      </c>
      <c r="AA386" s="274">
        <v>1</v>
      </c>
      <c r="AB386" s="274">
        <v>2</v>
      </c>
      <c r="AC386" s="274"/>
      <c r="AD386" s="274">
        <v>4</v>
      </c>
      <c r="AE386" s="274">
        <v>4</v>
      </c>
      <c r="AF386" s="274">
        <v>5</v>
      </c>
      <c r="AG386" s="274">
        <v>3</v>
      </c>
      <c r="AH386" s="274">
        <v>4</v>
      </c>
      <c r="AI386" s="274">
        <v>3</v>
      </c>
      <c r="AJ386" s="274">
        <v>3</v>
      </c>
      <c r="AK386" s="274"/>
      <c r="AL386" s="274"/>
      <c r="AM386" s="274">
        <v>4</v>
      </c>
      <c r="AN386" s="274">
        <v>5</v>
      </c>
      <c r="AO386" s="274">
        <v>4</v>
      </c>
      <c r="AP386" s="274">
        <v>4</v>
      </c>
      <c r="AQ386" s="274">
        <v>5</v>
      </c>
      <c r="AR386" s="274">
        <v>5</v>
      </c>
      <c r="AS386" s="274">
        <v>4</v>
      </c>
      <c r="AT386" s="274"/>
      <c r="AU386" s="274" t="s">
        <v>33</v>
      </c>
      <c r="AV386" s="274"/>
      <c r="AW386" s="274" t="s">
        <v>33</v>
      </c>
      <c r="AX386" s="274"/>
      <c r="AY386" s="274" t="s">
        <v>33</v>
      </c>
      <c r="AZ386" s="274"/>
      <c r="BA386" s="274" t="s">
        <v>183</v>
      </c>
      <c r="BB386" s="274" t="s">
        <v>33</v>
      </c>
      <c r="BC386" s="274" t="s">
        <v>33</v>
      </c>
      <c r="BD386" s="274"/>
      <c r="BE386" s="274" t="s">
        <v>33</v>
      </c>
      <c r="BF386" s="274"/>
      <c r="BG386" s="274"/>
      <c r="BH386" s="274"/>
      <c r="BI386" s="274"/>
      <c r="BJ386" s="274">
        <v>4</v>
      </c>
      <c r="BK386" s="274">
        <v>5</v>
      </c>
      <c r="BL386" s="274"/>
      <c r="BM386" s="274">
        <v>4</v>
      </c>
      <c r="BN386" s="274">
        <v>4</v>
      </c>
      <c r="BO386" s="274"/>
      <c r="BP386" s="274"/>
      <c r="BQ386" s="275">
        <v>43140.423842592594</v>
      </c>
      <c r="BR386" s="274" t="s">
        <v>355</v>
      </c>
    </row>
    <row r="387" spans="1:70" ht="15" x14ac:dyDescent="0.25">
      <c r="A387" s="197" t="str">
        <f>IF(ISNA(LOOKUP($G387,BLIOTECAS!$B$1:$B$27,BLIOTECAS!C$1:C$27)),"",LOOKUP($G387,BLIOTECAS!$B$1:$B$27,BLIOTECAS!C$1:C$27))</f>
        <v xml:space="preserve">Facultad de Filología </v>
      </c>
      <c r="B387" s="197" t="str">
        <f>IF(ISNA(LOOKUP($G387,BLIOTECAS!$B$1:$B$27,BLIOTECAS!D$1:D$27)),"",LOOKUP($G387,BLIOTECAS!$B$1:$B$27,BLIOTECAS!D$1:D$27))</f>
        <v>FLL</v>
      </c>
      <c r="C387" s="197" t="str">
        <f>IF(ISNA(LOOKUP($G387,BLIOTECAS!$B$1:$B$27,BLIOTECAS!E$1:E$27)),"",LOOKUP($G387,BLIOTECAS!$B$1:$B$27,BLIOTECAS!E$1:E$27))</f>
        <v>Humanidades</v>
      </c>
      <c r="D387" s="274">
        <v>1817</v>
      </c>
      <c r="E387" s="274"/>
      <c r="F387" s="274"/>
      <c r="G387" s="274">
        <v>14</v>
      </c>
      <c r="H387" s="274"/>
      <c r="I387" s="274">
        <v>4</v>
      </c>
      <c r="J387" s="274">
        <v>5</v>
      </c>
      <c r="K387" s="274"/>
      <c r="L387" s="274">
        <v>29</v>
      </c>
      <c r="M387" s="274">
        <v>14</v>
      </c>
      <c r="N387" s="274">
        <v>16</v>
      </c>
      <c r="O387" s="274" t="s">
        <v>375</v>
      </c>
      <c r="P387" s="274"/>
      <c r="Q387" s="274"/>
      <c r="R387" s="274">
        <v>5</v>
      </c>
      <c r="S387" s="274">
        <v>5</v>
      </c>
      <c r="T387" s="274">
        <v>5</v>
      </c>
      <c r="U387" s="274">
        <v>3</v>
      </c>
      <c r="V387" s="274"/>
      <c r="W387" s="274"/>
      <c r="X387" s="274">
        <v>5</v>
      </c>
      <c r="Y387" s="274">
        <v>5</v>
      </c>
      <c r="Z387" s="274">
        <v>5</v>
      </c>
      <c r="AA387" s="274">
        <v>4</v>
      </c>
      <c r="AB387" s="274">
        <v>4</v>
      </c>
      <c r="AC387" s="274"/>
      <c r="AD387" s="274">
        <v>5</v>
      </c>
      <c r="AE387" s="274">
        <v>5</v>
      </c>
      <c r="AF387" s="274">
        <v>5</v>
      </c>
      <c r="AG387" s="274">
        <v>5</v>
      </c>
      <c r="AH387" s="274">
        <v>5</v>
      </c>
      <c r="AI387" s="274">
        <v>5</v>
      </c>
      <c r="AJ387" s="274">
        <v>5</v>
      </c>
      <c r="AK387" s="274"/>
      <c r="AL387" s="274"/>
      <c r="AM387" s="274">
        <v>5</v>
      </c>
      <c r="AN387" s="274">
        <v>4</v>
      </c>
      <c r="AO387" s="274">
        <v>5</v>
      </c>
      <c r="AP387" s="274">
        <v>5</v>
      </c>
      <c r="AQ387" s="274">
        <v>5</v>
      </c>
      <c r="AR387" s="274">
        <v>5</v>
      </c>
      <c r="AS387" s="274">
        <v>4</v>
      </c>
      <c r="AT387" s="274"/>
      <c r="AU387" s="274" t="s">
        <v>183</v>
      </c>
      <c r="AV387" s="274">
        <v>5</v>
      </c>
      <c r="AW387" s="274" t="s">
        <v>33</v>
      </c>
      <c r="AX387" s="274"/>
      <c r="AY387" s="274" t="s">
        <v>33</v>
      </c>
      <c r="AZ387" s="274"/>
      <c r="BA387" s="274" t="s">
        <v>183</v>
      </c>
      <c r="BB387" s="274" t="s">
        <v>183</v>
      </c>
      <c r="BC387" s="274" t="s">
        <v>33</v>
      </c>
      <c r="BD387" s="274"/>
      <c r="BE387" s="274" t="s">
        <v>183</v>
      </c>
      <c r="BF387" s="274"/>
      <c r="BG387" s="274"/>
      <c r="BH387" s="274"/>
      <c r="BI387" s="274"/>
      <c r="BJ387" s="274">
        <v>5</v>
      </c>
      <c r="BK387" s="274">
        <v>5</v>
      </c>
      <c r="BL387" s="274"/>
      <c r="BM387" s="274">
        <v>5</v>
      </c>
      <c r="BN387" s="274">
        <v>4</v>
      </c>
      <c r="BO387" s="274" t="s">
        <v>491</v>
      </c>
      <c r="BP387" s="274"/>
      <c r="BQ387" s="275">
        <v>43140.424131944441</v>
      </c>
      <c r="BR387" s="274" t="s">
        <v>356</v>
      </c>
    </row>
    <row r="388" spans="1:70" ht="15" x14ac:dyDescent="0.25">
      <c r="A388" s="197" t="str">
        <f>IF(ISNA(LOOKUP($G388,BLIOTECAS!$B$1:$B$27,BLIOTECAS!C$1:C$27)),"",LOOKUP($G388,BLIOTECAS!$B$1:$B$27,BLIOTECAS!C$1:C$27))</f>
        <v xml:space="preserve">Facultad de Ciencias Económicas y Empresariales </v>
      </c>
      <c r="B388" s="197" t="str">
        <f>IF(ISNA(LOOKUP($G388,BLIOTECAS!$B$1:$B$27,BLIOTECAS!D$1:D$27)),"",LOOKUP($G388,BLIOTECAS!$B$1:$B$27,BLIOTECAS!D$1:D$27))</f>
        <v>CEE</v>
      </c>
      <c r="C388" s="197" t="str">
        <f>IF(ISNA(LOOKUP($G388,BLIOTECAS!$B$1:$B$27,BLIOTECAS!E$1:E$27)),"",LOOKUP($G388,BLIOTECAS!$B$1:$B$27,BLIOTECAS!E$1:E$27))</f>
        <v>Ciencias Sociales</v>
      </c>
      <c r="D388" s="274">
        <v>1818</v>
      </c>
      <c r="E388" s="274"/>
      <c r="F388" s="274"/>
      <c r="G388" s="274">
        <v>5</v>
      </c>
      <c r="H388" s="274"/>
      <c r="I388" s="274">
        <v>3</v>
      </c>
      <c r="J388" s="274">
        <v>3</v>
      </c>
      <c r="K388" s="274"/>
      <c r="L388" s="274">
        <v>29</v>
      </c>
      <c r="M388" s="274">
        <v>5</v>
      </c>
      <c r="N388" s="274"/>
      <c r="O388" s="274"/>
      <c r="P388" s="274"/>
      <c r="Q388" s="274"/>
      <c r="R388" s="274">
        <v>5</v>
      </c>
      <c r="S388" s="274">
        <v>5</v>
      </c>
      <c r="T388" s="274">
        <v>5</v>
      </c>
      <c r="U388" s="274">
        <v>5</v>
      </c>
      <c r="V388" s="274"/>
      <c r="W388" s="274"/>
      <c r="X388" s="274">
        <v>4</v>
      </c>
      <c r="Y388" s="274">
        <v>4</v>
      </c>
      <c r="Z388" s="274">
        <v>3</v>
      </c>
      <c r="AA388" s="274">
        <v>2</v>
      </c>
      <c r="AB388" s="274">
        <v>4</v>
      </c>
      <c r="AC388" s="274"/>
      <c r="AD388" s="274">
        <v>5</v>
      </c>
      <c r="AE388" s="274">
        <v>5</v>
      </c>
      <c r="AF388" s="274">
        <v>5</v>
      </c>
      <c r="AG388" s="274">
        <v>5</v>
      </c>
      <c r="AH388" s="274">
        <v>5</v>
      </c>
      <c r="AI388" s="274">
        <v>5</v>
      </c>
      <c r="AJ388" s="274">
        <v>5</v>
      </c>
      <c r="AK388" s="274"/>
      <c r="AL388" s="274"/>
      <c r="AM388" s="274">
        <v>5</v>
      </c>
      <c r="AN388" s="274">
        <v>5</v>
      </c>
      <c r="AO388" s="274">
        <v>5</v>
      </c>
      <c r="AP388" s="274">
        <v>5</v>
      </c>
      <c r="AQ388" s="274">
        <v>5</v>
      </c>
      <c r="AR388" s="274">
        <v>5</v>
      </c>
      <c r="AS388" s="274">
        <v>5</v>
      </c>
      <c r="AT388" s="274"/>
      <c r="AU388" s="274" t="s">
        <v>183</v>
      </c>
      <c r="AV388" s="274">
        <v>5</v>
      </c>
      <c r="AW388" s="274" t="s">
        <v>183</v>
      </c>
      <c r="AX388" s="274">
        <v>4</v>
      </c>
      <c r="AY388" s="274" t="s">
        <v>33</v>
      </c>
      <c r="AZ388" s="274"/>
      <c r="BA388" s="274" t="s">
        <v>183</v>
      </c>
      <c r="BB388" s="274" t="s">
        <v>183</v>
      </c>
      <c r="BC388" s="274" t="s">
        <v>183</v>
      </c>
      <c r="BD388" s="274">
        <v>4</v>
      </c>
      <c r="BE388" s="274" t="s">
        <v>33</v>
      </c>
      <c r="BF388" s="274"/>
      <c r="BG388" s="274"/>
      <c r="BH388" s="274"/>
      <c r="BI388" s="274"/>
      <c r="BJ388" s="274">
        <v>5</v>
      </c>
      <c r="BK388" s="274">
        <v>5</v>
      </c>
      <c r="BL388" s="274"/>
      <c r="BM388" s="274">
        <v>5</v>
      </c>
      <c r="BN388" s="274">
        <v>5</v>
      </c>
      <c r="BO388" s="274" t="s">
        <v>492</v>
      </c>
      <c r="BP388" s="274"/>
      <c r="BQ388" s="275">
        <v>43140.425173611111</v>
      </c>
      <c r="BR388" s="274" t="s">
        <v>356</v>
      </c>
    </row>
    <row r="389" spans="1:70" ht="15" x14ac:dyDescent="0.25">
      <c r="A389" s="197" t="str">
        <f>IF(ISNA(LOOKUP($G389,BLIOTECAS!$B$1:$B$27,BLIOTECAS!C$1:C$27)),"",LOOKUP($G389,BLIOTECAS!$B$1:$B$27,BLIOTECAS!C$1:C$27))</f>
        <v xml:space="preserve">Facultad de Informática </v>
      </c>
      <c r="B389" s="197" t="str">
        <f>IF(ISNA(LOOKUP($G389,BLIOTECAS!$B$1:$B$27,BLIOTECAS!D$1:D$27)),"",LOOKUP($G389,BLIOTECAS!$B$1:$B$27,BLIOTECAS!D$1:D$27))</f>
        <v>FDI</v>
      </c>
      <c r="C389" s="197" t="str">
        <f>IF(ISNA(LOOKUP($G389,BLIOTECAS!$B$1:$B$27,BLIOTECAS!E$1:E$27)),"",LOOKUP($G389,BLIOTECAS!$B$1:$B$27,BLIOTECAS!E$1:E$27))</f>
        <v>Ciencias Experimentales</v>
      </c>
      <c r="D389" s="274">
        <v>1819</v>
      </c>
      <c r="E389" s="274"/>
      <c r="F389" s="274"/>
      <c r="G389" s="274">
        <v>17</v>
      </c>
      <c r="H389" s="274"/>
      <c r="I389" s="274">
        <v>2</v>
      </c>
      <c r="J389" s="274">
        <v>4</v>
      </c>
      <c r="K389" s="274"/>
      <c r="L389" s="274">
        <v>17</v>
      </c>
      <c r="M389" s="274"/>
      <c r="N389" s="274"/>
      <c r="O389" s="274"/>
      <c r="P389" s="274"/>
      <c r="Q389" s="274"/>
      <c r="R389" s="274">
        <v>4</v>
      </c>
      <c r="S389" s="274"/>
      <c r="T389" s="274"/>
      <c r="U389" s="274"/>
      <c r="V389" s="274"/>
      <c r="W389" s="274"/>
      <c r="X389" s="274">
        <v>4</v>
      </c>
      <c r="Y389" s="274">
        <v>4</v>
      </c>
      <c r="Z389" s="274">
        <v>4</v>
      </c>
      <c r="AA389" s="274"/>
      <c r="AB389" s="274">
        <v>5</v>
      </c>
      <c r="AC389" s="274"/>
      <c r="AD389" s="274">
        <v>4</v>
      </c>
      <c r="AE389" s="274">
        <v>4</v>
      </c>
      <c r="AF389" s="274">
        <v>4</v>
      </c>
      <c r="AG389" s="274">
        <v>5</v>
      </c>
      <c r="AH389" s="274">
        <v>3</v>
      </c>
      <c r="AI389" s="274">
        <v>5</v>
      </c>
      <c r="AJ389" s="274">
        <v>3</v>
      </c>
      <c r="AK389" s="274"/>
      <c r="AL389" s="274"/>
      <c r="AM389" s="274">
        <v>5</v>
      </c>
      <c r="AN389" s="274">
        <v>5</v>
      </c>
      <c r="AO389" s="274">
        <v>5</v>
      </c>
      <c r="AP389" s="274">
        <v>5</v>
      </c>
      <c r="AQ389" s="274">
        <v>5</v>
      </c>
      <c r="AR389" s="274">
        <v>4</v>
      </c>
      <c r="AS389" s="274"/>
      <c r="AT389" s="274"/>
      <c r="AU389" s="274" t="s">
        <v>183</v>
      </c>
      <c r="AV389" s="274"/>
      <c r="AW389" s="274" t="s">
        <v>33</v>
      </c>
      <c r="AX389" s="274"/>
      <c r="AY389" s="274" t="s">
        <v>33</v>
      </c>
      <c r="AZ389" s="274"/>
      <c r="BA389" s="274" t="s">
        <v>33</v>
      </c>
      <c r="BB389" s="274" t="s">
        <v>33</v>
      </c>
      <c r="BC389" s="274" t="s">
        <v>33</v>
      </c>
      <c r="BD389" s="274"/>
      <c r="BE389" s="274" t="s">
        <v>33</v>
      </c>
      <c r="BF389" s="274"/>
      <c r="BG389" s="274"/>
      <c r="BH389" s="274"/>
      <c r="BI389" s="274"/>
      <c r="BJ389" s="274">
        <v>5</v>
      </c>
      <c r="BK389" s="274">
        <v>5</v>
      </c>
      <c r="BL389" s="274"/>
      <c r="BM389" s="274">
        <v>5</v>
      </c>
      <c r="BN389" s="274"/>
      <c r="BO389" s="274"/>
      <c r="BP389" s="274"/>
      <c r="BQ389" s="275">
        <v>43140.429050925923</v>
      </c>
      <c r="BR389" s="274" t="s">
        <v>356</v>
      </c>
    </row>
    <row r="390" spans="1:70" ht="15" x14ac:dyDescent="0.25">
      <c r="A390" s="197" t="str">
        <f>IF(ISNA(LOOKUP($G390,BLIOTECAS!$B$1:$B$27,BLIOTECAS!C$1:C$27)),"",LOOKUP($G390,BLIOTECAS!$B$1:$B$27,BLIOTECAS!C$1:C$27))</f>
        <v xml:space="preserve">Facultad de Ciencias Geológicas </v>
      </c>
      <c r="B390" s="197" t="str">
        <f>IF(ISNA(LOOKUP($G390,BLIOTECAS!$B$1:$B$27,BLIOTECAS!D$1:D$27)),"",LOOKUP($G390,BLIOTECAS!$B$1:$B$27,BLIOTECAS!D$1:D$27))</f>
        <v>GEO</v>
      </c>
      <c r="C390" s="197" t="str">
        <f>IF(ISNA(LOOKUP($G390,BLIOTECAS!$B$1:$B$27,BLIOTECAS!E$1:E$27)),"",LOOKUP($G390,BLIOTECAS!$B$1:$B$27,BLIOTECAS!E$1:E$27))</f>
        <v>Ciencias Experimentales</v>
      </c>
      <c r="D390" s="274">
        <v>1820</v>
      </c>
      <c r="E390" s="274"/>
      <c r="F390" s="274"/>
      <c r="G390" s="274">
        <v>7</v>
      </c>
      <c r="H390" s="274"/>
      <c r="I390" s="274">
        <v>4</v>
      </c>
      <c r="J390" s="274">
        <v>5</v>
      </c>
      <c r="K390" s="274"/>
      <c r="L390" s="274">
        <v>7</v>
      </c>
      <c r="M390" s="274">
        <v>4</v>
      </c>
      <c r="N390" s="274">
        <v>8</v>
      </c>
      <c r="O390" s="274"/>
      <c r="P390" s="274"/>
      <c r="Q390" s="274"/>
      <c r="R390" s="274">
        <v>5</v>
      </c>
      <c r="S390" s="274">
        <v>5</v>
      </c>
      <c r="T390" s="274">
        <v>5</v>
      </c>
      <c r="U390" s="274">
        <v>5</v>
      </c>
      <c r="V390" s="274"/>
      <c r="W390" s="274"/>
      <c r="X390" s="274">
        <v>5</v>
      </c>
      <c r="Y390" s="274">
        <v>5</v>
      </c>
      <c r="Z390" s="274">
        <v>4</v>
      </c>
      <c r="AA390" s="274">
        <v>3</v>
      </c>
      <c r="AB390" s="274">
        <v>3</v>
      </c>
      <c r="AC390" s="274"/>
      <c r="AD390" s="274">
        <v>4</v>
      </c>
      <c r="AE390" s="274">
        <v>5</v>
      </c>
      <c r="AF390" s="274">
        <v>5</v>
      </c>
      <c r="AG390" s="274">
        <v>5</v>
      </c>
      <c r="AH390" s="274">
        <v>5</v>
      </c>
      <c r="AI390" s="274">
        <v>5</v>
      </c>
      <c r="AJ390" s="274">
        <v>5</v>
      </c>
      <c r="AK390" s="274"/>
      <c r="AL390" s="274"/>
      <c r="AM390" s="274">
        <v>5</v>
      </c>
      <c r="AN390" s="274">
        <v>5</v>
      </c>
      <c r="AO390" s="274">
        <v>5</v>
      </c>
      <c r="AP390" s="274">
        <v>5</v>
      </c>
      <c r="AQ390" s="274">
        <v>5</v>
      </c>
      <c r="AR390" s="274">
        <v>5</v>
      </c>
      <c r="AS390" s="274">
        <v>4</v>
      </c>
      <c r="AT390" s="274"/>
      <c r="AU390" s="274" t="s">
        <v>183</v>
      </c>
      <c r="AV390" s="274">
        <v>4</v>
      </c>
      <c r="AW390" s="274" t="s">
        <v>183</v>
      </c>
      <c r="AX390" s="274">
        <v>5</v>
      </c>
      <c r="AY390" s="274" t="s">
        <v>33</v>
      </c>
      <c r="AZ390" s="274"/>
      <c r="BA390" s="274" t="s">
        <v>183</v>
      </c>
      <c r="BB390" s="274" t="s">
        <v>183</v>
      </c>
      <c r="BC390" s="274" t="s">
        <v>183</v>
      </c>
      <c r="BD390" s="274">
        <v>5</v>
      </c>
      <c r="BE390" s="274" t="s">
        <v>33</v>
      </c>
      <c r="BF390" s="274"/>
      <c r="BG390" s="274"/>
      <c r="BH390" s="274"/>
      <c r="BI390" s="274"/>
      <c r="BJ390" s="274">
        <v>5</v>
      </c>
      <c r="BK390" s="274">
        <v>5</v>
      </c>
      <c r="BL390" s="274"/>
      <c r="BM390" s="274">
        <v>5</v>
      </c>
      <c r="BN390" s="274">
        <v>5</v>
      </c>
      <c r="BO390" s="274"/>
      <c r="BP390" s="274"/>
      <c r="BQ390" s="275">
        <v>43140.433483796296</v>
      </c>
      <c r="BR390" s="274" t="s">
        <v>355</v>
      </c>
    </row>
    <row r="391" spans="1:70" ht="15" x14ac:dyDescent="0.25">
      <c r="A391" s="197" t="str">
        <f>IF(ISNA(LOOKUP($G391,BLIOTECAS!$B$1:$B$27,BLIOTECAS!C$1:C$27)),"",LOOKUP($G391,BLIOTECAS!$B$1:$B$27,BLIOTECAS!C$1:C$27))</f>
        <v xml:space="preserve">Facultad de Educación </v>
      </c>
      <c r="B391" s="197" t="str">
        <f>IF(ISNA(LOOKUP($G391,BLIOTECAS!$B$1:$B$27,BLIOTECAS!D$1:D$27)),"",LOOKUP($G391,BLIOTECAS!$B$1:$B$27,BLIOTECAS!D$1:D$27))</f>
        <v>EDU</v>
      </c>
      <c r="C391" s="197" t="str">
        <f>IF(ISNA(LOOKUP($G391,BLIOTECAS!$B$1:$B$27,BLIOTECAS!E$1:E$27)),"",LOOKUP($G391,BLIOTECAS!$B$1:$B$27,BLIOTECAS!E$1:E$27))</f>
        <v>Humanidades</v>
      </c>
      <c r="D391" s="274">
        <v>1821</v>
      </c>
      <c r="E391" s="274"/>
      <c r="F391" s="274"/>
      <c r="G391" s="274">
        <v>12</v>
      </c>
      <c r="H391" s="274"/>
      <c r="I391" s="274">
        <v>3</v>
      </c>
      <c r="J391" s="274">
        <v>4</v>
      </c>
      <c r="K391" s="274"/>
      <c r="L391" s="274">
        <v>12</v>
      </c>
      <c r="M391" s="274">
        <v>29</v>
      </c>
      <c r="N391" s="274">
        <v>15</v>
      </c>
      <c r="O391" s="274"/>
      <c r="P391" s="274"/>
      <c r="Q391" s="274"/>
      <c r="R391" s="274">
        <v>5</v>
      </c>
      <c r="S391" s="274">
        <v>5</v>
      </c>
      <c r="T391" s="274">
        <v>5</v>
      </c>
      <c r="U391" s="274">
        <v>4</v>
      </c>
      <c r="V391" s="274"/>
      <c r="W391" s="274"/>
      <c r="X391" s="274">
        <v>5</v>
      </c>
      <c r="Y391" s="274">
        <v>4</v>
      </c>
      <c r="Z391" s="274">
        <v>5</v>
      </c>
      <c r="AA391" s="274">
        <v>5</v>
      </c>
      <c r="AB391" s="274">
        <v>3</v>
      </c>
      <c r="AC391" s="274"/>
      <c r="AD391" s="274">
        <v>4</v>
      </c>
      <c r="AE391" s="274">
        <v>5</v>
      </c>
      <c r="AF391" s="274">
        <v>5</v>
      </c>
      <c r="AG391" s="274">
        <v>5</v>
      </c>
      <c r="AH391" s="274">
        <v>4</v>
      </c>
      <c r="AI391" s="274">
        <v>5</v>
      </c>
      <c r="AJ391" s="274">
        <v>5</v>
      </c>
      <c r="AK391" s="274"/>
      <c r="AL391" s="274"/>
      <c r="AM391" s="274">
        <v>5</v>
      </c>
      <c r="AN391" s="274">
        <v>5</v>
      </c>
      <c r="AO391" s="274">
        <v>5</v>
      </c>
      <c r="AP391" s="274">
        <v>5</v>
      </c>
      <c r="AQ391" s="274">
        <v>5</v>
      </c>
      <c r="AR391" s="274">
        <v>5</v>
      </c>
      <c r="AS391" s="274">
        <v>5</v>
      </c>
      <c r="AT391" s="274"/>
      <c r="AU391" s="274" t="s">
        <v>183</v>
      </c>
      <c r="AV391" s="274">
        <v>4</v>
      </c>
      <c r="AW391" s="274" t="s">
        <v>183</v>
      </c>
      <c r="AX391" s="274">
        <v>5</v>
      </c>
      <c r="AY391" s="274" t="s">
        <v>33</v>
      </c>
      <c r="AZ391" s="274"/>
      <c r="BA391" s="274" t="s">
        <v>183</v>
      </c>
      <c r="BB391" s="274" t="s">
        <v>183</v>
      </c>
      <c r="BC391" s="274" t="s">
        <v>183</v>
      </c>
      <c r="BD391" s="274">
        <v>4</v>
      </c>
      <c r="BE391" s="274" t="s">
        <v>183</v>
      </c>
      <c r="BF391" s="274"/>
      <c r="BG391" s="274"/>
      <c r="BH391" s="274"/>
      <c r="BI391" s="274"/>
      <c r="BJ391" s="274">
        <v>5</v>
      </c>
      <c r="BK391" s="274">
        <v>5</v>
      </c>
      <c r="BL391" s="274"/>
      <c r="BM391" s="274">
        <v>5</v>
      </c>
      <c r="BN391" s="274">
        <v>4</v>
      </c>
      <c r="BO391" s="274"/>
      <c r="BP391" s="274"/>
      <c r="BQ391" s="275">
        <v>43140.435833333337</v>
      </c>
      <c r="BR391" s="274" t="s">
        <v>356</v>
      </c>
    </row>
    <row r="392" spans="1:70" ht="15" x14ac:dyDescent="0.25">
      <c r="A392" s="197" t="str">
        <f>IF(ISNA(LOOKUP($G392,BLIOTECAS!$B$1:$B$27,BLIOTECAS!C$1:C$27)),"",LOOKUP($G392,BLIOTECAS!$B$1:$B$27,BLIOTECAS!C$1:C$27))</f>
        <v xml:space="preserve">Facultad de Ciencias Químicas </v>
      </c>
      <c r="B392" s="197" t="str">
        <f>IF(ISNA(LOOKUP($G392,BLIOTECAS!$B$1:$B$27,BLIOTECAS!D$1:D$27)),"",LOOKUP($G392,BLIOTECAS!$B$1:$B$27,BLIOTECAS!D$1:D$27))</f>
        <v>QUI</v>
      </c>
      <c r="C392" s="197" t="str">
        <f>IF(ISNA(LOOKUP($G392,BLIOTECAS!$B$1:$B$27,BLIOTECAS!E$1:E$27)),"",LOOKUP($G392,BLIOTECAS!$B$1:$B$27,BLIOTECAS!E$1:E$27))</f>
        <v>Ciencias Experimentales</v>
      </c>
      <c r="D392" s="274">
        <v>1822</v>
      </c>
      <c r="E392" s="274"/>
      <c r="F392" s="274"/>
      <c r="G392" s="274">
        <v>10</v>
      </c>
      <c r="H392" s="274"/>
      <c r="I392" s="274">
        <v>1</v>
      </c>
      <c r="J392" s="274">
        <v>5</v>
      </c>
      <c r="K392" s="274"/>
      <c r="L392" s="274">
        <v>10</v>
      </c>
      <c r="M392" s="274"/>
      <c r="N392" s="274"/>
      <c r="O392" s="274"/>
      <c r="P392" s="274"/>
      <c r="Q392" s="274"/>
      <c r="R392" s="274">
        <v>3</v>
      </c>
      <c r="S392" s="274">
        <v>3</v>
      </c>
      <c r="T392" s="274">
        <v>3</v>
      </c>
      <c r="U392" s="274">
        <v>3</v>
      </c>
      <c r="V392" s="274"/>
      <c r="W392" s="274"/>
      <c r="X392" s="274">
        <v>1</v>
      </c>
      <c r="Y392" s="274">
        <v>5</v>
      </c>
      <c r="Z392" s="274">
        <v>2</v>
      </c>
      <c r="AA392" s="274">
        <v>1</v>
      </c>
      <c r="AB392" s="274">
        <v>4</v>
      </c>
      <c r="AC392" s="274"/>
      <c r="AD392" s="274">
        <v>3</v>
      </c>
      <c r="AE392" s="274">
        <v>3</v>
      </c>
      <c r="AF392" s="274">
        <v>2</v>
      </c>
      <c r="AG392" s="274">
        <v>4</v>
      </c>
      <c r="AH392" s="274"/>
      <c r="AI392" s="274">
        <v>3</v>
      </c>
      <c r="AJ392" s="274">
        <v>3</v>
      </c>
      <c r="AK392" s="274"/>
      <c r="AL392" s="274"/>
      <c r="AM392" s="274">
        <v>4</v>
      </c>
      <c r="AN392" s="274">
        <v>3</v>
      </c>
      <c r="AO392" s="274">
        <v>3</v>
      </c>
      <c r="AP392" s="274">
        <v>3</v>
      </c>
      <c r="AQ392" s="274"/>
      <c r="AR392" s="274">
        <v>3</v>
      </c>
      <c r="AS392" s="274">
        <v>3</v>
      </c>
      <c r="AT392" s="274"/>
      <c r="AU392" s="274" t="s">
        <v>33</v>
      </c>
      <c r="AV392" s="274"/>
      <c r="AW392" s="274" t="s">
        <v>33</v>
      </c>
      <c r="AX392" s="274"/>
      <c r="AY392" s="274" t="s">
        <v>33</v>
      </c>
      <c r="AZ392" s="274"/>
      <c r="BA392" s="274" t="s">
        <v>33</v>
      </c>
      <c r="BB392" s="274" t="s">
        <v>183</v>
      </c>
      <c r="BC392" s="274" t="s">
        <v>33</v>
      </c>
      <c r="BD392" s="274"/>
      <c r="BE392" s="274" t="s">
        <v>33</v>
      </c>
      <c r="BF392" s="274"/>
      <c r="BG392" s="274"/>
      <c r="BH392" s="274"/>
      <c r="BI392" s="274"/>
      <c r="BJ392" s="274">
        <v>3</v>
      </c>
      <c r="BK392" s="274">
        <v>3</v>
      </c>
      <c r="BL392" s="274"/>
      <c r="BM392" s="274">
        <v>4</v>
      </c>
      <c r="BN392" s="274">
        <v>4</v>
      </c>
      <c r="BO392" s="274"/>
      <c r="BP392" s="274"/>
      <c r="BQ392" s="275">
        <v>43140.43822916667</v>
      </c>
      <c r="BR392" s="274" t="s">
        <v>356</v>
      </c>
    </row>
    <row r="393" spans="1:70" ht="15" x14ac:dyDescent="0.25">
      <c r="A393" s="197" t="str">
        <f>IF(ISNA(LOOKUP($G393,BLIOTECAS!$B$1:$B$27,BLIOTECAS!C$1:C$27)),"",LOOKUP($G393,BLIOTECAS!$B$1:$B$27,BLIOTECAS!C$1:C$27))</f>
        <v xml:space="preserve">Facultad de Filología </v>
      </c>
      <c r="B393" s="197" t="str">
        <f>IF(ISNA(LOOKUP($G393,BLIOTECAS!$B$1:$B$27,BLIOTECAS!D$1:D$27)),"",LOOKUP($G393,BLIOTECAS!$B$1:$B$27,BLIOTECAS!D$1:D$27))</f>
        <v>FLL</v>
      </c>
      <c r="C393" s="197" t="str">
        <f>IF(ISNA(LOOKUP($G393,BLIOTECAS!$B$1:$B$27,BLIOTECAS!E$1:E$27)),"",LOOKUP($G393,BLIOTECAS!$B$1:$B$27,BLIOTECAS!E$1:E$27))</f>
        <v>Humanidades</v>
      </c>
      <c r="D393" s="274">
        <v>1823</v>
      </c>
      <c r="E393" s="274"/>
      <c r="F393" s="274"/>
      <c r="G393" s="274">
        <v>14</v>
      </c>
      <c r="H393" s="274"/>
      <c r="I393" s="274">
        <v>3</v>
      </c>
      <c r="J393" s="274">
        <v>4</v>
      </c>
      <c r="K393" s="274"/>
      <c r="L393" s="274">
        <v>29</v>
      </c>
      <c r="M393" s="274">
        <v>16</v>
      </c>
      <c r="N393" s="274">
        <v>14</v>
      </c>
      <c r="O393" s="274"/>
      <c r="P393" s="274"/>
      <c r="Q393" s="274"/>
      <c r="R393" s="274">
        <v>4</v>
      </c>
      <c r="S393" s="274">
        <v>4</v>
      </c>
      <c r="T393" s="274">
        <v>2</v>
      </c>
      <c r="U393" s="274">
        <v>1</v>
      </c>
      <c r="V393" s="274"/>
      <c r="W393" s="274"/>
      <c r="X393" s="274">
        <v>4</v>
      </c>
      <c r="Y393" s="274">
        <v>2</v>
      </c>
      <c r="Z393" s="274">
        <v>4</v>
      </c>
      <c r="AA393" s="274">
        <v>2</v>
      </c>
      <c r="AB393" s="274">
        <v>4</v>
      </c>
      <c r="AC393" s="274"/>
      <c r="AD393" s="274">
        <v>2</v>
      </c>
      <c r="AE393" s="274">
        <v>2</v>
      </c>
      <c r="AF393" s="274">
        <v>4</v>
      </c>
      <c r="AG393" s="274">
        <v>4</v>
      </c>
      <c r="AH393" s="274">
        <v>4</v>
      </c>
      <c r="AI393" s="274"/>
      <c r="AJ393" s="274">
        <v>3</v>
      </c>
      <c r="AK393" s="274"/>
      <c r="AL393" s="274"/>
      <c r="AM393" s="274">
        <v>4</v>
      </c>
      <c r="AN393" s="274">
        <v>3</v>
      </c>
      <c r="AO393" s="274">
        <v>3</v>
      </c>
      <c r="AP393" s="274">
        <v>3</v>
      </c>
      <c r="AQ393" s="274">
        <v>2</v>
      </c>
      <c r="AR393" s="274">
        <v>3</v>
      </c>
      <c r="AS393" s="274">
        <v>2</v>
      </c>
      <c r="AT393" s="274"/>
      <c r="AU393" s="274" t="s">
        <v>183</v>
      </c>
      <c r="AV393" s="274">
        <v>3</v>
      </c>
      <c r="AW393" s="274" t="s">
        <v>33</v>
      </c>
      <c r="AX393" s="274"/>
      <c r="AY393" s="274" t="s">
        <v>33</v>
      </c>
      <c r="AZ393" s="274"/>
      <c r="BA393" s="274" t="s">
        <v>183</v>
      </c>
      <c r="BB393" s="274" t="s">
        <v>183</v>
      </c>
      <c r="BC393" s="274" t="s">
        <v>33</v>
      </c>
      <c r="BD393" s="274"/>
      <c r="BE393" s="274" t="s">
        <v>33</v>
      </c>
      <c r="BF393" s="274"/>
      <c r="BG393" s="274"/>
      <c r="BH393" s="274"/>
      <c r="BI393" s="274"/>
      <c r="BJ393" s="274">
        <v>4</v>
      </c>
      <c r="BK393" s="274">
        <v>4</v>
      </c>
      <c r="BL393" s="274"/>
      <c r="BM393" s="274">
        <v>3</v>
      </c>
      <c r="BN393" s="274">
        <v>2</v>
      </c>
      <c r="BO393" s="274"/>
      <c r="BP393" s="274"/>
      <c r="BQ393" s="275">
        <v>43140.44023148148</v>
      </c>
      <c r="BR393" s="274" t="s">
        <v>355</v>
      </c>
    </row>
    <row r="394" spans="1:70" ht="15" x14ac:dyDescent="0.25">
      <c r="A394" s="197" t="str">
        <f>IF(ISNA(LOOKUP($G394,BLIOTECAS!$B$1:$B$27,BLIOTECAS!C$1:C$27)),"",LOOKUP($G394,BLIOTECAS!$B$1:$B$27,BLIOTECAS!C$1:C$27))</f>
        <v xml:space="preserve">Facultad de Ciencias Geológicas </v>
      </c>
      <c r="B394" s="197" t="str">
        <f>IF(ISNA(LOOKUP($G394,BLIOTECAS!$B$1:$B$27,BLIOTECAS!D$1:D$27)),"",LOOKUP($G394,BLIOTECAS!$B$1:$B$27,BLIOTECAS!D$1:D$27))</f>
        <v>GEO</v>
      </c>
      <c r="C394" s="197" t="str">
        <f>IF(ISNA(LOOKUP($G394,BLIOTECAS!$B$1:$B$27,BLIOTECAS!E$1:E$27)),"",LOOKUP($G394,BLIOTECAS!$B$1:$B$27,BLIOTECAS!E$1:E$27))</f>
        <v>Ciencias Experimentales</v>
      </c>
      <c r="D394" s="274">
        <v>1824</v>
      </c>
      <c r="E394" s="274"/>
      <c r="F394" s="274"/>
      <c r="G394" s="274">
        <v>7</v>
      </c>
      <c r="H394" s="274"/>
      <c r="I394" s="274">
        <v>3</v>
      </c>
      <c r="J394" s="274">
        <v>4</v>
      </c>
      <c r="K394" s="274"/>
      <c r="L394" s="274">
        <v>7</v>
      </c>
      <c r="M394" s="274"/>
      <c r="N394" s="274"/>
      <c r="O394" s="274" t="s">
        <v>493</v>
      </c>
      <c r="P394" s="274"/>
      <c r="Q394" s="274"/>
      <c r="R394" s="274">
        <v>4</v>
      </c>
      <c r="S394" s="274">
        <v>5</v>
      </c>
      <c r="T394" s="274">
        <v>4</v>
      </c>
      <c r="U394" s="274">
        <v>3</v>
      </c>
      <c r="V394" s="274"/>
      <c r="W394" s="274"/>
      <c r="X394" s="274">
        <v>4</v>
      </c>
      <c r="Y394" s="274">
        <v>4</v>
      </c>
      <c r="Z394" s="274">
        <v>5</v>
      </c>
      <c r="AA394" s="274">
        <v>2</v>
      </c>
      <c r="AB394" s="274">
        <v>3</v>
      </c>
      <c r="AC394" s="274"/>
      <c r="AD394" s="274">
        <v>4</v>
      </c>
      <c r="AE394" s="274">
        <v>5</v>
      </c>
      <c r="AF394" s="274">
        <v>5</v>
      </c>
      <c r="AG394" s="274">
        <v>5</v>
      </c>
      <c r="AH394" s="274">
        <v>4</v>
      </c>
      <c r="AI394" s="274">
        <v>5</v>
      </c>
      <c r="AJ394" s="274">
        <v>5</v>
      </c>
      <c r="AK394" s="274"/>
      <c r="AL394" s="274"/>
      <c r="AM394" s="274">
        <v>5</v>
      </c>
      <c r="AN394" s="274">
        <v>5</v>
      </c>
      <c r="AO394" s="274">
        <v>5</v>
      </c>
      <c r="AP394" s="274">
        <v>3</v>
      </c>
      <c r="AQ394" s="274">
        <v>5</v>
      </c>
      <c r="AR394" s="274">
        <v>5</v>
      </c>
      <c r="AS394" s="274">
        <v>4</v>
      </c>
      <c r="AT394" s="274"/>
      <c r="AU394" s="274" t="s">
        <v>183</v>
      </c>
      <c r="AV394" s="274">
        <v>3</v>
      </c>
      <c r="AW394" s="274" t="s">
        <v>33</v>
      </c>
      <c r="AX394" s="274"/>
      <c r="AY394" s="274" t="s">
        <v>33</v>
      </c>
      <c r="AZ394" s="274"/>
      <c r="BA394" s="274" t="s">
        <v>183</v>
      </c>
      <c r="BB394" s="274" t="s">
        <v>33</v>
      </c>
      <c r="BC394" s="274" t="s">
        <v>33</v>
      </c>
      <c r="BD394" s="274"/>
      <c r="BE394" s="274" t="s">
        <v>183</v>
      </c>
      <c r="BF394" s="274"/>
      <c r="BG394" s="274"/>
      <c r="BH394" s="274"/>
      <c r="BI394" s="274"/>
      <c r="BJ394" s="274">
        <v>4</v>
      </c>
      <c r="BK394" s="274">
        <v>5</v>
      </c>
      <c r="BL394" s="274"/>
      <c r="BM394" s="274">
        <v>4</v>
      </c>
      <c r="BN394" s="274">
        <v>3</v>
      </c>
      <c r="BO394" s="274"/>
      <c r="BP394" s="274"/>
      <c r="BQ394" s="275">
        <v>43140.442256944443</v>
      </c>
      <c r="BR394" s="274" t="s">
        <v>356</v>
      </c>
    </row>
    <row r="395" spans="1:70" ht="15" x14ac:dyDescent="0.25">
      <c r="A395" s="197" t="str">
        <f>IF(ISNA(LOOKUP($G395,BLIOTECAS!$B$1:$B$27,BLIOTECAS!C$1:C$27)),"",LOOKUP($G395,BLIOTECAS!$B$1:$B$27,BLIOTECAS!C$1:C$27))</f>
        <v xml:space="preserve">Facultad de Ciencias Químicas </v>
      </c>
      <c r="B395" s="197" t="str">
        <f>IF(ISNA(LOOKUP($G395,BLIOTECAS!$B$1:$B$27,BLIOTECAS!D$1:D$27)),"",LOOKUP($G395,BLIOTECAS!$B$1:$B$27,BLIOTECAS!D$1:D$27))</f>
        <v>QUI</v>
      </c>
      <c r="C395" s="197" t="str">
        <f>IF(ISNA(LOOKUP($G395,BLIOTECAS!$B$1:$B$27,BLIOTECAS!E$1:E$27)),"",LOOKUP($G395,BLIOTECAS!$B$1:$B$27,BLIOTECAS!E$1:E$27))</f>
        <v>Ciencias Experimentales</v>
      </c>
      <c r="D395" s="274">
        <v>1825</v>
      </c>
      <c r="E395" s="274"/>
      <c r="F395" s="274"/>
      <c r="G395" s="274">
        <v>10</v>
      </c>
      <c r="H395" s="274"/>
      <c r="I395" s="274">
        <v>3</v>
      </c>
      <c r="J395" s="274">
        <v>4</v>
      </c>
      <c r="K395" s="274"/>
      <c r="L395" s="274">
        <v>10</v>
      </c>
      <c r="M395" s="274">
        <v>6</v>
      </c>
      <c r="N395" s="274">
        <v>7</v>
      </c>
      <c r="O395" s="274"/>
      <c r="P395" s="274"/>
      <c r="Q395" s="274"/>
      <c r="R395" s="274">
        <v>4</v>
      </c>
      <c r="S395" s="274">
        <v>5</v>
      </c>
      <c r="T395" s="274">
        <v>5</v>
      </c>
      <c r="U395" s="274">
        <v>4</v>
      </c>
      <c r="V395" s="274"/>
      <c r="W395" s="274"/>
      <c r="X395" s="274">
        <v>2</v>
      </c>
      <c r="Y395" s="274">
        <v>5</v>
      </c>
      <c r="Z395" s="274">
        <v>3</v>
      </c>
      <c r="AA395" s="274">
        <v>4</v>
      </c>
      <c r="AB395" s="274">
        <v>5</v>
      </c>
      <c r="AC395" s="274"/>
      <c r="AD395" s="274">
        <v>4</v>
      </c>
      <c r="AE395" s="274">
        <v>4</v>
      </c>
      <c r="AF395" s="274">
        <v>4</v>
      </c>
      <c r="AG395" s="274">
        <v>4</v>
      </c>
      <c r="AH395" s="274">
        <v>4</v>
      </c>
      <c r="AI395" s="274">
        <v>4</v>
      </c>
      <c r="AJ395" s="274">
        <v>4</v>
      </c>
      <c r="AK395" s="274"/>
      <c r="AL395" s="274"/>
      <c r="AM395" s="274">
        <v>4</v>
      </c>
      <c r="AN395" s="274">
        <v>4</v>
      </c>
      <c r="AO395" s="274">
        <v>4</v>
      </c>
      <c r="AP395" s="274">
        <v>4</v>
      </c>
      <c r="AQ395" s="274">
        <v>5</v>
      </c>
      <c r="AR395" s="274">
        <v>5</v>
      </c>
      <c r="AS395" s="274">
        <v>4</v>
      </c>
      <c r="AT395" s="274"/>
      <c r="AU395" s="274" t="s">
        <v>183</v>
      </c>
      <c r="AV395" s="274">
        <v>3</v>
      </c>
      <c r="AW395" s="274" t="s">
        <v>33</v>
      </c>
      <c r="AX395" s="274"/>
      <c r="AY395" s="274" t="s">
        <v>33</v>
      </c>
      <c r="AZ395" s="274"/>
      <c r="BA395" s="274" t="s">
        <v>183</v>
      </c>
      <c r="BB395" s="274" t="s">
        <v>183</v>
      </c>
      <c r="BC395" s="274" t="s">
        <v>33</v>
      </c>
      <c r="BD395" s="274"/>
      <c r="BE395" s="274" t="s">
        <v>183</v>
      </c>
      <c r="BF395" s="274"/>
      <c r="BG395" s="274"/>
      <c r="BH395" s="274"/>
      <c r="BI395" s="274"/>
      <c r="BJ395" s="274">
        <v>4</v>
      </c>
      <c r="BK395" s="274">
        <v>4</v>
      </c>
      <c r="BL395" s="274"/>
      <c r="BM395" s="274">
        <v>4</v>
      </c>
      <c r="BN395" s="274">
        <v>4</v>
      </c>
      <c r="BO395" s="274" t="s">
        <v>494</v>
      </c>
      <c r="BP395" s="274"/>
      <c r="BQ395" s="275">
        <v>43140.4453587963</v>
      </c>
      <c r="BR395" s="274" t="s">
        <v>355</v>
      </c>
    </row>
    <row r="396" spans="1:70" ht="15" x14ac:dyDescent="0.25">
      <c r="A396" s="197" t="str">
        <f>IF(ISNA(LOOKUP($G396,BLIOTECAS!$B$1:$B$27,BLIOTECAS!C$1:C$27)),"",LOOKUP($G396,BLIOTECAS!$B$1:$B$27,BLIOTECAS!C$1:C$27))</f>
        <v xml:space="preserve">Facultad de Medicina </v>
      </c>
      <c r="B396" s="197" t="str">
        <f>IF(ISNA(LOOKUP($G396,BLIOTECAS!$B$1:$B$27,BLIOTECAS!D$1:D$27)),"",LOOKUP($G396,BLIOTECAS!$B$1:$B$27,BLIOTECAS!D$1:D$27))</f>
        <v>MED</v>
      </c>
      <c r="C396" s="197" t="str">
        <f>IF(ISNA(LOOKUP($G396,BLIOTECAS!$B$1:$B$27,BLIOTECAS!E$1:E$27)),"",LOOKUP($G396,BLIOTECAS!$B$1:$B$27,BLIOTECAS!E$1:E$27))</f>
        <v>Ciencias de la Salud</v>
      </c>
      <c r="D396" s="274">
        <v>1826</v>
      </c>
      <c r="E396" s="274"/>
      <c r="F396" s="274"/>
      <c r="G396" s="274">
        <v>18</v>
      </c>
      <c r="H396" s="274"/>
      <c r="I396" s="274">
        <v>2</v>
      </c>
      <c r="J396" s="274">
        <v>5</v>
      </c>
      <c r="K396" s="274"/>
      <c r="L396" s="274">
        <v>18</v>
      </c>
      <c r="M396" s="274"/>
      <c r="N396" s="274"/>
      <c r="O396" s="274"/>
      <c r="P396" s="274"/>
      <c r="Q396" s="274"/>
      <c r="R396" s="274">
        <v>5</v>
      </c>
      <c r="S396" s="274">
        <v>5</v>
      </c>
      <c r="T396" s="274">
        <v>5</v>
      </c>
      <c r="U396" s="274">
        <v>5</v>
      </c>
      <c r="V396" s="274"/>
      <c r="W396" s="274"/>
      <c r="X396" s="274">
        <v>4</v>
      </c>
      <c r="Y396" s="274">
        <v>3</v>
      </c>
      <c r="Z396" s="274">
        <v>3</v>
      </c>
      <c r="AA396" s="274">
        <v>3</v>
      </c>
      <c r="AB396" s="274">
        <v>4</v>
      </c>
      <c r="AC396" s="274"/>
      <c r="AD396" s="274">
        <v>3</v>
      </c>
      <c r="AE396" s="274">
        <v>4</v>
      </c>
      <c r="AF396" s="274"/>
      <c r="AG396" s="274">
        <v>5</v>
      </c>
      <c r="AH396" s="274">
        <v>4</v>
      </c>
      <c r="AI396" s="274">
        <v>5</v>
      </c>
      <c r="AJ396" s="274">
        <v>4</v>
      </c>
      <c r="AK396" s="274"/>
      <c r="AL396" s="274"/>
      <c r="AM396" s="274">
        <v>5</v>
      </c>
      <c r="AN396" s="274">
        <v>5</v>
      </c>
      <c r="AO396" s="274">
        <v>5</v>
      </c>
      <c r="AP396" s="274">
        <v>5</v>
      </c>
      <c r="AQ396" s="274">
        <v>5</v>
      </c>
      <c r="AR396" s="274">
        <v>4</v>
      </c>
      <c r="AS396" s="274">
        <v>5</v>
      </c>
      <c r="AT396" s="274"/>
      <c r="AU396" s="274" t="s">
        <v>33</v>
      </c>
      <c r="AV396" s="274"/>
      <c r="AW396" s="274"/>
      <c r="AX396" s="274"/>
      <c r="AY396" s="274"/>
      <c r="AZ396" s="274"/>
      <c r="BA396" s="274" t="s">
        <v>33</v>
      </c>
      <c r="BB396" s="274"/>
      <c r="BC396" s="274"/>
      <c r="BD396" s="274"/>
      <c r="BE396" s="274"/>
      <c r="BF396" s="274"/>
      <c r="BG396" s="274"/>
      <c r="BH396" s="274"/>
      <c r="BI396" s="274"/>
      <c r="BJ396" s="274">
        <v>5</v>
      </c>
      <c r="BK396" s="274">
        <v>5</v>
      </c>
      <c r="BL396" s="274"/>
      <c r="BM396" s="274">
        <v>5</v>
      </c>
      <c r="BN396" s="274">
        <v>4</v>
      </c>
      <c r="BO396" s="274"/>
      <c r="BP396" s="274"/>
      <c r="BQ396" s="275">
        <v>43140.446377314816</v>
      </c>
      <c r="BR396" s="274" t="s">
        <v>356</v>
      </c>
    </row>
    <row r="397" spans="1:70" ht="15" x14ac:dyDescent="0.25">
      <c r="A397" s="197" t="str">
        <f>IF(ISNA(LOOKUP($G397,BLIOTECAS!$B$1:$B$27,BLIOTECAS!C$1:C$27)),"",LOOKUP($G397,BLIOTECAS!$B$1:$B$27,BLIOTECAS!C$1:C$27))</f>
        <v xml:space="preserve">Facultad de Psicología </v>
      </c>
      <c r="B397" s="197" t="str">
        <f>IF(ISNA(LOOKUP($G397,BLIOTECAS!$B$1:$B$27,BLIOTECAS!D$1:D$27)),"",LOOKUP($G397,BLIOTECAS!$B$1:$B$27,BLIOTECAS!D$1:D$27))</f>
        <v>PSI</v>
      </c>
      <c r="C397" s="197" t="str">
        <f>IF(ISNA(LOOKUP($G397,BLIOTECAS!$B$1:$B$27,BLIOTECAS!E$1:E$27)),"",LOOKUP($G397,BLIOTECAS!$B$1:$B$27,BLIOTECAS!E$1:E$27))</f>
        <v>Ciencias de la Salud</v>
      </c>
      <c r="D397" s="274">
        <v>1827</v>
      </c>
      <c r="E397" s="274"/>
      <c r="F397" s="274"/>
      <c r="G397" s="274">
        <v>20</v>
      </c>
      <c r="H397" s="274"/>
      <c r="I397" s="274">
        <v>4</v>
      </c>
      <c r="J397" s="274">
        <v>3</v>
      </c>
      <c r="K397" s="274"/>
      <c r="L397" s="274">
        <v>20</v>
      </c>
      <c r="M397" s="274"/>
      <c r="N397" s="274"/>
      <c r="O397" s="274"/>
      <c r="P397" s="274"/>
      <c r="Q397" s="274"/>
      <c r="R397" s="274">
        <v>5</v>
      </c>
      <c r="S397" s="274">
        <v>5</v>
      </c>
      <c r="T397" s="274">
        <v>4</v>
      </c>
      <c r="U397" s="274">
        <v>4</v>
      </c>
      <c r="V397" s="274"/>
      <c r="W397" s="274"/>
      <c r="X397" s="274">
        <v>5</v>
      </c>
      <c r="Y397" s="274">
        <v>5</v>
      </c>
      <c r="Z397" s="274">
        <v>4</v>
      </c>
      <c r="AA397" s="274">
        <v>2</v>
      </c>
      <c r="AB397" s="274">
        <v>2</v>
      </c>
      <c r="AC397" s="274"/>
      <c r="AD397" s="274">
        <v>5</v>
      </c>
      <c r="AE397" s="274">
        <v>5</v>
      </c>
      <c r="AF397" s="274">
        <v>5</v>
      </c>
      <c r="AG397" s="274">
        <v>5</v>
      </c>
      <c r="AH397" s="274">
        <v>4</v>
      </c>
      <c r="AI397" s="274">
        <v>5</v>
      </c>
      <c r="AJ397" s="274">
        <v>5</v>
      </c>
      <c r="AK397" s="274"/>
      <c r="AL397" s="274"/>
      <c r="AM397" s="274">
        <v>5</v>
      </c>
      <c r="AN397" s="274">
        <v>5</v>
      </c>
      <c r="AO397" s="274">
        <v>5</v>
      </c>
      <c r="AP397" s="274">
        <v>5</v>
      </c>
      <c r="AQ397" s="274">
        <v>5</v>
      </c>
      <c r="AR397" s="274">
        <v>5</v>
      </c>
      <c r="AS397" s="274">
        <v>5</v>
      </c>
      <c r="AT397" s="274"/>
      <c r="AU397" s="274" t="s">
        <v>183</v>
      </c>
      <c r="AV397" s="274">
        <v>4</v>
      </c>
      <c r="AW397" s="274" t="s">
        <v>183</v>
      </c>
      <c r="AX397" s="274">
        <v>4</v>
      </c>
      <c r="AY397" s="274" t="s">
        <v>183</v>
      </c>
      <c r="AZ397" s="274">
        <v>5</v>
      </c>
      <c r="BA397" s="274" t="s">
        <v>183</v>
      </c>
      <c r="BB397" s="274" t="s">
        <v>183</v>
      </c>
      <c r="BC397" s="274" t="s">
        <v>33</v>
      </c>
      <c r="BD397" s="274"/>
      <c r="BE397" s="274" t="s">
        <v>33</v>
      </c>
      <c r="BF397" s="274"/>
      <c r="BG397" s="274"/>
      <c r="BH397" s="274"/>
      <c r="BI397" s="274"/>
      <c r="BJ397" s="274">
        <v>5</v>
      </c>
      <c r="BK397" s="274">
        <v>5</v>
      </c>
      <c r="BL397" s="274"/>
      <c r="BM397" s="274">
        <v>5</v>
      </c>
      <c r="BN397" s="274">
        <v>5</v>
      </c>
      <c r="BO397" s="274"/>
      <c r="BP397" s="274"/>
      <c r="BQ397" s="275">
        <v>43140.447175925925</v>
      </c>
      <c r="BR397" s="274" t="s">
        <v>356</v>
      </c>
    </row>
    <row r="398" spans="1:70" ht="15" x14ac:dyDescent="0.25">
      <c r="A398" s="197" t="str">
        <f>IF(ISNA(LOOKUP($G398,BLIOTECAS!$B$1:$B$27,BLIOTECAS!C$1:C$27)),"",LOOKUP($G398,BLIOTECAS!$B$1:$B$27,BLIOTECAS!C$1:C$27))</f>
        <v xml:space="preserve">Facultad de Educación </v>
      </c>
      <c r="B398" s="197" t="str">
        <f>IF(ISNA(LOOKUP($G398,BLIOTECAS!$B$1:$B$27,BLIOTECAS!D$1:D$27)),"",LOOKUP($G398,BLIOTECAS!$B$1:$B$27,BLIOTECAS!D$1:D$27))</f>
        <v>EDU</v>
      </c>
      <c r="C398" s="197" t="str">
        <f>IF(ISNA(LOOKUP($G398,BLIOTECAS!$B$1:$B$27,BLIOTECAS!E$1:E$27)),"",LOOKUP($G398,BLIOTECAS!$B$1:$B$27,BLIOTECAS!E$1:E$27))</f>
        <v>Humanidades</v>
      </c>
      <c r="D398" s="274">
        <v>1828</v>
      </c>
      <c r="E398" s="274"/>
      <c r="F398" s="274"/>
      <c r="G398" s="274">
        <v>12</v>
      </c>
      <c r="H398" s="274"/>
      <c r="I398" s="274">
        <v>3</v>
      </c>
      <c r="J398" s="274">
        <v>4</v>
      </c>
      <c r="K398" s="274"/>
      <c r="L398" s="274">
        <v>12</v>
      </c>
      <c r="M398" s="274"/>
      <c r="N398" s="274"/>
      <c r="O398" s="274"/>
      <c r="P398" s="274"/>
      <c r="Q398" s="274"/>
      <c r="R398" s="274">
        <v>5</v>
      </c>
      <c r="S398" s="274">
        <v>3</v>
      </c>
      <c r="T398" s="274">
        <v>4</v>
      </c>
      <c r="U398" s="274">
        <v>3</v>
      </c>
      <c r="V398" s="274"/>
      <c r="W398" s="274"/>
      <c r="X398" s="274">
        <v>4</v>
      </c>
      <c r="Y398" s="274"/>
      <c r="Z398" s="274">
        <v>4</v>
      </c>
      <c r="AA398" s="274">
        <v>3</v>
      </c>
      <c r="AB398" s="274">
        <v>5</v>
      </c>
      <c r="AC398" s="274"/>
      <c r="AD398" s="274">
        <v>5</v>
      </c>
      <c r="AE398" s="274">
        <v>5</v>
      </c>
      <c r="AF398" s="274">
        <v>5</v>
      </c>
      <c r="AG398" s="274">
        <v>5</v>
      </c>
      <c r="AH398" s="274">
        <v>5</v>
      </c>
      <c r="AI398" s="274">
        <v>5</v>
      </c>
      <c r="AJ398" s="274">
        <v>5</v>
      </c>
      <c r="AK398" s="274"/>
      <c r="AL398" s="274"/>
      <c r="AM398" s="274">
        <v>5</v>
      </c>
      <c r="AN398" s="274">
        <v>5</v>
      </c>
      <c r="AO398" s="274">
        <v>5</v>
      </c>
      <c r="AP398" s="274">
        <v>5</v>
      </c>
      <c r="AQ398" s="274">
        <v>5</v>
      </c>
      <c r="AR398" s="274">
        <v>5</v>
      </c>
      <c r="AS398" s="274">
        <v>5</v>
      </c>
      <c r="AT398" s="274"/>
      <c r="AU398" s="274" t="s">
        <v>183</v>
      </c>
      <c r="AV398" s="274">
        <v>4</v>
      </c>
      <c r="AW398" s="274" t="s">
        <v>183</v>
      </c>
      <c r="AX398" s="274">
        <v>4</v>
      </c>
      <c r="AY398" s="274" t="s">
        <v>33</v>
      </c>
      <c r="AZ398" s="274"/>
      <c r="BA398" s="274" t="s">
        <v>183</v>
      </c>
      <c r="BB398" s="274" t="s">
        <v>183</v>
      </c>
      <c r="BC398" s="274" t="s">
        <v>33</v>
      </c>
      <c r="BD398" s="274"/>
      <c r="BE398" s="274" t="s">
        <v>183</v>
      </c>
      <c r="BF398" s="274"/>
      <c r="BG398" s="274"/>
      <c r="BH398" s="274"/>
      <c r="BI398" s="274"/>
      <c r="BJ398" s="274">
        <v>5</v>
      </c>
      <c r="BK398" s="274">
        <v>5</v>
      </c>
      <c r="BL398" s="274"/>
      <c r="BM398" s="274">
        <v>5</v>
      </c>
      <c r="BN398" s="274">
        <v>3</v>
      </c>
      <c r="BO398" s="274"/>
      <c r="BP398" s="274"/>
      <c r="BQ398" s="275">
        <v>43140.45039351852</v>
      </c>
      <c r="BR398" s="274" t="s">
        <v>356</v>
      </c>
    </row>
    <row r="399" spans="1:70" ht="15" x14ac:dyDescent="0.25">
      <c r="A399" s="197" t="str">
        <f>IF(ISNA(LOOKUP($G399,BLIOTECAS!$B$1:$B$27,BLIOTECAS!C$1:C$27)),"",LOOKUP($G399,BLIOTECAS!$B$1:$B$27,BLIOTECAS!C$1:C$27))</f>
        <v xml:space="preserve">Facultad de Ciencias Políticas y Sociología </v>
      </c>
      <c r="B399" s="197" t="str">
        <f>IF(ISNA(LOOKUP($G399,BLIOTECAS!$B$1:$B$27,BLIOTECAS!D$1:D$27)),"",LOOKUP($G399,BLIOTECAS!$B$1:$B$27,BLIOTECAS!D$1:D$27))</f>
        <v>CPS</v>
      </c>
      <c r="C399" s="197" t="str">
        <f>IF(ISNA(LOOKUP($G399,BLIOTECAS!$B$1:$B$27,BLIOTECAS!E$1:E$27)),"",LOOKUP($G399,BLIOTECAS!$B$1:$B$27,BLIOTECAS!E$1:E$27))</f>
        <v>Ciencias Sociales</v>
      </c>
      <c r="D399" s="274">
        <v>1829</v>
      </c>
      <c r="E399" s="274"/>
      <c r="F399" s="274"/>
      <c r="G399" s="274">
        <v>9</v>
      </c>
      <c r="H399" s="274"/>
      <c r="I399" s="274">
        <v>3</v>
      </c>
      <c r="J399" s="274">
        <v>3</v>
      </c>
      <c r="K399" s="274"/>
      <c r="L399" s="274">
        <v>9</v>
      </c>
      <c r="M399" s="274"/>
      <c r="N399" s="274"/>
      <c r="O399" s="274"/>
      <c r="P399" s="274"/>
      <c r="Q399" s="274"/>
      <c r="R399" s="274">
        <v>5</v>
      </c>
      <c r="S399" s="274">
        <v>5</v>
      </c>
      <c r="T399" s="274">
        <v>4</v>
      </c>
      <c r="U399" s="274">
        <v>4</v>
      </c>
      <c r="V399" s="274"/>
      <c r="W399" s="274"/>
      <c r="X399" s="274">
        <v>5</v>
      </c>
      <c r="Y399" s="274">
        <v>4</v>
      </c>
      <c r="Z399" s="274">
        <v>5</v>
      </c>
      <c r="AA399" s="274">
        <v>3</v>
      </c>
      <c r="AB399" s="274">
        <v>5</v>
      </c>
      <c r="AC399" s="274"/>
      <c r="AD399" s="274">
        <v>4</v>
      </c>
      <c r="AE399" s="274">
        <v>3</v>
      </c>
      <c r="AF399" s="274">
        <v>4</v>
      </c>
      <c r="AG399" s="274">
        <v>5</v>
      </c>
      <c r="AH399" s="274">
        <v>3</v>
      </c>
      <c r="AI399" s="274">
        <v>4</v>
      </c>
      <c r="AJ399" s="274">
        <v>4</v>
      </c>
      <c r="AK399" s="274"/>
      <c r="AL399" s="274"/>
      <c r="AM399" s="274">
        <v>5</v>
      </c>
      <c r="AN399" s="274">
        <v>4</v>
      </c>
      <c r="AO399" s="274">
        <v>5</v>
      </c>
      <c r="AP399" s="274">
        <v>5</v>
      </c>
      <c r="AQ399" s="274">
        <v>5</v>
      </c>
      <c r="AR399" s="274">
        <v>5</v>
      </c>
      <c r="AS399" s="274">
        <v>4</v>
      </c>
      <c r="AT399" s="274"/>
      <c r="AU399" s="274" t="s">
        <v>33</v>
      </c>
      <c r="AV399" s="274"/>
      <c r="AW399" s="274" t="s">
        <v>33</v>
      </c>
      <c r="AX399" s="274"/>
      <c r="AY399" s="274" t="s">
        <v>33</v>
      </c>
      <c r="AZ399" s="274"/>
      <c r="BA399" s="274" t="s">
        <v>33</v>
      </c>
      <c r="BB399" s="274" t="s">
        <v>183</v>
      </c>
      <c r="BC399" s="274" t="s">
        <v>33</v>
      </c>
      <c r="BD399" s="274"/>
      <c r="BE399" s="274" t="s">
        <v>33</v>
      </c>
      <c r="BF399" s="274"/>
      <c r="BG399" s="274"/>
      <c r="BH399" s="274"/>
      <c r="BI399" s="274"/>
      <c r="BJ399" s="274">
        <v>5</v>
      </c>
      <c r="BK399" s="274">
        <v>5</v>
      </c>
      <c r="BL399" s="274"/>
      <c r="BM399" s="274">
        <v>5</v>
      </c>
      <c r="BN399" s="274">
        <v>4</v>
      </c>
      <c r="BO399" s="274"/>
      <c r="BP399" s="274"/>
      <c r="BQ399" s="275">
        <v>43140.454363425924</v>
      </c>
      <c r="BR399" s="274" t="s">
        <v>355</v>
      </c>
    </row>
    <row r="400" spans="1:70" ht="15" x14ac:dyDescent="0.25">
      <c r="A400" s="197" t="str">
        <f>IF(ISNA(LOOKUP($G400,BLIOTECAS!$B$1:$B$27,BLIOTECAS!C$1:C$27)),"",LOOKUP($G400,BLIOTECAS!$B$1:$B$27,BLIOTECAS!C$1:C$27))</f>
        <v xml:space="preserve">Facultad de Educación </v>
      </c>
      <c r="B400" s="197" t="str">
        <f>IF(ISNA(LOOKUP($G400,BLIOTECAS!$B$1:$B$27,BLIOTECAS!D$1:D$27)),"",LOOKUP($G400,BLIOTECAS!$B$1:$B$27,BLIOTECAS!D$1:D$27))</f>
        <v>EDU</v>
      </c>
      <c r="C400" s="197" t="str">
        <f>IF(ISNA(LOOKUP($G400,BLIOTECAS!$B$1:$B$27,BLIOTECAS!E$1:E$27)),"",LOOKUP($G400,BLIOTECAS!$B$1:$B$27,BLIOTECAS!E$1:E$27))</f>
        <v>Humanidades</v>
      </c>
      <c r="D400" s="274">
        <v>1830</v>
      </c>
      <c r="E400" s="274"/>
      <c r="F400" s="274"/>
      <c r="G400" s="274">
        <v>12</v>
      </c>
      <c r="H400" s="274"/>
      <c r="I400" s="274">
        <v>3</v>
      </c>
      <c r="J400" s="274">
        <v>3</v>
      </c>
      <c r="K400" s="274"/>
      <c r="L400" s="274">
        <v>12</v>
      </c>
      <c r="M400" s="274"/>
      <c r="N400" s="274"/>
      <c r="O400" s="274"/>
      <c r="P400" s="274"/>
      <c r="Q400" s="274"/>
      <c r="R400" s="274">
        <v>5</v>
      </c>
      <c r="S400" s="274">
        <v>5</v>
      </c>
      <c r="T400" s="274">
        <v>5</v>
      </c>
      <c r="U400" s="274">
        <v>5</v>
      </c>
      <c r="V400" s="274"/>
      <c r="W400" s="274"/>
      <c r="X400" s="274">
        <v>4</v>
      </c>
      <c r="Y400" s="274">
        <v>5</v>
      </c>
      <c r="Z400" s="274">
        <v>2</v>
      </c>
      <c r="AA400" s="274">
        <v>2</v>
      </c>
      <c r="AB400" s="274">
        <v>3</v>
      </c>
      <c r="AC400" s="274"/>
      <c r="AD400" s="274">
        <v>4</v>
      </c>
      <c r="AE400" s="274">
        <v>5</v>
      </c>
      <c r="AF400" s="274">
        <v>5</v>
      </c>
      <c r="AG400" s="274">
        <v>5</v>
      </c>
      <c r="AH400" s="274">
        <v>4</v>
      </c>
      <c r="AI400" s="274">
        <v>4</v>
      </c>
      <c r="AJ400" s="274">
        <v>3</v>
      </c>
      <c r="AK400" s="274"/>
      <c r="AL400" s="274"/>
      <c r="AM400" s="274">
        <v>4</v>
      </c>
      <c r="AN400" s="274">
        <v>5</v>
      </c>
      <c r="AO400" s="274">
        <v>5</v>
      </c>
      <c r="AP400" s="274">
        <v>5</v>
      </c>
      <c r="AQ400" s="274">
        <v>5</v>
      </c>
      <c r="AR400" s="274">
        <v>5</v>
      </c>
      <c r="AS400" s="274">
        <v>5</v>
      </c>
      <c r="AT400" s="274"/>
      <c r="AU400" s="274" t="s">
        <v>33</v>
      </c>
      <c r="AV400" s="274"/>
      <c r="AW400" s="274" t="s">
        <v>33</v>
      </c>
      <c r="AX400" s="274"/>
      <c r="AY400" s="274" t="s">
        <v>33</v>
      </c>
      <c r="AZ400" s="274"/>
      <c r="BA400" s="274" t="s">
        <v>33</v>
      </c>
      <c r="BB400" s="274" t="s">
        <v>33</v>
      </c>
      <c r="BC400" s="274" t="s">
        <v>33</v>
      </c>
      <c r="BD400" s="274"/>
      <c r="BE400" s="274" t="s">
        <v>33</v>
      </c>
      <c r="BF400" s="274"/>
      <c r="BG400" s="274"/>
      <c r="BH400" s="274"/>
      <c r="BI400" s="274"/>
      <c r="BJ400" s="274">
        <v>5</v>
      </c>
      <c r="BK400" s="274">
        <v>4</v>
      </c>
      <c r="BL400" s="274"/>
      <c r="BM400" s="274">
        <v>5</v>
      </c>
      <c r="BN400" s="274">
        <v>4</v>
      </c>
      <c r="BO400" s="274"/>
      <c r="BP400" s="274"/>
      <c r="BQ400" s="275">
        <v>43140.463368055556</v>
      </c>
      <c r="BR400" s="274" t="s">
        <v>355</v>
      </c>
    </row>
    <row r="401" spans="1:70" ht="15" x14ac:dyDescent="0.25">
      <c r="A401" s="197" t="str">
        <f>IF(ISNA(LOOKUP($G401,BLIOTECAS!$B$1:$B$27,BLIOTECAS!C$1:C$27)),"",LOOKUP($G401,BLIOTECAS!$B$1:$B$27,BLIOTECAS!C$1:C$27))</f>
        <v xml:space="preserve">Facultad de Psicología </v>
      </c>
      <c r="B401" s="197" t="str">
        <f>IF(ISNA(LOOKUP($G401,BLIOTECAS!$B$1:$B$27,BLIOTECAS!D$1:D$27)),"",LOOKUP($G401,BLIOTECAS!$B$1:$B$27,BLIOTECAS!D$1:D$27))</f>
        <v>PSI</v>
      </c>
      <c r="C401" s="197" t="str">
        <f>IF(ISNA(LOOKUP($G401,BLIOTECAS!$B$1:$B$27,BLIOTECAS!E$1:E$27)),"",LOOKUP($G401,BLIOTECAS!$B$1:$B$27,BLIOTECAS!E$1:E$27))</f>
        <v>Ciencias de la Salud</v>
      </c>
      <c r="D401" s="274">
        <v>1831</v>
      </c>
      <c r="E401" s="274"/>
      <c r="F401" s="274"/>
      <c r="G401" s="274">
        <v>20</v>
      </c>
      <c r="H401" s="274"/>
      <c r="I401" s="274">
        <v>4</v>
      </c>
      <c r="J401" s="274">
        <v>4</v>
      </c>
      <c r="K401" s="274"/>
      <c r="L401" s="274">
        <v>20</v>
      </c>
      <c r="M401" s="274">
        <v>26</v>
      </c>
      <c r="N401" s="274">
        <v>18</v>
      </c>
      <c r="O401" s="274"/>
      <c r="P401" s="274"/>
      <c r="Q401" s="274"/>
      <c r="R401" s="274">
        <v>4</v>
      </c>
      <c r="S401" s="274">
        <v>5</v>
      </c>
      <c r="T401" s="274">
        <v>5</v>
      </c>
      <c r="U401" s="274">
        <v>4</v>
      </c>
      <c r="V401" s="274"/>
      <c r="W401" s="274"/>
      <c r="X401" s="274">
        <v>2</v>
      </c>
      <c r="Y401" s="274">
        <v>5</v>
      </c>
      <c r="Z401" s="274">
        <v>3</v>
      </c>
      <c r="AA401" s="274">
        <v>3</v>
      </c>
      <c r="AB401" s="274">
        <v>4</v>
      </c>
      <c r="AC401" s="274"/>
      <c r="AD401" s="274">
        <v>3</v>
      </c>
      <c r="AE401" s="274">
        <v>5</v>
      </c>
      <c r="AF401" s="274">
        <v>5</v>
      </c>
      <c r="AG401" s="274">
        <v>5</v>
      </c>
      <c r="AH401" s="274">
        <v>4</v>
      </c>
      <c r="AI401" s="274">
        <v>5</v>
      </c>
      <c r="AJ401" s="274">
        <v>4</v>
      </c>
      <c r="AK401" s="274"/>
      <c r="AL401" s="274"/>
      <c r="AM401" s="274">
        <v>5</v>
      </c>
      <c r="AN401" s="274">
        <v>5</v>
      </c>
      <c r="AO401" s="274">
        <v>5</v>
      </c>
      <c r="AP401" s="274">
        <v>5</v>
      </c>
      <c r="AQ401" s="274">
        <v>5</v>
      </c>
      <c r="AR401" s="274">
        <v>5</v>
      </c>
      <c r="AS401" s="274">
        <v>4</v>
      </c>
      <c r="AT401" s="274"/>
      <c r="AU401" s="274" t="s">
        <v>183</v>
      </c>
      <c r="AV401" s="274">
        <v>4</v>
      </c>
      <c r="AW401" s="274" t="s">
        <v>183</v>
      </c>
      <c r="AX401" s="274">
        <v>4</v>
      </c>
      <c r="AY401" s="274" t="s">
        <v>183</v>
      </c>
      <c r="AZ401" s="274">
        <v>4</v>
      </c>
      <c r="BA401" s="274" t="s">
        <v>183</v>
      </c>
      <c r="BB401" s="274" t="s">
        <v>183</v>
      </c>
      <c r="BC401" s="274" t="s">
        <v>183</v>
      </c>
      <c r="BD401" s="274">
        <v>3</v>
      </c>
      <c r="BE401" s="274" t="s">
        <v>33</v>
      </c>
      <c r="BF401" s="274"/>
      <c r="BG401" s="274"/>
      <c r="BH401" s="274"/>
      <c r="BI401" s="274"/>
      <c r="BJ401" s="274">
        <v>5</v>
      </c>
      <c r="BK401" s="274">
        <v>5</v>
      </c>
      <c r="BL401" s="274"/>
      <c r="BM401" s="274">
        <v>5</v>
      </c>
      <c r="BN401" s="274">
        <v>4</v>
      </c>
      <c r="BO401" s="274"/>
      <c r="BP401" s="274"/>
      <c r="BQ401" s="275">
        <v>43140.465208333335</v>
      </c>
      <c r="BR401" s="274" t="s">
        <v>356</v>
      </c>
    </row>
    <row r="402" spans="1:70" ht="15" x14ac:dyDescent="0.25">
      <c r="A402" s="197" t="str">
        <f>IF(ISNA(LOOKUP($G402,BLIOTECAS!$B$1:$B$27,BLIOTECAS!C$1:C$27)),"",LOOKUP($G402,BLIOTECAS!$B$1:$B$27,BLIOTECAS!C$1:C$27))</f>
        <v xml:space="preserve">Facultad de Filosofía </v>
      </c>
      <c r="B402" s="197" t="str">
        <f>IF(ISNA(LOOKUP($G402,BLIOTECAS!$B$1:$B$27,BLIOTECAS!D$1:D$27)),"",LOOKUP($G402,BLIOTECAS!$B$1:$B$27,BLIOTECAS!D$1:D$27))</f>
        <v>FLS</v>
      </c>
      <c r="C402" s="197" t="str">
        <f>IF(ISNA(LOOKUP($G402,BLIOTECAS!$B$1:$B$27,BLIOTECAS!E$1:E$27)),"",LOOKUP($G402,BLIOTECAS!$B$1:$B$27,BLIOTECAS!E$1:E$27))</f>
        <v>Humanidades</v>
      </c>
      <c r="D402" s="274">
        <v>1832</v>
      </c>
      <c r="E402" s="274"/>
      <c r="F402" s="274"/>
      <c r="G402" s="274">
        <v>15</v>
      </c>
      <c r="H402" s="274"/>
      <c r="I402" s="274">
        <v>4</v>
      </c>
      <c r="J402" s="274">
        <v>5</v>
      </c>
      <c r="K402" s="274"/>
      <c r="L402" s="274">
        <v>15</v>
      </c>
      <c r="M402" s="274"/>
      <c r="N402" s="274"/>
      <c r="O402" s="274"/>
      <c r="P402" s="274"/>
      <c r="Q402" s="274"/>
      <c r="R402" s="274">
        <v>5</v>
      </c>
      <c r="S402" s="274">
        <v>4</v>
      </c>
      <c r="T402" s="274">
        <v>5</v>
      </c>
      <c r="U402" s="274">
        <v>5</v>
      </c>
      <c r="V402" s="274"/>
      <c r="W402" s="274"/>
      <c r="X402" s="274">
        <v>4</v>
      </c>
      <c r="Y402" s="274">
        <v>4</v>
      </c>
      <c r="Z402" s="274">
        <v>5</v>
      </c>
      <c r="AA402" s="274">
        <v>4</v>
      </c>
      <c r="AB402" s="274">
        <v>3</v>
      </c>
      <c r="AC402" s="274"/>
      <c r="AD402" s="274">
        <v>4</v>
      </c>
      <c r="AE402" s="274">
        <v>5</v>
      </c>
      <c r="AF402" s="274">
        <v>4</v>
      </c>
      <c r="AG402" s="274">
        <v>5</v>
      </c>
      <c r="AH402" s="274">
        <v>5</v>
      </c>
      <c r="AI402" s="274">
        <v>5</v>
      </c>
      <c r="AJ402" s="274">
        <v>5</v>
      </c>
      <c r="AK402" s="274"/>
      <c r="AL402" s="274"/>
      <c r="AM402" s="274">
        <v>5</v>
      </c>
      <c r="AN402" s="274">
        <v>5</v>
      </c>
      <c r="AO402" s="274">
        <v>5</v>
      </c>
      <c r="AP402" s="274">
        <v>5</v>
      </c>
      <c r="AQ402" s="274">
        <v>5</v>
      </c>
      <c r="AR402" s="274"/>
      <c r="AS402" s="274"/>
      <c r="AT402" s="274"/>
      <c r="AU402" s="274" t="s">
        <v>183</v>
      </c>
      <c r="AV402" s="274">
        <v>5</v>
      </c>
      <c r="AW402" s="274" t="s">
        <v>33</v>
      </c>
      <c r="AX402" s="274"/>
      <c r="AY402" s="274" t="s">
        <v>33</v>
      </c>
      <c r="AZ402" s="274"/>
      <c r="BA402" s="274" t="s">
        <v>33</v>
      </c>
      <c r="BB402" s="274" t="s">
        <v>183</v>
      </c>
      <c r="BC402" s="274" t="s">
        <v>33</v>
      </c>
      <c r="BD402" s="274"/>
      <c r="BE402" s="274" t="s">
        <v>183</v>
      </c>
      <c r="BF402" s="274"/>
      <c r="BG402" s="274"/>
      <c r="BH402" s="274"/>
      <c r="BI402" s="274"/>
      <c r="BJ402" s="274">
        <v>5</v>
      </c>
      <c r="BK402" s="274">
        <v>5</v>
      </c>
      <c r="BL402" s="274"/>
      <c r="BM402" s="274">
        <v>5</v>
      </c>
      <c r="BN402" s="274">
        <v>4</v>
      </c>
      <c r="BO402" s="274"/>
      <c r="BP402" s="274"/>
      <c r="BQ402" s="275">
        <v>43140.467349537037</v>
      </c>
      <c r="BR402" s="274" t="s">
        <v>356</v>
      </c>
    </row>
    <row r="403" spans="1:70" ht="15" x14ac:dyDescent="0.25">
      <c r="A403" s="197" t="str">
        <f>IF(ISNA(LOOKUP($G403,BLIOTECAS!$B$1:$B$27,BLIOTECAS!C$1:C$27)),"",LOOKUP($G403,BLIOTECAS!$B$1:$B$27,BLIOTECAS!C$1:C$27))</f>
        <v xml:space="preserve">Facultad de Geografía e Historia </v>
      </c>
      <c r="B403" s="197" t="str">
        <f>IF(ISNA(LOOKUP($G403,BLIOTECAS!$B$1:$B$27,BLIOTECAS!D$1:D$27)),"",LOOKUP($G403,BLIOTECAS!$B$1:$B$27,BLIOTECAS!D$1:D$27))</f>
        <v>GHI</v>
      </c>
      <c r="C403" s="197" t="str">
        <f>IF(ISNA(LOOKUP($G403,BLIOTECAS!$B$1:$B$27,BLIOTECAS!E$1:E$27)),"",LOOKUP($G403,BLIOTECAS!$B$1:$B$27,BLIOTECAS!E$1:E$27))</f>
        <v>Humanidades</v>
      </c>
      <c r="D403" s="274">
        <v>1833</v>
      </c>
      <c r="E403" s="274"/>
      <c r="F403" s="274"/>
      <c r="G403" s="274">
        <v>16</v>
      </c>
      <c r="H403" s="274"/>
      <c r="I403" s="274">
        <v>3</v>
      </c>
      <c r="J403" s="274">
        <v>4</v>
      </c>
      <c r="K403" s="274"/>
      <c r="L403" s="274">
        <v>16</v>
      </c>
      <c r="M403" s="274">
        <v>14</v>
      </c>
      <c r="N403" s="274">
        <v>11</v>
      </c>
      <c r="O403" s="274"/>
      <c r="P403" s="274"/>
      <c r="Q403" s="274"/>
      <c r="R403" s="274">
        <v>5</v>
      </c>
      <c r="S403" s="274">
        <v>4</v>
      </c>
      <c r="T403" s="274">
        <v>4</v>
      </c>
      <c r="U403" s="274">
        <v>4</v>
      </c>
      <c r="V403" s="274"/>
      <c r="W403" s="274"/>
      <c r="X403" s="274">
        <v>4</v>
      </c>
      <c r="Y403" s="274">
        <v>4</v>
      </c>
      <c r="Z403" s="274">
        <v>4</v>
      </c>
      <c r="AA403" s="274">
        <v>2</v>
      </c>
      <c r="AB403" s="274">
        <v>2</v>
      </c>
      <c r="AC403" s="274"/>
      <c r="AD403" s="274">
        <v>4</v>
      </c>
      <c r="AE403" s="274">
        <v>3</v>
      </c>
      <c r="AF403" s="274">
        <v>4</v>
      </c>
      <c r="AG403" s="274">
        <v>5</v>
      </c>
      <c r="AH403" s="274">
        <v>4</v>
      </c>
      <c r="AI403" s="274">
        <v>5</v>
      </c>
      <c r="AJ403" s="274">
        <v>4</v>
      </c>
      <c r="AK403" s="274"/>
      <c r="AL403" s="274"/>
      <c r="AM403" s="274">
        <v>5</v>
      </c>
      <c r="AN403" s="274">
        <v>5</v>
      </c>
      <c r="AO403" s="274">
        <v>5</v>
      </c>
      <c r="AP403" s="274">
        <v>5</v>
      </c>
      <c r="AQ403" s="274">
        <v>4</v>
      </c>
      <c r="AR403" s="274">
        <v>5</v>
      </c>
      <c r="AS403" s="274">
        <v>5</v>
      </c>
      <c r="AT403" s="274"/>
      <c r="AU403" s="274" t="s">
        <v>183</v>
      </c>
      <c r="AV403" s="274">
        <v>4</v>
      </c>
      <c r="AW403" s="274" t="s">
        <v>183</v>
      </c>
      <c r="AX403" s="274">
        <v>2</v>
      </c>
      <c r="AY403" s="274" t="s">
        <v>33</v>
      </c>
      <c r="AZ403" s="274"/>
      <c r="BA403" s="274" t="s">
        <v>183</v>
      </c>
      <c r="BB403" s="274" t="s">
        <v>33</v>
      </c>
      <c r="BC403" s="274" t="s">
        <v>33</v>
      </c>
      <c r="BD403" s="274"/>
      <c r="BE403" s="274" t="s">
        <v>33</v>
      </c>
      <c r="BF403" s="274"/>
      <c r="BG403" s="274"/>
      <c r="BH403" s="274"/>
      <c r="BI403" s="274"/>
      <c r="BJ403" s="274">
        <v>5</v>
      </c>
      <c r="BK403" s="274">
        <v>5</v>
      </c>
      <c r="BL403" s="274"/>
      <c r="BM403" s="274">
        <v>5</v>
      </c>
      <c r="BN403" s="274">
        <v>4</v>
      </c>
      <c r="BO403" s="274"/>
      <c r="BP403" s="274"/>
      <c r="BQ403" s="275">
        <v>43140.469675925924</v>
      </c>
      <c r="BR403" s="274" t="s">
        <v>356</v>
      </c>
    </row>
    <row r="404" spans="1:70" ht="15" x14ac:dyDescent="0.25">
      <c r="A404" s="197" t="str">
        <f>IF(ISNA(LOOKUP($G404,BLIOTECAS!$B$1:$B$27,BLIOTECAS!C$1:C$27)),"",LOOKUP($G404,BLIOTECAS!$B$1:$B$27,BLIOTECAS!C$1:C$27))</f>
        <v/>
      </c>
      <c r="B404" s="197" t="str">
        <f>IF(ISNA(LOOKUP($G404,BLIOTECAS!$B$1:$B$27,BLIOTECAS!D$1:D$27)),"",LOOKUP($G404,BLIOTECAS!$B$1:$B$27,BLIOTECAS!D$1:D$27))</f>
        <v/>
      </c>
      <c r="C404" s="197" t="str">
        <f>IF(ISNA(LOOKUP($G404,BLIOTECAS!$B$1:$B$27,BLIOTECAS!E$1:E$27)),"",LOOKUP($G404,BLIOTECAS!$B$1:$B$27,BLIOTECAS!E$1:E$27))</f>
        <v/>
      </c>
      <c r="D404" s="274">
        <v>1834</v>
      </c>
      <c r="E404" s="274"/>
      <c r="F404" s="274"/>
      <c r="G404" s="274"/>
      <c r="H404" s="274"/>
      <c r="I404" s="274">
        <v>3</v>
      </c>
      <c r="J404" s="274">
        <v>4</v>
      </c>
      <c r="K404" s="274"/>
      <c r="L404" s="274">
        <v>29</v>
      </c>
      <c r="M404" s="274">
        <v>14</v>
      </c>
      <c r="N404" s="274">
        <v>16</v>
      </c>
      <c r="O404" s="274" t="s">
        <v>240</v>
      </c>
      <c r="P404" s="274"/>
      <c r="Q404" s="274"/>
      <c r="R404" s="274">
        <v>4</v>
      </c>
      <c r="S404" s="274">
        <v>4</v>
      </c>
      <c r="T404" s="274">
        <v>4</v>
      </c>
      <c r="U404" s="274">
        <v>4</v>
      </c>
      <c r="V404" s="274"/>
      <c r="W404" s="274"/>
      <c r="X404" s="274">
        <v>4</v>
      </c>
      <c r="Y404" s="274">
        <v>4</v>
      </c>
      <c r="Z404" s="274">
        <v>4</v>
      </c>
      <c r="AA404" s="274">
        <v>4</v>
      </c>
      <c r="AB404" s="274">
        <v>3</v>
      </c>
      <c r="AC404" s="274"/>
      <c r="AD404" s="274">
        <v>4</v>
      </c>
      <c r="AE404" s="274">
        <v>4</v>
      </c>
      <c r="AF404" s="274"/>
      <c r="AG404" s="274">
        <v>4</v>
      </c>
      <c r="AH404" s="274">
        <v>3</v>
      </c>
      <c r="AI404" s="274">
        <v>4</v>
      </c>
      <c r="AJ404" s="274">
        <v>4</v>
      </c>
      <c r="AK404" s="274"/>
      <c r="AL404" s="274"/>
      <c r="AM404" s="274">
        <v>5</v>
      </c>
      <c r="AN404" s="274">
        <v>5</v>
      </c>
      <c r="AO404" s="274">
        <v>3</v>
      </c>
      <c r="AP404" s="274">
        <v>4</v>
      </c>
      <c r="AQ404" s="274">
        <v>5</v>
      </c>
      <c r="AR404" s="274">
        <v>4</v>
      </c>
      <c r="AS404" s="274">
        <v>4</v>
      </c>
      <c r="AT404" s="274"/>
      <c r="AU404" s="274" t="s">
        <v>183</v>
      </c>
      <c r="AV404" s="274">
        <v>3</v>
      </c>
      <c r="AW404" s="274" t="s">
        <v>183</v>
      </c>
      <c r="AX404" s="274">
        <v>3</v>
      </c>
      <c r="AY404" s="274" t="s">
        <v>183</v>
      </c>
      <c r="AZ404" s="274">
        <v>3</v>
      </c>
      <c r="BA404" s="274" t="s">
        <v>183</v>
      </c>
      <c r="BB404" s="274" t="s">
        <v>183</v>
      </c>
      <c r="BC404" s="274" t="s">
        <v>33</v>
      </c>
      <c r="BD404" s="274">
        <v>3</v>
      </c>
      <c r="BE404" s="274" t="s">
        <v>33</v>
      </c>
      <c r="BF404" s="274"/>
      <c r="BG404" s="274"/>
      <c r="BH404" s="274"/>
      <c r="BI404" s="274"/>
      <c r="BJ404" s="274">
        <v>5</v>
      </c>
      <c r="BK404" s="274">
        <v>5</v>
      </c>
      <c r="BL404" s="274"/>
      <c r="BM404" s="274">
        <v>4</v>
      </c>
      <c r="BN404" s="274">
        <v>5</v>
      </c>
      <c r="BO404" s="274"/>
      <c r="BP404" s="274"/>
      <c r="BQ404" s="275">
        <v>43140.471226851849</v>
      </c>
      <c r="BR404" s="274" t="s">
        <v>355</v>
      </c>
    </row>
    <row r="405" spans="1:70" ht="15" x14ac:dyDescent="0.25">
      <c r="A405" s="197" t="str">
        <f>IF(ISNA(LOOKUP($G405,BLIOTECAS!$B$1:$B$27,BLIOTECAS!C$1:C$27)),"",LOOKUP($G405,BLIOTECAS!$B$1:$B$27,BLIOTECAS!C$1:C$27))</f>
        <v xml:space="preserve">Facultad de Ciencias de la Información </v>
      </c>
      <c r="B405" s="197" t="str">
        <f>IF(ISNA(LOOKUP($G405,BLIOTECAS!$B$1:$B$27,BLIOTECAS!D$1:D$27)),"",LOOKUP($G405,BLIOTECAS!$B$1:$B$27,BLIOTECAS!D$1:D$27))</f>
        <v>INF</v>
      </c>
      <c r="C405" s="197" t="str">
        <f>IF(ISNA(LOOKUP($G405,BLIOTECAS!$B$1:$B$27,BLIOTECAS!E$1:E$27)),"",LOOKUP($G405,BLIOTECAS!$B$1:$B$27,BLIOTECAS!E$1:E$27))</f>
        <v>Ciencias Sociales</v>
      </c>
      <c r="D405" s="274">
        <v>1835</v>
      </c>
      <c r="E405" s="274"/>
      <c r="F405" s="274"/>
      <c r="G405" s="274">
        <v>4</v>
      </c>
      <c r="H405" s="274"/>
      <c r="I405" s="274">
        <v>3</v>
      </c>
      <c r="J405" s="274">
        <v>4</v>
      </c>
      <c r="K405" s="274"/>
      <c r="L405" s="274">
        <v>4</v>
      </c>
      <c r="M405" s="274">
        <v>9</v>
      </c>
      <c r="N405" s="274">
        <v>16</v>
      </c>
      <c r="O405" s="274"/>
      <c r="P405" s="274"/>
      <c r="Q405" s="274"/>
      <c r="R405" s="274">
        <v>5</v>
      </c>
      <c r="S405" s="274">
        <v>5</v>
      </c>
      <c r="T405" s="274">
        <v>4</v>
      </c>
      <c r="U405" s="274">
        <v>4</v>
      </c>
      <c r="V405" s="274"/>
      <c r="W405" s="274"/>
      <c r="X405" s="274">
        <v>5</v>
      </c>
      <c r="Y405" s="274">
        <v>3</v>
      </c>
      <c r="Z405" s="274">
        <v>5</v>
      </c>
      <c r="AA405" s="274">
        <v>3</v>
      </c>
      <c r="AB405" s="274">
        <v>5</v>
      </c>
      <c r="AC405" s="274"/>
      <c r="AD405" s="274">
        <v>4</v>
      </c>
      <c r="AE405" s="274">
        <v>5</v>
      </c>
      <c r="AF405" s="274">
        <v>4</v>
      </c>
      <c r="AG405" s="274">
        <v>5</v>
      </c>
      <c r="AH405" s="274">
        <v>4</v>
      </c>
      <c r="AI405" s="274">
        <v>4</v>
      </c>
      <c r="AJ405" s="274">
        <v>5</v>
      </c>
      <c r="AK405" s="274"/>
      <c r="AL405" s="274"/>
      <c r="AM405" s="274">
        <v>5</v>
      </c>
      <c r="AN405" s="274">
        <v>5</v>
      </c>
      <c r="AO405" s="274">
        <v>5</v>
      </c>
      <c r="AP405" s="274">
        <v>5</v>
      </c>
      <c r="AQ405" s="274">
        <v>4</v>
      </c>
      <c r="AR405" s="274">
        <v>4</v>
      </c>
      <c r="AS405" s="274">
        <v>3</v>
      </c>
      <c r="AT405" s="274"/>
      <c r="AU405" s="274" t="s">
        <v>33</v>
      </c>
      <c r="AV405" s="274"/>
      <c r="AW405" s="274" t="s">
        <v>183</v>
      </c>
      <c r="AX405" s="274">
        <v>4</v>
      </c>
      <c r="AY405" s="274" t="s">
        <v>33</v>
      </c>
      <c r="AZ405" s="274"/>
      <c r="BA405" s="274"/>
      <c r="BB405" s="274" t="s">
        <v>33</v>
      </c>
      <c r="BC405" s="274" t="s">
        <v>183</v>
      </c>
      <c r="BD405" s="274">
        <v>4</v>
      </c>
      <c r="BE405" s="274" t="s">
        <v>183</v>
      </c>
      <c r="BF405" s="274"/>
      <c r="BG405" s="274"/>
      <c r="BH405" s="274"/>
      <c r="BI405" s="274"/>
      <c r="BJ405" s="274">
        <v>5</v>
      </c>
      <c r="BK405" s="274">
        <v>5</v>
      </c>
      <c r="BL405" s="274"/>
      <c r="BM405" s="274">
        <v>4</v>
      </c>
      <c r="BN405" s="274">
        <v>4</v>
      </c>
      <c r="BO405" s="274"/>
      <c r="BP405" s="274"/>
      <c r="BQ405" s="275">
        <v>43140.472881944443</v>
      </c>
      <c r="BR405" s="274" t="s">
        <v>355</v>
      </c>
    </row>
    <row r="406" spans="1:70" ht="15" x14ac:dyDescent="0.25">
      <c r="A406" s="197" t="str">
        <f>IF(ISNA(LOOKUP($G406,BLIOTECAS!$B$1:$B$27,BLIOTECAS!C$1:C$27)),"",LOOKUP($G406,BLIOTECAS!$B$1:$B$27,BLIOTECAS!C$1:C$27))</f>
        <v xml:space="preserve">Facultad de Ciencias Biológicas </v>
      </c>
      <c r="B406" s="197" t="str">
        <f>IF(ISNA(LOOKUP($G406,BLIOTECAS!$B$1:$B$27,BLIOTECAS!D$1:D$27)),"",LOOKUP($G406,BLIOTECAS!$B$1:$B$27,BLIOTECAS!D$1:D$27))</f>
        <v>BIO</v>
      </c>
      <c r="C406" s="197" t="str">
        <f>IF(ISNA(LOOKUP($G406,BLIOTECAS!$B$1:$B$27,BLIOTECAS!E$1:E$27)),"",LOOKUP($G406,BLIOTECAS!$B$1:$B$27,BLIOTECAS!E$1:E$27))</f>
        <v>Ciencias Experimentales</v>
      </c>
      <c r="D406" s="274">
        <v>1836</v>
      </c>
      <c r="E406" s="274"/>
      <c r="F406" s="274"/>
      <c r="G406" s="274">
        <v>2</v>
      </c>
      <c r="H406" s="274"/>
      <c r="I406" s="274">
        <v>2</v>
      </c>
      <c r="J406" s="274">
        <v>3</v>
      </c>
      <c r="K406" s="274"/>
      <c r="L406" s="274">
        <v>2</v>
      </c>
      <c r="M406" s="274"/>
      <c r="N406" s="274"/>
      <c r="O406" s="274"/>
      <c r="P406" s="274"/>
      <c r="Q406" s="274"/>
      <c r="R406" s="274">
        <v>5</v>
      </c>
      <c r="S406" s="274">
        <v>5</v>
      </c>
      <c r="T406" s="274">
        <v>5</v>
      </c>
      <c r="U406" s="274">
        <v>5</v>
      </c>
      <c r="V406" s="274"/>
      <c r="W406" s="274"/>
      <c r="X406" s="274">
        <v>4</v>
      </c>
      <c r="Y406" s="274">
        <v>3</v>
      </c>
      <c r="Z406" s="274">
        <v>5</v>
      </c>
      <c r="AA406" s="274">
        <v>4</v>
      </c>
      <c r="AB406" s="274">
        <v>4</v>
      </c>
      <c r="AC406" s="274"/>
      <c r="AD406" s="274">
        <v>5</v>
      </c>
      <c r="AE406" s="274">
        <v>5</v>
      </c>
      <c r="AF406" s="274">
        <v>5</v>
      </c>
      <c r="AG406" s="274">
        <v>5</v>
      </c>
      <c r="AH406" s="274">
        <v>5</v>
      </c>
      <c r="AI406" s="274">
        <v>5</v>
      </c>
      <c r="AJ406" s="274">
        <v>5</v>
      </c>
      <c r="AK406" s="274"/>
      <c r="AL406" s="274"/>
      <c r="AM406" s="274">
        <v>5</v>
      </c>
      <c r="AN406" s="274">
        <v>5</v>
      </c>
      <c r="AO406" s="274">
        <v>5</v>
      </c>
      <c r="AP406" s="274">
        <v>5</v>
      </c>
      <c r="AQ406" s="274">
        <v>5</v>
      </c>
      <c r="AR406" s="274">
        <v>5</v>
      </c>
      <c r="AS406" s="274">
        <v>5</v>
      </c>
      <c r="AT406" s="274"/>
      <c r="AU406" s="274" t="s">
        <v>183</v>
      </c>
      <c r="AV406" s="274">
        <v>4</v>
      </c>
      <c r="AW406" s="274" t="s">
        <v>33</v>
      </c>
      <c r="AX406" s="274"/>
      <c r="AY406" s="274" t="s">
        <v>33</v>
      </c>
      <c r="AZ406" s="274"/>
      <c r="BA406" s="274" t="s">
        <v>183</v>
      </c>
      <c r="BB406" s="274" t="s">
        <v>183</v>
      </c>
      <c r="BC406" s="274" t="s">
        <v>33</v>
      </c>
      <c r="BD406" s="274"/>
      <c r="BE406" s="274" t="s">
        <v>33</v>
      </c>
      <c r="BF406" s="274"/>
      <c r="BG406" s="274"/>
      <c r="BH406" s="274"/>
      <c r="BI406" s="274"/>
      <c r="BJ406" s="274">
        <v>5</v>
      </c>
      <c r="BK406" s="274">
        <v>5</v>
      </c>
      <c r="BL406" s="274"/>
      <c r="BM406" s="274">
        <v>5</v>
      </c>
      <c r="BN406" s="274">
        <v>4</v>
      </c>
      <c r="BO406" s="274"/>
      <c r="BP406" s="274"/>
      <c r="BQ406" s="275">
        <v>43140.473298611112</v>
      </c>
      <c r="BR406" s="274" t="s">
        <v>356</v>
      </c>
    </row>
    <row r="407" spans="1:70" ht="15" x14ac:dyDescent="0.25">
      <c r="A407" s="197" t="str">
        <f>IF(ISNA(LOOKUP($G407,BLIOTECAS!$B$1:$B$27,BLIOTECAS!C$1:C$27)),"",LOOKUP($G407,BLIOTECAS!$B$1:$B$27,BLIOTECAS!C$1:C$27))</f>
        <v xml:space="preserve">Facultad de Filología </v>
      </c>
      <c r="B407" s="197" t="str">
        <f>IF(ISNA(LOOKUP($G407,BLIOTECAS!$B$1:$B$27,BLIOTECAS!D$1:D$27)),"",LOOKUP($G407,BLIOTECAS!$B$1:$B$27,BLIOTECAS!D$1:D$27))</f>
        <v>FLL</v>
      </c>
      <c r="C407" s="197" t="str">
        <f>IF(ISNA(LOOKUP($G407,BLIOTECAS!$B$1:$B$27,BLIOTECAS!E$1:E$27)),"",LOOKUP($G407,BLIOTECAS!$B$1:$B$27,BLIOTECAS!E$1:E$27))</f>
        <v>Humanidades</v>
      </c>
      <c r="D407" s="274">
        <v>1837</v>
      </c>
      <c r="E407" s="274"/>
      <c r="F407" s="274"/>
      <c r="G407" s="274">
        <v>14</v>
      </c>
      <c r="H407" s="274"/>
      <c r="I407" s="274">
        <v>3</v>
      </c>
      <c r="J407" s="274">
        <v>5</v>
      </c>
      <c r="K407" s="274"/>
      <c r="L407" s="274">
        <v>14</v>
      </c>
      <c r="M407" s="274">
        <v>15</v>
      </c>
      <c r="N407" s="274">
        <v>9</v>
      </c>
      <c r="O407" s="274"/>
      <c r="P407" s="274"/>
      <c r="Q407" s="274"/>
      <c r="R407" s="274">
        <v>4</v>
      </c>
      <c r="S407" s="274">
        <v>4</v>
      </c>
      <c r="T407" s="274">
        <v>4</v>
      </c>
      <c r="U407" s="274">
        <v>4</v>
      </c>
      <c r="V407" s="274"/>
      <c r="W407" s="274"/>
      <c r="X407" s="274"/>
      <c r="Y407" s="274">
        <v>5</v>
      </c>
      <c r="Z407" s="274">
        <v>4</v>
      </c>
      <c r="AA407" s="274">
        <v>3</v>
      </c>
      <c r="AB407" s="274">
        <v>3</v>
      </c>
      <c r="AC407" s="274"/>
      <c r="AD407" s="274">
        <v>3</v>
      </c>
      <c r="AE407" s="274">
        <v>4</v>
      </c>
      <c r="AF407" s="274">
        <v>4</v>
      </c>
      <c r="AG407" s="274">
        <v>5</v>
      </c>
      <c r="AH407" s="274">
        <v>5</v>
      </c>
      <c r="AI407" s="274">
        <v>5</v>
      </c>
      <c r="AJ407" s="274">
        <v>5</v>
      </c>
      <c r="AK407" s="274"/>
      <c r="AL407" s="274"/>
      <c r="AM407" s="274">
        <v>5</v>
      </c>
      <c r="AN407" s="274">
        <v>4</v>
      </c>
      <c r="AO407" s="274">
        <v>4</v>
      </c>
      <c r="AP407" s="274">
        <v>4</v>
      </c>
      <c r="AQ407" s="274">
        <v>5</v>
      </c>
      <c r="AR407" s="274">
        <v>5</v>
      </c>
      <c r="AS407" s="274">
        <v>4</v>
      </c>
      <c r="AT407" s="274"/>
      <c r="AU407" s="274" t="s">
        <v>183</v>
      </c>
      <c r="AV407" s="274">
        <v>3</v>
      </c>
      <c r="AW407" s="274" t="s">
        <v>33</v>
      </c>
      <c r="AX407" s="274"/>
      <c r="AY407" s="274" t="s">
        <v>33</v>
      </c>
      <c r="AZ407" s="274"/>
      <c r="BA407" s="274" t="s">
        <v>183</v>
      </c>
      <c r="BB407" s="274" t="s">
        <v>183</v>
      </c>
      <c r="BC407" s="274" t="s">
        <v>33</v>
      </c>
      <c r="BD407" s="274"/>
      <c r="BE407" s="274" t="s">
        <v>183</v>
      </c>
      <c r="BF407" s="274"/>
      <c r="BG407" s="274"/>
      <c r="BH407" s="274"/>
      <c r="BI407" s="274"/>
      <c r="BJ407" s="274">
        <v>5</v>
      </c>
      <c r="BK407" s="274">
        <v>5</v>
      </c>
      <c r="BL407" s="274"/>
      <c r="BM407" s="274">
        <v>4</v>
      </c>
      <c r="BN407" s="274">
        <v>4</v>
      </c>
      <c r="BO407" s="274"/>
      <c r="BP407" s="274"/>
      <c r="BQ407" s="275">
        <v>43140.47515046296</v>
      </c>
      <c r="BR407" s="274" t="s">
        <v>356</v>
      </c>
    </row>
    <row r="408" spans="1:70" ht="15" x14ac:dyDescent="0.25">
      <c r="A408" s="197" t="str">
        <f>IF(ISNA(LOOKUP($G408,BLIOTECAS!$B$1:$B$27,BLIOTECAS!C$1:C$27)),"",LOOKUP($G408,BLIOTECAS!$B$1:$B$27,BLIOTECAS!C$1:C$27))</f>
        <v xml:space="preserve">Facultad de Educación </v>
      </c>
      <c r="B408" s="197" t="str">
        <f>IF(ISNA(LOOKUP($G408,BLIOTECAS!$B$1:$B$27,BLIOTECAS!D$1:D$27)),"",LOOKUP($G408,BLIOTECAS!$B$1:$B$27,BLIOTECAS!D$1:D$27))</f>
        <v>EDU</v>
      </c>
      <c r="C408" s="197" t="str">
        <f>IF(ISNA(LOOKUP($G408,BLIOTECAS!$B$1:$B$27,BLIOTECAS!E$1:E$27)),"",LOOKUP($G408,BLIOTECAS!$B$1:$B$27,BLIOTECAS!E$1:E$27))</f>
        <v>Humanidades</v>
      </c>
      <c r="D408" s="274">
        <v>1838</v>
      </c>
      <c r="E408" s="274"/>
      <c r="F408" s="274"/>
      <c r="G408" s="274">
        <v>12</v>
      </c>
      <c r="H408" s="274"/>
      <c r="I408" s="274">
        <v>3</v>
      </c>
      <c r="J408" s="274">
        <v>4</v>
      </c>
      <c r="K408" s="274"/>
      <c r="L408" s="274">
        <v>12</v>
      </c>
      <c r="M408" s="274"/>
      <c r="N408" s="274"/>
      <c r="O408" s="274"/>
      <c r="P408" s="274"/>
      <c r="Q408" s="274"/>
      <c r="R408" s="274">
        <v>3</v>
      </c>
      <c r="S408" s="274">
        <v>4</v>
      </c>
      <c r="T408" s="274">
        <v>5</v>
      </c>
      <c r="U408" s="274">
        <v>5</v>
      </c>
      <c r="V408" s="274"/>
      <c r="W408" s="274"/>
      <c r="X408" s="274">
        <v>4</v>
      </c>
      <c r="Y408" s="274">
        <v>2</v>
      </c>
      <c r="Z408" s="274">
        <v>5</v>
      </c>
      <c r="AA408" s="274">
        <v>3</v>
      </c>
      <c r="AB408" s="274">
        <v>4</v>
      </c>
      <c r="AC408" s="274"/>
      <c r="AD408" s="274">
        <v>3</v>
      </c>
      <c r="AE408" s="274">
        <v>3</v>
      </c>
      <c r="AF408" s="274">
        <v>3</v>
      </c>
      <c r="AG408" s="274">
        <v>4</v>
      </c>
      <c r="AH408" s="274">
        <v>2</v>
      </c>
      <c r="AI408" s="274">
        <v>3</v>
      </c>
      <c r="AJ408" s="274">
        <v>4</v>
      </c>
      <c r="AK408" s="274"/>
      <c r="AL408" s="274"/>
      <c r="AM408" s="274">
        <v>4</v>
      </c>
      <c r="AN408" s="274">
        <v>5</v>
      </c>
      <c r="AO408" s="274">
        <v>5</v>
      </c>
      <c r="AP408" s="274">
        <v>5</v>
      </c>
      <c r="AQ408" s="274">
        <v>5</v>
      </c>
      <c r="AR408" s="274">
        <v>5</v>
      </c>
      <c r="AS408" s="274">
        <v>4</v>
      </c>
      <c r="AT408" s="274"/>
      <c r="AU408" s="274" t="s">
        <v>183</v>
      </c>
      <c r="AV408" s="274">
        <v>3</v>
      </c>
      <c r="AW408" s="274" t="s">
        <v>183</v>
      </c>
      <c r="AX408" s="274">
        <v>3</v>
      </c>
      <c r="AY408" s="274" t="s">
        <v>33</v>
      </c>
      <c r="AZ408" s="274"/>
      <c r="BA408" s="274" t="s">
        <v>33</v>
      </c>
      <c r="BB408" s="274" t="s">
        <v>183</v>
      </c>
      <c r="BC408" s="274" t="s">
        <v>183</v>
      </c>
      <c r="BD408" s="274">
        <v>3</v>
      </c>
      <c r="BE408" s="274" t="s">
        <v>33</v>
      </c>
      <c r="BF408" s="274" t="s">
        <v>495</v>
      </c>
      <c r="BG408" s="274"/>
      <c r="BH408" s="274"/>
      <c r="BI408" s="274"/>
      <c r="BJ408" s="274">
        <v>3</v>
      </c>
      <c r="BK408" s="274">
        <v>4</v>
      </c>
      <c r="BL408" s="274"/>
      <c r="BM408" s="274">
        <v>4</v>
      </c>
      <c r="BN408" s="274">
        <v>4</v>
      </c>
      <c r="BO408" s="274"/>
      <c r="BP408" s="274"/>
      <c r="BQ408" s="275">
        <v>43140.475312499999</v>
      </c>
      <c r="BR408" s="274" t="s">
        <v>355</v>
      </c>
    </row>
    <row r="409" spans="1:70" ht="15" x14ac:dyDescent="0.25">
      <c r="A409" s="197" t="str">
        <f>IF(ISNA(LOOKUP($G409,BLIOTECAS!$B$1:$B$27,BLIOTECAS!C$1:C$27)),"",LOOKUP($G409,BLIOTECAS!$B$1:$B$27,BLIOTECAS!C$1:C$27))</f>
        <v/>
      </c>
      <c r="B409" s="197" t="str">
        <f>IF(ISNA(LOOKUP($G409,BLIOTECAS!$B$1:$B$27,BLIOTECAS!D$1:D$27)),"",LOOKUP($G409,BLIOTECAS!$B$1:$B$27,BLIOTECAS!D$1:D$27))</f>
        <v/>
      </c>
      <c r="C409" s="197" t="str">
        <f>IF(ISNA(LOOKUP($G409,BLIOTECAS!$B$1:$B$27,BLIOTECAS!E$1:E$27)),"",LOOKUP($G409,BLIOTECAS!$B$1:$B$27,BLIOTECAS!E$1:E$27))</f>
        <v/>
      </c>
      <c r="D409" s="274">
        <v>1839</v>
      </c>
      <c r="E409" s="274"/>
      <c r="F409" s="274"/>
      <c r="G409" s="274"/>
      <c r="H409" s="274"/>
      <c r="I409" s="274">
        <v>4</v>
      </c>
      <c r="J409" s="274">
        <v>4</v>
      </c>
      <c r="K409" s="274"/>
      <c r="L409" s="274">
        <v>4</v>
      </c>
      <c r="M409" s="274">
        <v>15</v>
      </c>
      <c r="N409" s="274">
        <v>16</v>
      </c>
      <c r="O409" s="274"/>
      <c r="P409" s="274"/>
      <c r="Q409" s="274"/>
      <c r="R409" s="274">
        <v>4</v>
      </c>
      <c r="S409" s="274">
        <v>4</v>
      </c>
      <c r="T409" s="274">
        <v>5</v>
      </c>
      <c r="U409" s="274">
        <v>4</v>
      </c>
      <c r="V409" s="274"/>
      <c r="W409" s="274"/>
      <c r="X409" s="274">
        <v>4</v>
      </c>
      <c r="Y409" s="274">
        <v>4</v>
      </c>
      <c r="Z409" s="274">
        <v>3</v>
      </c>
      <c r="AA409" s="274">
        <v>4</v>
      </c>
      <c r="AB409" s="274">
        <v>3</v>
      </c>
      <c r="AC409" s="274"/>
      <c r="AD409" s="274">
        <v>4</v>
      </c>
      <c r="AE409" s="274">
        <v>4</v>
      </c>
      <c r="AF409" s="274">
        <v>3</v>
      </c>
      <c r="AG409" s="274">
        <v>4</v>
      </c>
      <c r="AH409" s="274">
        <v>4</v>
      </c>
      <c r="AI409" s="274">
        <v>3</v>
      </c>
      <c r="AJ409" s="274">
        <v>4</v>
      </c>
      <c r="AK409" s="274"/>
      <c r="AL409" s="274"/>
      <c r="AM409" s="274">
        <v>4</v>
      </c>
      <c r="AN409" s="274">
        <v>4</v>
      </c>
      <c r="AO409" s="274">
        <v>5</v>
      </c>
      <c r="AP409" s="274">
        <v>5</v>
      </c>
      <c r="AQ409" s="274">
        <v>5</v>
      </c>
      <c r="AR409" s="274">
        <v>5</v>
      </c>
      <c r="AS409" s="274">
        <v>3</v>
      </c>
      <c r="AT409" s="274"/>
      <c r="AU409" s="274" t="s">
        <v>33</v>
      </c>
      <c r="AV409" s="274"/>
      <c r="AW409" s="274" t="s">
        <v>33</v>
      </c>
      <c r="AX409" s="274"/>
      <c r="AY409" s="274" t="s">
        <v>33</v>
      </c>
      <c r="AZ409" s="274"/>
      <c r="BA409" s="274" t="s">
        <v>33</v>
      </c>
      <c r="BB409" s="274" t="s">
        <v>33</v>
      </c>
      <c r="BC409" s="274" t="s">
        <v>33</v>
      </c>
      <c r="BD409" s="274"/>
      <c r="BE409" s="274" t="s">
        <v>33</v>
      </c>
      <c r="BF409" s="274"/>
      <c r="BG409" s="274"/>
      <c r="BH409" s="274"/>
      <c r="BI409" s="274"/>
      <c r="BJ409" s="274">
        <v>4</v>
      </c>
      <c r="BK409" s="274">
        <v>5</v>
      </c>
      <c r="BL409" s="274"/>
      <c r="BM409" s="274">
        <v>4</v>
      </c>
      <c r="BN409" s="274">
        <v>4</v>
      </c>
      <c r="BO409" s="274"/>
      <c r="BP409" s="274"/>
      <c r="BQ409" s="275">
        <v>43140.47619212963</v>
      </c>
      <c r="BR409" s="274" t="s">
        <v>355</v>
      </c>
    </row>
    <row r="410" spans="1:70" ht="15" x14ac:dyDescent="0.25">
      <c r="A410" s="197" t="str">
        <f>IF(ISNA(LOOKUP($G410,BLIOTECAS!$B$1:$B$27,BLIOTECAS!C$1:C$27)),"",LOOKUP($G410,BLIOTECAS!$B$1:$B$27,BLIOTECAS!C$1:C$27))</f>
        <v xml:space="preserve">Facultad de Geografía e Historia </v>
      </c>
      <c r="B410" s="197" t="str">
        <f>IF(ISNA(LOOKUP($G410,BLIOTECAS!$B$1:$B$27,BLIOTECAS!D$1:D$27)),"",LOOKUP($G410,BLIOTECAS!$B$1:$B$27,BLIOTECAS!D$1:D$27))</f>
        <v>GHI</v>
      </c>
      <c r="C410" s="197" t="str">
        <f>IF(ISNA(LOOKUP($G410,BLIOTECAS!$B$1:$B$27,BLIOTECAS!E$1:E$27)),"",LOOKUP($G410,BLIOTECAS!$B$1:$B$27,BLIOTECAS!E$1:E$27))</f>
        <v>Humanidades</v>
      </c>
      <c r="D410" s="274">
        <v>1840</v>
      </c>
      <c r="E410" s="274"/>
      <c r="F410" s="274"/>
      <c r="G410" s="274">
        <v>16</v>
      </c>
      <c r="H410" s="274"/>
      <c r="I410" s="274">
        <v>4</v>
      </c>
      <c r="J410" s="274">
        <v>4</v>
      </c>
      <c r="K410" s="274"/>
      <c r="L410" s="274">
        <v>16</v>
      </c>
      <c r="M410" s="274">
        <v>14</v>
      </c>
      <c r="N410" s="274"/>
      <c r="O410" s="274" t="s">
        <v>496</v>
      </c>
      <c r="P410" s="274"/>
      <c r="Q410" s="274"/>
      <c r="R410" s="274">
        <v>5</v>
      </c>
      <c r="S410" s="274">
        <v>5</v>
      </c>
      <c r="T410" s="274">
        <v>4</v>
      </c>
      <c r="U410" s="274">
        <v>3</v>
      </c>
      <c r="V410" s="274"/>
      <c r="W410" s="274"/>
      <c r="X410" s="274">
        <v>5</v>
      </c>
      <c r="Y410" s="274">
        <v>4</v>
      </c>
      <c r="Z410" s="274">
        <v>4</v>
      </c>
      <c r="AA410" s="274">
        <v>4</v>
      </c>
      <c r="AB410" s="274">
        <v>2</v>
      </c>
      <c r="AC410" s="274"/>
      <c r="AD410" s="274">
        <v>5</v>
      </c>
      <c r="AE410" s="274">
        <v>5</v>
      </c>
      <c r="AF410" s="274">
        <v>4</v>
      </c>
      <c r="AG410" s="274">
        <v>5</v>
      </c>
      <c r="AH410" s="274">
        <v>5</v>
      </c>
      <c r="AI410" s="274">
        <v>4</v>
      </c>
      <c r="AJ410" s="274">
        <v>4</v>
      </c>
      <c r="AK410" s="274"/>
      <c r="AL410" s="274"/>
      <c r="AM410" s="274">
        <v>5</v>
      </c>
      <c r="AN410" s="274">
        <v>5</v>
      </c>
      <c r="AO410" s="274">
        <v>5</v>
      </c>
      <c r="AP410" s="274">
        <v>5</v>
      </c>
      <c r="AQ410" s="274">
        <v>5</v>
      </c>
      <c r="AR410" s="274">
        <v>5</v>
      </c>
      <c r="AS410" s="274">
        <v>4</v>
      </c>
      <c r="AT410" s="274"/>
      <c r="AU410" s="274" t="s">
        <v>183</v>
      </c>
      <c r="AV410" s="274">
        <v>3</v>
      </c>
      <c r="AW410" s="274" t="s">
        <v>183</v>
      </c>
      <c r="AX410" s="274">
        <v>5</v>
      </c>
      <c r="AY410" s="274" t="s">
        <v>33</v>
      </c>
      <c r="AZ410" s="274"/>
      <c r="BA410" s="274" t="s">
        <v>183</v>
      </c>
      <c r="BB410" s="274" t="s">
        <v>183</v>
      </c>
      <c r="BC410" s="274" t="s">
        <v>183</v>
      </c>
      <c r="BD410" s="274">
        <v>4</v>
      </c>
      <c r="BE410" s="274" t="s">
        <v>183</v>
      </c>
      <c r="BF410" s="274"/>
      <c r="BG410" s="274"/>
      <c r="BH410" s="274"/>
      <c r="BI410" s="274"/>
      <c r="BJ410" s="274">
        <v>5</v>
      </c>
      <c r="BK410" s="274">
        <v>5</v>
      </c>
      <c r="BL410" s="274"/>
      <c r="BM410" s="274">
        <v>5</v>
      </c>
      <c r="BN410" s="274"/>
      <c r="BO410" s="274"/>
      <c r="BP410" s="274"/>
      <c r="BQ410" s="275">
        <v>43140.479432870372</v>
      </c>
      <c r="BR410" s="274" t="s">
        <v>356</v>
      </c>
    </row>
    <row r="411" spans="1:70" ht="15" x14ac:dyDescent="0.25">
      <c r="A411" s="197" t="str">
        <f>IF(ISNA(LOOKUP($G411,BLIOTECAS!$B$1:$B$27,BLIOTECAS!C$1:C$27)),"",LOOKUP($G411,BLIOTECAS!$B$1:$B$27,BLIOTECAS!C$1:C$27))</f>
        <v>F. Trabajo Social</v>
      </c>
      <c r="B411" s="197" t="str">
        <f>IF(ISNA(LOOKUP($G411,BLIOTECAS!$B$1:$B$27,BLIOTECAS!D$1:D$27)),"",LOOKUP($G411,BLIOTECAS!$B$1:$B$27,BLIOTECAS!D$1:D$27))</f>
        <v>TRS</v>
      </c>
      <c r="C411" s="197" t="str">
        <f>IF(ISNA(LOOKUP($G411,BLIOTECAS!$B$1:$B$27,BLIOTECAS!E$1:E$27)),"",LOOKUP($G411,BLIOTECAS!$B$1:$B$27,BLIOTECAS!E$1:E$27))</f>
        <v>Ciencias Sociales</v>
      </c>
      <c r="D411" s="274">
        <v>1841</v>
      </c>
      <c r="E411" s="274"/>
      <c r="F411" s="274"/>
      <c r="G411" s="274">
        <v>26</v>
      </c>
      <c r="H411" s="274"/>
      <c r="I411" s="274">
        <v>3</v>
      </c>
      <c r="J411" s="274">
        <v>2</v>
      </c>
      <c r="K411" s="274"/>
      <c r="L411" s="274">
        <v>26</v>
      </c>
      <c r="M411" s="274">
        <v>9</v>
      </c>
      <c r="N411" s="274">
        <v>5</v>
      </c>
      <c r="O411" s="274"/>
      <c r="P411" s="274"/>
      <c r="Q411" s="274"/>
      <c r="R411" s="274">
        <v>5</v>
      </c>
      <c r="S411" s="274">
        <v>4</v>
      </c>
      <c r="T411" s="274">
        <v>4</v>
      </c>
      <c r="U411" s="274">
        <v>4</v>
      </c>
      <c r="V411" s="274"/>
      <c r="W411" s="274"/>
      <c r="X411" s="274">
        <v>4</v>
      </c>
      <c r="Y411" s="274">
        <v>4</v>
      </c>
      <c r="Z411" s="274">
        <v>4</v>
      </c>
      <c r="AA411" s="274">
        <v>2</v>
      </c>
      <c r="AB411" s="274">
        <v>2</v>
      </c>
      <c r="AC411" s="274"/>
      <c r="AD411" s="274">
        <v>5</v>
      </c>
      <c r="AE411" s="274">
        <v>5</v>
      </c>
      <c r="AF411" s="274">
        <v>5</v>
      </c>
      <c r="AG411" s="274">
        <v>5</v>
      </c>
      <c r="AH411" s="274">
        <v>5</v>
      </c>
      <c r="AI411" s="274">
        <v>5</v>
      </c>
      <c r="AJ411" s="274">
        <v>4</v>
      </c>
      <c r="AK411" s="274"/>
      <c r="AL411" s="274"/>
      <c r="AM411" s="274">
        <v>5</v>
      </c>
      <c r="AN411" s="274">
        <v>5</v>
      </c>
      <c r="AO411" s="274">
        <v>5</v>
      </c>
      <c r="AP411" s="274">
        <v>5</v>
      </c>
      <c r="AQ411" s="274">
        <v>5</v>
      </c>
      <c r="AR411" s="274"/>
      <c r="AS411" s="274">
        <v>5</v>
      </c>
      <c r="AT411" s="274"/>
      <c r="AU411" s="274" t="s">
        <v>33</v>
      </c>
      <c r="AV411" s="274"/>
      <c r="AW411" s="274" t="s">
        <v>33</v>
      </c>
      <c r="AX411" s="274"/>
      <c r="AY411" s="274" t="s">
        <v>33</v>
      </c>
      <c r="AZ411" s="274"/>
      <c r="BA411" s="274" t="s">
        <v>33</v>
      </c>
      <c r="BB411" s="274"/>
      <c r="BC411" s="274" t="s">
        <v>33</v>
      </c>
      <c r="BD411" s="274"/>
      <c r="BE411" s="274" t="s">
        <v>33</v>
      </c>
      <c r="BF411" s="274"/>
      <c r="BG411" s="274"/>
      <c r="BH411" s="274"/>
      <c r="BI411" s="274"/>
      <c r="BJ411" s="274">
        <v>5</v>
      </c>
      <c r="BK411" s="274">
        <v>5</v>
      </c>
      <c r="BL411" s="274"/>
      <c r="BM411" s="274">
        <v>5</v>
      </c>
      <c r="BN411" s="274">
        <v>5</v>
      </c>
      <c r="BO411" s="274"/>
      <c r="BP411" s="274"/>
      <c r="BQ411" s="275">
        <v>43140.481168981481</v>
      </c>
      <c r="BR411" s="274" t="s">
        <v>356</v>
      </c>
    </row>
    <row r="412" spans="1:70" ht="15" x14ac:dyDescent="0.25">
      <c r="A412" s="197" t="str">
        <f>IF(ISNA(LOOKUP($G412,BLIOTECAS!$B$1:$B$27,BLIOTECAS!C$1:C$27)),"",LOOKUP($G412,BLIOTECAS!$B$1:$B$27,BLIOTECAS!C$1:C$27))</f>
        <v xml:space="preserve">Facultad de Odontología </v>
      </c>
      <c r="B412" s="197" t="str">
        <f>IF(ISNA(LOOKUP($G412,BLIOTECAS!$B$1:$B$27,BLIOTECAS!D$1:D$27)),"",LOOKUP($G412,BLIOTECAS!$B$1:$B$27,BLIOTECAS!D$1:D$27))</f>
        <v>ODO</v>
      </c>
      <c r="C412" s="197" t="str">
        <f>IF(ISNA(LOOKUP($G412,BLIOTECAS!$B$1:$B$27,BLIOTECAS!E$1:E$27)),"",LOOKUP($G412,BLIOTECAS!$B$1:$B$27,BLIOTECAS!E$1:E$27))</f>
        <v>Ciencias de la Salud</v>
      </c>
      <c r="D412" s="274">
        <v>1842</v>
      </c>
      <c r="E412" s="274"/>
      <c r="F412" s="274"/>
      <c r="G412" s="274">
        <v>19</v>
      </c>
      <c r="H412" s="274"/>
      <c r="I412" s="274">
        <v>2</v>
      </c>
      <c r="J412" s="274">
        <v>2</v>
      </c>
      <c r="K412" s="274"/>
      <c r="L412" s="274">
        <v>19</v>
      </c>
      <c r="M412" s="274">
        <v>19</v>
      </c>
      <c r="N412" s="274">
        <v>19</v>
      </c>
      <c r="O412" s="274"/>
      <c r="P412" s="274"/>
      <c r="Q412" s="274"/>
      <c r="R412" s="274">
        <v>5</v>
      </c>
      <c r="S412" s="274">
        <v>4</v>
      </c>
      <c r="T412" s="274">
        <v>5</v>
      </c>
      <c r="U412" s="274">
        <v>5</v>
      </c>
      <c r="V412" s="274"/>
      <c r="W412" s="274"/>
      <c r="X412" s="274">
        <v>4</v>
      </c>
      <c r="Y412" s="274">
        <v>4</v>
      </c>
      <c r="Z412" s="274">
        <v>5</v>
      </c>
      <c r="AA412" s="274">
        <v>1</v>
      </c>
      <c r="AB412" s="274">
        <v>1</v>
      </c>
      <c r="AC412" s="274"/>
      <c r="AD412" s="274">
        <v>4</v>
      </c>
      <c r="AE412" s="274">
        <v>5</v>
      </c>
      <c r="AF412" s="274">
        <v>5</v>
      </c>
      <c r="AG412" s="274">
        <v>5</v>
      </c>
      <c r="AH412" s="274">
        <v>5</v>
      </c>
      <c r="AI412" s="274">
        <v>5</v>
      </c>
      <c r="AJ412" s="274">
        <v>5</v>
      </c>
      <c r="AK412" s="274"/>
      <c r="AL412" s="274"/>
      <c r="AM412" s="274">
        <v>5</v>
      </c>
      <c r="AN412" s="274">
        <v>5</v>
      </c>
      <c r="AO412" s="274">
        <v>5</v>
      </c>
      <c r="AP412" s="274">
        <v>5</v>
      </c>
      <c r="AQ412" s="274">
        <v>5</v>
      </c>
      <c r="AR412" s="274">
        <v>5</v>
      </c>
      <c r="AS412" s="274">
        <v>5</v>
      </c>
      <c r="AT412" s="274"/>
      <c r="AU412" s="274" t="s">
        <v>183</v>
      </c>
      <c r="AV412" s="274">
        <v>4</v>
      </c>
      <c r="AW412" s="274" t="s">
        <v>183</v>
      </c>
      <c r="AX412" s="274">
        <v>4</v>
      </c>
      <c r="AY412" s="274" t="s">
        <v>33</v>
      </c>
      <c r="AZ412" s="274"/>
      <c r="BA412" s="274" t="s">
        <v>33</v>
      </c>
      <c r="BB412" s="274" t="s">
        <v>183</v>
      </c>
      <c r="BC412" s="274" t="s">
        <v>183</v>
      </c>
      <c r="BD412" s="274">
        <v>4</v>
      </c>
      <c r="BE412" s="274" t="s">
        <v>183</v>
      </c>
      <c r="BF412" s="274"/>
      <c r="BG412" s="274"/>
      <c r="BH412" s="274"/>
      <c r="BI412" s="274"/>
      <c r="BJ412" s="274">
        <v>5</v>
      </c>
      <c r="BK412" s="274">
        <v>5</v>
      </c>
      <c r="BL412" s="274"/>
      <c r="BM412" s="274">
        <v>5</v>
      </c>
      <c r="BN412" s="274">
        <v>5</v>
      </c>
      <c r="BO412" s="274"/>
      <c r="BP412" s="274"/>
      <c r="BQ412" s="275">
        <v>43140.481944444444</v>
      </c>
      <c r="BR412" s="274" t="s">
        <v>355</v>
      </c>
    </row>
    <row r="413" spans="1:70" ht="15" x14ac:dyDescent="0.25">
      <c r="A413" s="197" t="str">
        <f>IF(ISNA(LOOKUP($G413,BLIOTECAS!$B$1:$B$27,BLIOTECAS!C$1:C$27)),"",LOOKUP($G413,BLIOTECAS!$B$1:$B$27,BLIOTECAS!C$1:C$27))</f>
        <v xml:space="preserve">Facultad de Ciencias Geológicas </v>
      </c>
      <c r="B413" s="197" t="str">
        <f>IF(ISNA(LOOKUP($G413,BLIOTECAS!$B$1:$B$27,BLIOTECAS!D$1:D$27)),"",LOOKUP($G413,BLIOTECAS!$B$1:$B$27,BLIOTECAS!D$1:D$27))</f>
        <v>GEO</v>
      </c>
      <c r="C413" s="197" t="str">
        <f>IF(ISNA(LOOKUP($G413,BLIOTECAS!$B$1:$B$27,BLIOTECAS!E$1:E$27)),"",LOOKUP($G413,BLIOTECAS!$B$1:$B$27,BLIOTECAS!E$1:E$27))</f>
        <v>Ciencias Experimentales</v>
      </c>
      <c r="D413" s="274">
        <v>1844</v>
      </c>
      <c r="E413" s="274"/>
      <c r="F413" s="274"/>
      <c r="G413" s="274">
        <v>7</v>
      </c>
      <c r="H413" s="274"/>
      <c r="I413" s="274">
        <v>2</v>
      </c>
      <c r="J413" s="274">
        <v>5</v>
      </c>
      <c r="K413" s="274"/>
      <c r="L413" s="274">
        <v>7</v>
      </c>
      <c r="M413" s="274"/>
      <c r="N413" s="274"/>
      <c r="O413" s="274"/>
      <c r="P413" s="274"/>
      <c r="Q413" s="274"/>
      <c r="R413" s="274">
        <v>4</v>
      </c>
      <c r="S413" s="274">
        <v>5</v>
      </c>
      <c r="T413" s="274">
        <v>4</v>
      </c>
      <c r="U413" s="274">
        <v>4</v>
      </c>
      <c r="V413" s="274"/>
      <c r="W413" s="274"/>
      <c r="X413" s="274">
        <v>4</v>
      </c>
      <c r="Y413" s="274">
        <v>5</v>
      </c>
      <c r="Z413" s="274">
        <v>4</v>
      </c>
      <c r="AA413" s="274">
        <v>3</v>
      </c>
      <c r="AB413" s="274">
        <v>3</v>
      </c>
      <c r="AC413" s="274"/>
      <c r="AD413" s="274">
        <v>4</v>
      </c>
      <c r="AE413" s="274">
        <v>5</v>
      </c>
      <c r="AF413" s="274">
        <v>4</v>
      </c>
      <c r="AG413" s="274">
        <v>4</v>
      </c>
      <c r="AH413" s="274">
        <v>4</v>
      </c>
      <c r="AI413" s="274">
        <v>4</v>
      </c>
      <c r="AJ413" s="274">
        <v>4</v>
      </c>
      <c r="AK413" s="274"/>
      <c r="AL413" s="274"/>
      <c r="AM413" s="274">
        <v>4</v>
      </c>
      <c r="AN413" s="274">
        <v>4</v>
      </c>
      <c r="AO413" s="274">
        <v>5</v>
      </c>
      <c r="AP413" s="274">
        <v>5</v>
      </c>
      <c r="AQ413" s="274">
        <v>5</v>
      </c>
      <c r="AR413" s="274">
        <v>4</v>
      </c>
      <c r="AS413" s="274">
        <v>4</v>
      </c>
      <c r="AT413" s="274"/>
      <c r="AU413" s="274" t="s">
        <v>183</v>
      </c>
      <c r="AV413" s="274">
        <v>4</v>
      </c>
      <c r="AW413" s="274" t="s">
        <v>33</v>
      </c>
      <c r="AX413" s="274"/>
      <c r="AY413" s="274" t="s">
        <v>33</v>
      </c>
      <c r="AZ413" s="274"/>
      <c r="BA413" s="274" t="s">
        <v>183</v>
      </c>
      <c r="BB413" s="274" t="s">
        <v>183</v>
      </c>
      <c r="BC413" s="274" t="s">
        <v>33</v>
      </c>
      <c r="BD413" s="274"/>
      <c r="BE413" s="274" t="s">
        <v>33</v>
      </c>
      <c r="BF413" s="274"/>
      <c r="BG413" s="274"/>
      <c r="BH413" s="274"/>
      <c r="BI413" s="274"/>
      <c r="BJ413" s="274">
        <v>4</v>
      </c>
      <c r="BK413" s="274">
        <v>5</v>
      </c>
      <c r="BL413" s="274"/>
      <c r="BM413" s="274">
        <v>4</v>
      </c>
      <c r="BN413" s="274">
        <v>3</v>
      </c>
      <c r="BO413" s="274"/>
      <c r="BP413" s="274"/>
      <c r="BQ413" s="275">
        <v>43140.484027777777</v>
      </c>
      <c r="BR413" s="274" t="s">
        <v>355</v>
      </c>
    </row>
    <row r="414" spans="1:70" ht="15" x14ac:dyDescent="0.25">
      <c r="A414" s="197" t="str">
        <f>IF(ISNA(LOOKUP($G414,BLIOTECAS!$B$1:$B$27,BLIOTECAS!C$1:C$27)),"",LOOKUP($G414,BLIOTECAS!$B$1:$B$27,BLIOTECAS!C$1:C$27))</f>
        <v xml:space="preserve">Facultad de Geografía e Historia </v>
      </c>
      <c r="B414" s="197" t="str">
        <f>IF(ISNA(LOOKUP($G414,BLIOTECAS!$B$1:$B$27,BLIOTECAS!D$1:D$27)),"",LOOKUP($G414,BLIOTECAS!$B$1:$B$27,BLIOTECAS!D$1:D$27))</f>
        <v>GHI</v>
      </c>
      <c r="C414" s="197" t="str">
        <f>IF(ISNA(LOOKUP($G414,BLIOTECAS!$B$1:$B$27,BLIOTECAS!E$1:E$27)),"",LOOKUP($G414,BLIOTECAS!$B$1:$B$27,BLIOTECAS!E$1:E$27))</f>
        <v>Humanidades</v>
      </c>
      <c r="D414" s="274">
        <v>1845</v>
      </c>
      <c r="E414" s="274"/>
      <c r="F414" s="274"/>
      <c r="G414" s="274">
        <v>16</v>
      </c>
      <c r="H414" s="274"/>
      <c r="I414" s="274">
        <v>3</v>
      </c>
      <c r="J414" s="274">
        <v>2</v>
      </c>
      <c r="K414" s="274"/>
      <c r="L414" s="274">
        <v>16</v>
      </c>
      <c r="M414" s="274">
        <v>14</v>
      </c>
      <c r="N414" s="274"/>
      <c r="O414" s="274" t="s">
        <v>497</v>
      </c>
      <c r="P414" s="274"/>
      <c r="Q414" s="274"/>
      <c r="R414" s="274">
        <v>5</v>
      </c>
      <c r="S414" s="274">
        <v>5</v>
      </c>
      <c r="T414" s="274">
        <v>4</v>
      </c>
      <c r="U414" s="274">
        <v>5</v>
      </c>
      <c r="V414" s="274"/>
      <c r="W414" s="274"/>
      <c r="X414" s="274">
        <v>3</v>
      </c>
      <c r="Y414" s="274">
        <v>4</v>
      </c>
      <c r="Z414" s="274">
        <v>3</v>
      </c>
      <c r="AA414" s="274">
        <v>3</v>
      </c>
      <c r="AB414" s="274">
        <v>4</v>
      </c>
      <c r="AC414" s="274"/>
      <c r="AD414" s="274">
        <v>4</v>
      </c>
      <c r="AE414" s="274">
        <v>5</v>
      </c>
      <c r="AF414" s="274">
        <v>5</v>
      </c>
      <c r="AG414" s="274">
        <v>5</v>
      </c>
      <c r="AH414" s="274">
        <v>5</v>
      </c>
      <c r="AI414" s="274">
        <v>5</v>
      </c>
      <c r="AJ414" s="274">
        <v>5</v>
      </c>
      <c r="AK414" s="274"/>
      <c r="AL414" s="274"/>
      <c r="AM414" s="274">
        <v>5</v>
      </c>
      <c r="AN414" s="274">
        <v>5</v>
      </c>
      <c r="AO414" s="274">
        <v>5</v>
      </c>
      <c r="AP414" s="274">
        <v>5</v>
      </c>
      <c r="AQ414" s="274">
        <v>5</v>
      </c>
      <c r="AR414" s="274">
        <v>5</v>
      </c>
      <c r="AS414" s="274">
        <v>5</v>
      </c>
      <c r="AT414" s="274"/>
      <c r="AU414" s="274" t="s">
        <v>183</v>
      </c>
      <c r="AV414" s="274">
        <v>4</v>
      </c>
      <c r="AW414" s="274" t="s">
        <v>183</v>
      </c>
      <c r="AX414" s="274">
        <v>5</v>
      </c>
      <c r="AY414" s="274" t="s">
        <v>183</v>
      </c>
      <c r="AZ414" s="274">
        <v>5</v>
      </c>
      <c r="BA414" s="274" t="s">
        <v>183</v>
      </c>
      <c r="BB414" s="274" t="s">
        <v>183</v>
      </c>
      <c r="BC414" s="274" t="s">
        <v>33</v>
      </c>
      <c r="BD414" s="274"/>
      <c r="BE414" s="274" t="s">
        <v>183</v>
      </c>
      <c r="BF414" s="274"/>
      <c r="BG414" s="274"/>
      <c r="BH414" s="274"/>
      <c r="BI414" s="274"/>
      <c r="BJ414" s="274">
        <v>4</v>
      </c>
      <c r="BK414" s="274">
        <v>5</v>
      </c>
      <c r="BL414" s="274"/>
      <c r="BM414" s="274">
        <v>5</v>
      </c>
      <c r="BN414" s="274">
        <v>4</v>
      </c>
      <c r="BO414" s="274"/>
      <c r="BP414" s="274"/>
      <c r="BQ414" s="275">
        <v>43140.486851851849</v>
      </c>
      <c r="BR414" s="274" t="s">
        <v>355</v>
      </c>
    </row>
    <row r="415" spans="1:70" ht="15" x14ac:dyDescent="0.25">
      <c r="A415" s="197" t="str">
        <f>IF(ISNA(LOOKUP($G415,BLIOTECAS!$B$1:$B$27,BLIOTECAS!C$1:C$27)),"",LOOKUP($G415,BLIOTECAS!$B$1:$B$27,BLIOTECAS!C$1:C$27))</f>
        <v xml:space="preserve">Facultad de Ciencias Físicas </v>
      </c>
      <c r="B415" s="197" t="str">
        <f>IF(ISNA(LOOKUP($G415,BLIOTECAS!$B$1:$B$27,BLIOTECAS!D$1:D$27)),"",LOOKUP($G415,BLIOTECAS!$B$1:$B$27,BLIOTECAS!D$1:D$27))</f>
        <v>FIS</v>
      </c>
      <c r="C415" s="197" t="str">
        <f>IF(ISNA(LOOKUP($G415,BLIOTECAS!$B$1:$B$27,BLIOTECAS!E$1:E$27)),"",LOOKUP($G415,BLIOTECAS!$B$1:$B$27,BLIOTECAS!E$1:E$27))</f>
        <v>Ciencias Experimentales</v>
      </c>
      <c r="D415" s="274">
        <v>1846</v>
      </c>
      <c r="E415" s="274"/>
      <c r="F415" s="274"/>
      <c r="G415" s="274">
        <v>6</v>
      </c>
      <c r="H415" s="274"/>
      <c r="I415" s="274">
        <v>2</v>
      </c>
      <c r="J415" s="274">
        <v>3</v>
      </c>
      <c r="K415" s="274"/>
      <c r="L415" s="274"/>
      <c r="M415" s="274"/>
      <c r="N415" s="274"/>
      <c r="O415" s="274"/>
      <c r="P415" s="274"/>
      <c r="Q415" s="274"/>
      <c r="R415" s="274">
        <v>5</v>
      </c>
      <c r="S415" s="274">
        <v>5</v>
      </c>
      <c r="T415" s="274">
        <v>5</v>
      </c>
      <c r="U415" s="274">
        <v>5</v>
      </c>
      <c r="V415" s="274"/>
      <c r="W415" s="274"/>
      <c r="X415" s="274">
        <v>2</v>
      </c>
      <c r="Y415" s="274">
        <v>4</v>
      </c>
      <c r="Z415" s="274">
        <v>4</v>
      </c>
      <c r="AA415" s="274">
        <v>4</v>
      </c>
      <c r="AB415" s="274">
        <v>3</v>
      </c>
      <c r="AC415" s="274"/>
      <c r="AD415" s="274">
        <v>5</v>
      </c>
      <c r="AE415" s="274">
        <v>5</v>
      </c>
      <c r="AF415" s="274">
        <v>5</v>
      </c>
      <c r="AG415" s="274">
        <v>5</v>
      </c>
      <c r="AH415" s="274">
        <v>4</v>
      </c>
      <c r="AI415" s="274">
        <v>5</v>
      </c>
      <c r="AJ415" s="274">
        <v>5</v>
      </c>
      <c r="AK415" s="274"/>
      <c r="AL415" s="274"/>
      <c r="AM415" s="274">
        <v>5</v>
      </c>
      <c r="AN415" s="274">
        <v>5</v>
      </c>
      <c r="AO415" s="274">
        <v>5</v>
      </c>
      <c r="AP415" s="274">
        <v>5</v>
      </c>
      <c r="AQ415" s="274">
        <v>5</v>
      </c>
      <c r="AR415" s="274">
        <v>5</v>
      </c>
      <c r="AS415" s="274">
        <v>5</v>
      </c>
      <c r="AT415" s="274"/>
      <c r="AU415" s="274" t="s">
        <v>183</v>
      </c>
      <c r="AV415" s="274">
        <v>5</v>
      </c>
      <c r="AW415" s="274" t="s">
        <v>183</v>
      </c>
      <c r="AX415" s="274">
        <v>5</v>
      </c>
      <c r="AY415" s="274" t="s">
        <v>33</v>
      </c>
      <c r="AZ415" s="274"/>
      <c r="BA415" s="274" t="s">
        <v>183</v>
      </c>
      <c r="BB415" s="274" t="s">
        <v>183</v>
      </c>
      <c r="BC415" s="274" t="s">
        <v>183</v>
      </c>
      <c r="BD415" s="274">
        <v>4</v>
      </c>
      <c r="BE415" s="274" t="s">
        <v>183</v>
      </c>
      <c r="BF415" s="274"/>
      <c r="BG415" s="274"/>
      <c r="BH415" s="274"/>
      <c r="BI415" s="274"/>
      <c r="BJ415" s="274">
        <v>5</v>
      </c>
      <c r="BK415" s="274">
        <v>5</v>
      </c>
      <c r="BL415" s="274"/>
      <c r="BM415" s="274">
        <v>5</v>
      </c>
      <c r="BN415" s="274">
        <v>5</v>
      </c>
      <c r="BO415" s="274"/>
      <c r="BP415" s="274"/>
      <c r="BQ415" s="275">
        <v>43140.491307870368</v>
      </c>
      <c r="BR415" s="274" t="s">
        <v>356</v>
      </c>
    </row>
    <row r="416" spans="1:70" ht="15" x14ac:dyDescent="0.25">
      <c r="A416" s="197" t="str">
        <f>IF(ISNA(LOOKUP($G416,BLIOTECAS!$B$1:$B$27,BLIOTECAS!C$1:C$27)),"",LOOKUP($G416,BLIOTECAS!$B$1:$B$27,BLIOTECAS!C$1:C$27))</f>
        <v xml:space="preserve">Facultad de Educación </v>
      </c>
      <c r="B416" s="197" t="str">
        <f>IF(ISNA(LOOKUP($G416,BLIOTECAS!$B$1:$B$27,BLIOTECAS!D$1:D$27)),"",LOOKUP($G416,BLIOTECAS!$B$1:$B$27,BLIOTECAS!D$1:D$27))</f>
        <v>EDU</v>
      </c>
      <c r="C416" s="197" t="str">
        <f>IF(ISNA(LOOKUP($G416,BLIOTECAS!$B$1:$B$27,BLIOTECAS!E$1:E$27)),"",LOOKUP($G416,BLIOTECAS!$B$1:$B$27,BLIOTECAS!E$1:E$27))</f>
        <v>Humanidades</v>
      </c>
      <c r="D416" s="274">
        <v>1847</v>
      </c>
      <c r="E416" s="274"/>
      <c r="F416" s="274"/>
      <c r="G416" s="274">
        <v>12</v>
      </c>
      <c r="H416" s="274"/>
      <c r="I416" s="274">
        <v>3</v>
      </c>
      <c r="J416" s="274">
        <v>2</v>
      </c>
      <c r="K416" s="274"/>
      <c r="L416" s="274">
        <v>12</v>
      </c>
      <c r="M416" s="274"/>
      <c r="N416" s="274"/>
      <c r="O416" s="274"/>
      <c r="P416" s="274"/>
      <c r="Q416" s="274"/>
      <c r="R416" s="274">
        <v>5</v>
      </c>
      <c r="S416" s="274">
        <v>5</v>
      </c>
      <c r="T416" s="274">
        <v>4</v>
      </c>
      <c r="U416" s="274">
        <v>5</v>
      </c>
      <c r="V416" s="274"/>
      <c r="W416" s="274"/>
      <c r="X416" s="274">
        <v>3</v>
      </c>
      <c r="Y416" s="274">
        <v>3</v>
      </c>
      <c r="Z416" s="274">
        <v>2</v>
      </c>
      <c r="AA416" s="274">
        <v>4</v>
      </c>
      <c r="AB416" s="274">
        <v>4</v>
      </c>
      <c r="AC416" s="274"/>
      <c r="AD416" s="274">
        <v>4</v>
      </c>
      <c r="AE416" s="274">
        <v>3</v>
      </c>
      <c r="AF416" s="274">
        <v>4</v>
      </c>
      <c r="AG416" s="274">
        <v>5</v>
      </c>
      <c r="AH416" s="274">
        <v>3</v>
      </c>
      <c r="AI416" s="274">
        <v>5</v>
      </c>
      <c r="AJ416" s="274">
        <v>4</v>
      </c>
      <c r="AK416" s="274"/>
      <c r="AL416" s="274"/>
      <c r="AM416" s="274">
        <v>5</v>
      </c>
      <c r="AN416" s="274">
        <v>5</v>
      </c>
      <c r="AO416" s="274">
        <v>5</v>
      </c>
      <c r="AP416" s="274">
        <v>5</v>
      </c>
      <c r="AQ416" s="274">
        <v>5</v>
      </c>
      <c r="AR416" s="274">
        <v>5</v>
      </c>
      <c r="AS416" s="274">
        <v>4</v>
      </c>
      <c r="AT416" s="274"/>
      <c r="AU416" s="274" t="s">
        <v>33</v>
      </c>
      <c r="AV416" s="274"/>
      <c r="AW416" s="274" t="s">
        <v>33</v>
      </c>
      <c r="AX416" s="274"/>
      <c r="AY416" s="274" t="s">
        <v>33</v>
      </c>
      <c r="AZ416" s="274"/>
      <c r="BA416" s="274" t="s">
        <v>33</v>
      </c>
      <c r="BB416" s="274" t="s">
        <v>183</v>
      </c>
      <c r="BC416" s="274" t="s">
        <v>183</v>
      </c>
      <c r="BD416" s="274">
        <v>4</v>
      </c>
      <c r="BE416" s="274" t="s">
        <v>33</v>
      </c>
      <c r="BF416" s="274"/>
      <c r="BG416" s="274"/>
      <c r="BH416" s="274"/>
      <c r="BI416" s="274"/>
      <c r="BJ416" s="274">
        <v>5</v>
      </c>
      <c r="BK416" s="274">
        <v>5</v>
      </c>
      <c r="BL416" s="274"/>
      <c r="BM416" s="274">
        <v>5</v>
      </c>
      <c r="BN416" s="274">
        <v>3</v>
      </c>
      <c r="BO416" s="274"/>
      <c r="BP416" s="274"/>
      <c r="BQ416" s="275">
        <v>43140.493634259263</v>
      </c>
      <c r="BR416" s="274" t="s">
        <v>356</v>
      </c>
    </row>
    <row r="417" spans="1:70" ht="15" x14ac:dyDescent="0.25">
      <c r="A417" s="197" t="str">
        <f>IF(ISNA(LOOKUP($G417,BLIOTECAS!$B$1:$B$27,BLIOTECAS!C$1:C$27)),"",LOOKUP($G417,BLIOTECAS!$B$1:$B$27,BLIOTECAS!C$1:C$27))</f>
        <v/>
      </c>
      <c r="B417" s="197" t="str">
        <f>IF(ISNA(LOOKUP($G417,BLIOTECAS!$B$1:$B$27,BLIOTECAS!D$1:D$27)),"",LOOKUP($G417,BLIOTECAS!$B$1:$B$27,BLIOTECAS!D$1:D$27))</f>
        <v/>
      </c>
      <c r="C417" s="197" t="str">
        <f>IF(ISNA(LOOKUP($G417,BLIOTECAS!$B$1:$B$27,BLIOTECAS!E$1:E$27)),"",LOOKUP($G417,BLIOTECAS!$B$1:$B$27,BLIOTECAS!E$1:E$27))</f>
        <v/>
      </c>
      <c r="D417" s="274">
        <v>1849</v>
      </c>
      <c r="E417" s="274"/>
      <c r="F417" s="274"/>
      <c r="G417" s="274"/>
      <c r="H417" s="274"/>
      <c r="I417" s="274">
        <v>3</v>
      </c>
      <c r="J417" s="274">
        <v>5</v>
      </c>
      <c r="K417" s="274"/>
      <c r="L417" s="274">
        <v>21</v>
      </c>
      <c r="M417" s="274">
        <v>21</v>
      </c>
      <c r="N417" s="274">
        <v>21</v>
      </c>
      <c r="O417" s="274"/>
      <c r="P417" s="274"/>
      <c r="Q417" s="274"/>
      <c r="R417" s="274">
        <v>5</v>
      </c>
      <c r="S417" s="274">
        <v>4</v>
      </c>
      <c r="T417" s="274">
        <v>4</v>
      </c>
      <c r="U417" s="274">
        <v>4</v>
      </c>
      <c r="V417" s="274"/>
      <c r="W417" s="274"/>
      <c r="X417" s="274">
        <v>4</v>
      </c>
      <c r="Y417" s="274">
        <v>5</v>
      </c>
      <c r="Z417" s="274">
        <v>4</v>
      </c>
      <c r="AA417" s="274">
        <v>4</v>
      </c>
      <c r="AB417" s="274">
        <v>3</v>
      </c>
      <c r="AC417" s="274"/>
      <c r="AD417" s="274">
        <v>4</v>
      </c>
      <c r="AE417" s="274">
        <v>4</v>
      </c>
      <c r="AF417" s="274">
        <v>4</v>
      </c>
      <c r="AG417" s="274">
        <v>5</v>
      </c>
      <c r="AH417" s="274">
        <v>5</v>
      </c>
      <c r="AI417" s="274">
        <v>5</v>
      </c>
      <c r="AJ417" s="274">
        <v>5</v>
      </c>
      <c r="AK417" s="274"/>
      <c r="AL417" s="274"/>
      <c r="AM417" s="274">
        <v>5</v>
      </c>
      <c r="AN417" s="274">
        <v>5</v>
      </c>
      <c r="AO417" s="274">
        <v>5</v>
      </c>
      <c r="AP417" s="274">
        <v>5</v>
      </c>
      <c r="AQ417" s="274">
        <v>5</v>
      </c>
      <c r="AR417" s="274"/>
      <c r="AS417" s="274">
        <v>4</v>
      </c>
      <c r="AT417" s="274"/>
      <c r="AU417" s="274" t="s">
        <v>33</v>
      </c>
      <c r="AV417" s="274"/>
      <c r="AW417" s="274" t="s">
        <v>183</v>
      </c>
      <c r="AX417" s="274">
        <v>5</v>
      </c>
      <c r="AY417" s="274" t="s">
        <v>33</v>
      </c>
      <c r="AZ417" s="274"/>
      <c r="BA417" s="274" t="s">
        <v>183</v>
      </c>
      <c r="BB417" s="274" t="s">
        <v>183</v>
      </c>
      <c r="BC417" s="274" t="s">
        <v>183</v>
      </c>
      <c r="BD417" s="274">
        <v>5</v>
      </c>
      <c r="BE417" s="274" t="s">
        <v>183</v>
      </c>
      <c r="BF417" s="274"/>
      <c r="BG417" s="274"/>
      <c r="BH417" s="274"/>
      <c r="BI417" s="274"/>
      <c r="BJ417" s="274">
        <v>5</v>
      </c>
      <c r="BK417" s="274">
        <v>5</v>
      </c>
      <c r="BL417" s="274"/>
      <c r="BM417" s="274">
        <v>5</v>
      </c>
      <c r="BN417" s="274">
        <v>5</v>
      </c>
      <c r="BO417" s="274"/>
      <c r="BP417" s="274"/>
      <c r="BQ417" s="275">
        <v>43140.496898148151</v>
      </c>
      <c r="BR417" s="274" t="s">
        <v>356</v>
      </c>
    </row>
    <row r="418" spans="1:70" ht="15" x14ac:dyDescent="0.25">
      <c r="A418" s="197" t="str">
        <f>IF(ISNA(LOOKUP($G418,BLIOTECAS!$B$1:$B$27,BLIOTECAS!C$1:C$27)),"",LOOKUP($G418,BLIOTECAS!$B$1:$B$27,BLIOTECAS!C$1:C$27))</f>
        <v xml:space="preserve">Facultad de Geografía e Historia </v>
      </c>
      <c r="B418" s="197" t="str">
        <f>IF(ISNA(LOOKUP($G418,BLIOTECAS!$B$1:$B$27,BLIOTECAS!D$1:D$27)),"",LOOKUP($G418,BLIOTECAS!$B$1:$B$27,BLIOTECAS!D$1:D$27))</f>
        <v>GHI</v>
      </c>
      <c r="C418" s="197" t="str">
        <f>IF(ISNA(LOOKUP($G418,BLIOTECAS!$B$1:$B$27,BLIOTECAS!E$1:E$27)),"",LOOKUP($G418,BLIOTECAS!$B$1:$B$27,BLIOTECAS!E$1:E$27))</f>
        <v>Humanidades</v>
      </c>
      <c r="D418" s="274">
        <v>1850</v>
      </c>
      <c r="E418" s="274"/>
      <c r="F418" s="274"/>
      <c r="G418" s="274">
        <v>16</v>
      </c>
      <c r="H418" s="274"/>
      <c r="I418" s="274">
        <v>3</v>
      </c>
      <c r="J418" s="274">
        <v>4</v>
      </c>
      <c r="K418" s="274"/>
      <c r="L418" s="274">
        <v>16</v>
      </c>
      <c r="M418" s="274">
        <v>1</v>
      </c>
      <c r="N418" s="274"/>
      <c r="O418" s="274"/>
      <c r="P418" s="274"/>
      <c r="Q418" s="274"/>
      <c r="R418" s="274">
        <v>5</v>
      </c>
      <c r="S418" s="274">
        <v>5</v>
      </c>
      <c r="T418" s="274">
        <v>5</v>
      </c>
      <c r="U418" s="274">
        <v>2</v>
      </c>
      <c r="V418" s="274"/>
      <c r="W418" s="274"/>
      <c r="X418" s="274">
        <v>4</v>
      </c>
      <c r="Y418" s="274">
        <v>3</v>
      </c>
      <c r="Z418" s="274">
        <v>4</v>
      </c>
      <c r="AA418" s="274">
        <v>2</v>
      </c>
      <c r="AB418" s="274">
        <v>4</v>
      </c>
      <c r="AC418" s="274"/>
      <c r="AD418" s="274">
        <v>3</v>
      </c>
      <c r="AE418" s="274">
        <v>4</v>
      </c>
      <c r="AF418" s="274">
        <v>4</v>
      </c>
      <c r="AG418" s="274">
        <v>5</v>
      </c>
      <c r="AH418" s="274">
        <v>5</v>
      </c>
      <c r="AI418" s="274">
        <v>5</v>
      </c>
      <c r="AJ418" s="274">
        <v>4</v>
      </c>
      <c r="AK418" s="274"/>
      <c r="AL418" s="274"/>
      <c r="AM418" s="274">
        <v>5</v>
      </c>
      <c r="AN418" s="274">
        <v>5</v>
      </c>
      <c r="AO418" s="274">
        <v>5</v>
      </c>
      <c r="AP418" s="274">
        <v>5</v>
      </c>
      <c r="AQ418" s="274">
        <v>5</v>
      </c>
      <c r="AR418" s="274">
        <v>5</v>
      </c>
      <c r="AS418" s="274">
        <v>5</v>
      </c>
      <c r="AT418" s="274"/>
      <c r="AU418" s="274" t="s">
        <v>183</v>
      </c>
      <c r="AV418" s="274">
        <v>3</v>
      </c>
      <c r="AW418" s="274" t="s">
        <v>33</v>
      </c>
      <c r="AX418" s="274"/>
      <c r="AY418" s="274" t="s">
        <v>33</v>
      </c>
      <c r="AZ418" s="274"/>
      <c r="BA418" s="274" t="s">
        <v>33</v>
      </c>
      <c r="BB418" s="274" t="s">
        <v>183</v>
      </c>
      <c r="BC418" s="274" t="s">
        <v>33</v>
      </c>
      <c r="BD418" s="274"/>
      <c r="BE418" s="274" t="s">
        <v>33</v>
      </c>
      <c r="BF418" s="274"/>
      <c r="BG418" s="274"/>
      <c r="BH418" s="274"/>
      <c r="BI418" s="274"/>
      <c r="BJ418" s="274">
        <v>5</v>
      </c>
      <c r="BK418" s="274">
        <v>5</v>
      </c>
      <c r="BL418" s="274"/>
      <c r="BM418" s="274">
        <v>4</v>
      </c>
      <c r="BN418" s="274">
        <v>5</v>
      </c>
      <c r="BO418" s="274"/>
      <c r="BP418" s="274"/>
      <c r="BQ418" s="275">
        <v>43140.499143518522</v>
      </c>
      <c r="BR418" s="274" t="s">
        <v>355</v>
      </c>
    </row>
    <row r="419" spans="1:70" ht="15" x14ac:dyDescent="0.25">
      <c r="A419" s="197" t="str">
        <f>IF(ISNA(LOOKUP($G419,BLIOTECAS!$B$1:$B$27,BLIOTECAS!C$1:C$27)),"",LOOKUP($G419,BLIOTECAS!$B$1:$B$27,BLIOTECAS!C$1:C$27))</f>
        <v/>
      </c>
      <c r="B419" s="197" t="str">
        <f>IF(ISNA(LOOKUP($G419,BLIOTECAS!$B$1:$B$27,BLIOTECAS!D$1:D$27)),"",LOOKUP($G419,BLIOTECAS!$B$1:$B$27,BLIOTECAS!D$1:D$27))</f>
        <v/>
      </c>
      <c r="C419" s="197" t="str">
        <f>IF(ISNA(LOOKUP($G419,BLIOTECAS!$B$1:$B$27,BLIOTECAS!E$1:E$27)),"",LOOKUP($G419,BLIOTECAS!$B$1:$B$27,BLIOTECAS!E$1:E$27))</f>
        <v/>
      </c>
      <c r="D419" s="274">
        <v>1851</v>
      </c>
      <c r="E419" s="274"/>
      <c r="F419" s="274"/>
      <c r="G419" s="274"/>
      <c r="H419" s="274"/>
      <c r="I419" s="274">
        <v>4</v>
      </c>
      <c r="J419" s="274">
        <v>5</v>
      </c>
      <c r="K419" s="274"/>
      <c r="L419" s="274">
        <v>9</v>
      </c>
      <c r="M419" s="274">
        <v>5</v>
      </c>
      <c r="N419" s="274"/>
      <c r="O419" s="274"/>
      <c r="P419" s="274"/>
      <c r="Q419" s="274"/>
      <c r="R419" s="274">
        <v>4</v>
      </c>
      <c r="S419" s="274">
        <v>4</v>
      </c>
      <c r="T419" s="274">
        <v>4</v>
      </c>
      <c r="U419" s="274">
        <v>3</v>
      </c>
      <c r="V419" s="274"/>
      <c r="W419" s="274"/>
      <c r="X419" s="274">
        <v>5</v>
      </c>
      <c r="Y419" s="274">
        <v>4</v>
      </c>
      <c r="Z419" s="274">
        <v>5</v>
      </c>
      <c r="AA419" s="274">
        <v>4</v>
      </c>
      <c r="AB419" s="274">
        <v>5</v>
      </c>
      <c r="AC419" s="274"/>
      <c r="AD419" s="274">
        <v>5</v>
      </c>
      <c r="AE419" s="274">
        <v>4</v>
      </c>
      <c r="AF419" s="274">
        <v>4</v>
      </c>
      <c r="AG419" s="274">
        <v>5</v>
      </c>
      <c r="AH419" s="274">
        <v>4</v>
      </c>
      <c r="AI419" s="274">
        <v>5</v>
      </c>
      <c r="AJ419" s="274">
        <v>4</v>
      </c>
      <c r="AK419" s="274"/>
      <c r="AL419" s="274"/>
      <c r="AM419" s="274">
        <v>5</v>
      </c>
      <c r="AN419" s="274">
        <v>4</v>
      </c>
      <c r="AO419" s="274">
        <v>4</v>
      </c>
      <c r="AP419" s="274">
        <v>5</v>
      </c>
      <c r="AQ419" s="274">
        <v>5</v>
      </c>
      <c r="AR419" s="274">
        <v>4</v>
      </c>
      <c r="AS419" s="274">
        <v>5</v>
      </c>
      <c r="AT419" s="274"/>
      <c r="AU419" s="274" t="s">
        <v>33</v>
      </c>
      <c r="AV419" s="274"/>
      <c r="AW419" s="274" t="s">
        <v>183</v>
      </c>
      <c r="AX419" s="274">
        <v>4</v>
      </c>
      <c r="AY419" s="274" t="s">
        <v>33</v>
      </c>
      <c r="AZ419" s="274"/>
      <c r="BA419" s="274" t="s">
        <v>183</v>
      </c>
      <c r="BB419" s="274" t="s">
        <v>183</v>
      </c>
      <c r="BC419" s="274" t="s">
        <v>183</v>
      </c>
      <c r="BD419" s="274">
        <v>4</v>
      </c>
      <c r="BE419" s="274" t="s">
        <v>183</v>
      </c>
      <c r="BF419" s="274"/>
      <c r="BG419" s="274"/>
      <c r="BH419" s="274"/>
      <c r="BI419" s="274"/>
      <c r="BJ419" s="274">
        <v>5</v>
      </c>
      <c r="BK419" s="274">
        <v>5</v>
      </c>
      <c r="BL419" s="274"/>
      <c r="BM419" s="274">
        <v>4</v>
      </c>
      <c r="BN419" s="274">
        <v>5</v>
      </c>
      <c r="BO419" s="274"/>
      <c r="BP419" s="274"/>
      <c r="BQ419" s="275">
        <v>43140.504733796297</v>
      </c>
      <c r="BR419" s="274" t="s">
        <v>355</v>
      </c>
    </row>
    <row r="420" spans="1:70" ht="15" x14ac:dyDescent="0.25">
      <c r="A420" s="197" t="str">
        <f>IF(ISNA(LOOKUP($G420,BLIOTECAS!$B$1:$B$27,BLIOTECAS!C$1:C$27)),"",LOOKUP($G420,BLIOTECAS!$B$1:$B$27,BLIOTECAS!C$1:C$27))</f>
        <v>F. Trabajo Social</v>
      </c>
      <c r="B420" s="197" t="str">
        <f>IF(ISNA(LOOKUP($G420,BLIOTECAS!$B$1:$B$27,BLIOTECAS!D$1:D$27)),"",LOOKUP($G420,BLIOTECAS!$B$1:$B$27,BLIOTECAS!D$1:D$27))</f>
        <v>TRS</v>
      </c>
      <c r="C420" s="197" t="str">
        <f>IF(ISNA(LOOKUP($G420,BLIOTECAS!$B$1:$B$27,BLIOTECAS!E$1:E$27)),"",LOOKUP($G420,BLIOTECAS!$B$1:$B$27,BLIOTECAS!E$1:E$27))</f>
        <v>Ciencias Sociales</v>
      </c>
      <c r="D420" s="274">
        <v>1852</v>
      </c>
      <c r="E420" s="274"/>
      <c r="F420" s="274"/>
      <c r="G420" s="274">
        <v>26</v>
      </c>
      <c r="H420" s="274"/>
      <c r="I420" s="274">
        <v>3</v>
      </c>
      <c r="J420" s="274">
        <v>4</v>
      </c>
      <c r="K420" s="274"/>
      <c r="L420" s="274">
        <v>26</v>
      </c>
      <c r="M420" s="274">
        <v>9</v>
      </c>
      <c r="N420" s="274"/>
      <c r="O420" s="274"/>
      <c r="P420" s="274"/>
      <c r="Q420" s="274"/>
      <c r="R420" s="274">
        <v>5</v>
      </c>
      <c r="S420" s="274"/>
      <c r="T420" s="274"/>
      <c r="U420" s="274"/>
      <c r="V420" s="274"/>
      <c r="W420" s="274"/>
      <c r="X420" s="274">
        <v>3</v>
      </c>
      <c r="Y420" s="274">
        <v>5</v>
      </c>
      <c r="Z420" s="274">
        <v>2</v>
      </c>
      <c r="AA420" s="274">
        <v>3</v>
      </c>
      <c r="AB420" s="274">
        <v>4</v>
      </c>
      <c r="AC420" s="274"/>
      <c r="AD420" s="274">
        <v>4</v>
      </c>
      <c r="AE420" s="274">
        <v>4</v>
      </c>
      <c r="AF420" s="274">
        <v>4</v>
      </c>
      <c r="AG420" s="274">
        <v>5</v>
      </c>
      <c r="AH420" s="274">
        <v>4</v>
      </c>
      <c r="AI420" s="274">
        <v>5</v>
      </c>
      <c r="AJ420" s="274">
        <v>3</v>
      </c>
      <c r="AK420" s="274"/>
      <c r="AL420" s="274"/>
      <c r="AM420" s="274">
        <v>5</v>
      </c>
      <c r="AN420" s="274">
        <v>5</v>
      </c>
      <c r="AO420" s="274">
        <v>5</v>
      </c>
      <c r="AP420" s="274">
        <v>5</v>
      </c>
      <c r="AQ420" s="274">
        <v>5</v>
      </c>
      <c r="AR420" s="274">
        <v>5</v>
      </c>
      <c r="AS420" s="274">
        <v>4</v>
      </c>
      <c r="AT420" s="274"/>
      <c r="AU420" s="274" t="s">
        <v>183</v>
      </c>
      <c r="AV420" s="274">
        <v>3</v>
      </c>
      <c r="AW420" s="274" t="s">
        <v>183</v>
      </c>
      <c r="AX420" s="274">
        <v>3</v>
      </c>
      <c r="AY420" s="274" t="s">
        <v>33</v>
      </c>
      <c r="AZ420" s="274"/>
      <c r="BA420" s="274" t="s">
        <v>33</v>
      </c>
      <c r="BB420" s="274" t="s">
        <v>183</v>
      </c>
      <c r="BC420" s="274" t="s">
        <v>183</v>
      </c>
      <c r="BD420" s="274">
        <v>4</v>
      </c>
      <c r="BE420" s="274" t="s">
        <v>183</v>
      </c>
      <c r="BF420" s="274"/>
      <c r="BG420" s="274"/>
      <c r="BH420" s="274"/>
      <c r="BI420" s="274"/>
      <c r="BJ420" s="274">
        <v>5</v>
      </c>
      <c r="BK420" s="274">
        <v>5</v>
      </c>
      <c r="BL420" s="274"/>
      <c r="BM420" s="274">
        <v>5</v>
      </c>
      <c r="BN420" s="274">
        <v>4</v>
      </c>
      <c r="BO420" s="274"/>
      <c r="BP420" s="274"/>
      <c r="BQ420" s="275">
        <v>43140.505706018521</v>
      </c>
      <c r="BR420" s="274" t="s">
        <v>355</v>
      </c>
    </row>
    <row r="421" spans="1:70" ht="15" x14ac:dyDescent="0.25">
      <c r="A421" s="197" t="str">
        <f>IF(ISNA(LOOKUP($G421,BLIOTECAS!$B$1:$B$27,BLIOTECAS!C$1:C$27)),"",LOOKUP($G421,BLIOTECAS!$B$1:$B$27,BLIOTECAS!C$1:C$27))</f>
        <v xml:space="preserve">Facultad de Filología </v>
      </c>
      <c r="B421" s="197" t="str">
        <f>IF(ISNA(LOOKUP($G421,BLIOTECAS!$B$1:$B$27,BLIOTECAS!D$1:D$27)),"",LOOKUP($G421,BLIOTECAS!$B$1:$B$27,BLIOTECAS!D$1:D$27))</f>
        <v>FLL</v>
      </c>
      <c r="C421" s="197" t="str">
        <f>IF(ISNA(LOOKUP($G421,BLIOTECAS!$B$1:$B$27,BLIOTECAS!E$1:E$27)),"",LOOKUP($G421,BLIOTECAS!$B$1:$B$27,BLIOTECAS!E$1:E$27))</f>
        <v>Humanidades</v>
      </c>
      <c r="D421" s="274">
        <v>1853</v>
      </c>
      <c r="E421" s="274"/>
      <c r="F421" s="274"/>
      <c r="G421" s="274">
        <v>14</v>
      </c>
      <c r="H421" s="274"/>
      <c r="I421" s="274">
        <v>4</v>
      </c>
      <c r="J421" s="274">
        <v>4</v>
      </c>
      <c r="K421" s="274"/>
      <c r="L421" s="274">
        <v>29</v>
      </c>
      <c r="M421" s="274">
        <v>14</v>
      </c>
      <c r="N421" s="274">
        <v>16</v>
      </c>
      <c r="O421" s="274" t="s">
        <v>375</v>
      </c>
      <c r="P421" s="274"/>
      <c r="Q421" s="274"/>
      <c r="R421" s="274">
        <v>5</v>
      </c>
      <c r="S421" s="274">
        <v>4</v>
      </c>
      <c r="T421" s="274">
        <v>4</v>
      </c>
      <c r="U421" s="274">
        <v>4</v>
      </c>
      <c r="V421" s="274"/>
      <c r="W421" s="274"/>
      <c r="X421" s="274">
        <v>4</v>
      </c>
      <c r="Y421" s="274">
        <v>4</v>
      </c>
      <c r="Z421" s="274">
        <v>4</v>
      </c>
      <c r="AA421" s="274">
        <v>4</v>
      </c>
      <c r="AB421" s="274">
        <v>3</v>
      </c>
      <c r="AC421" s="274"/>
      <c r="AD421" s="274">
        <v>3</v>
      </c>
      <c r="AE421" s="274">
        <v>4</v>
      </c>
      <c r="AF421" s="274">
        <v>4</v>
      </c>
      <c r="AG421" s="274">
        <v>5</v>
      </c>
      <c r="AH421" s="274">
        <v>5</v>
      </c>
      <c r="AI421" s="274">
        <v>4</v>
      </c>
      <c r="AJ421" s="274">
        <v>4</v>
      </c>
      <c r="AK421" s="274"/>
      <c r="AL421" s="274"/>
      <c r="AM421" s="274">
        <v>5</v>
      </c>
      <c r="AN421" s="274">
        <v>4</v>
      </c>
      <c r="AO421" s="274">
        <v>5</v>
      </c>
      <c r="AP421" s="274">
        <v>5</v>
      </c>
      <c r="AQ421" s="274">
        <v>5</v>
      </c>
      <c r="AR421" s="274">
        <v>5</v>
      </c>
      <c r="AS421" s="274">
        <v>3</v>
      </c>
      <c r="AT421" s="274"/>
      <c r="AU421" s="274" t="s">
        <v>183</v>
      </c>
      <c r="AV421" s="274">
        <v>4</v>
      </c>
      <c r="AW421" s="274" t="s">
        <v>183</v>
      </c>
      <c r="AX421" s="274">
        <v>4</v>
      </c>
      <c r="AY421" s="274" t="s">
        <v>183</v>
      </c>
      <c r="AZ421" s="274">
        <v>4</v>
      </c>
      <c r="BA421" s="274" t="s">
        <v>183</v>
      </c>
      <c r="BB421" s="274" t="s">
        <v>183</v>
      </c>
      <c r="BC421" s="274" t="s">
        <v>33</v>
      </c>
      <c r="BD421" s="274"/>
      <c r="BE421" s="274" t="s">
        <v>33</v>
      </c>
      <c r="BF421" s="274"/>
      <c r="BG421" s="274"/>
      <c r="BH421" s="274"/>
      <c r="BI421" s="274"/>
      <c r="BJ421" s="274">
        <v>5</v>
      </c>
      <c r="BK421" s="274">
        <v>5</v>
      </c>
      <c r="BL421" s="274"/>
      <c r="BM421" s="274">
        <v>5</v>
      </c>
      <c r="BN421" s="274">
        <v>4</v>
      </c>
      <c r="BO421" s="274"/>
      <c r="BP421" s="274"/>
      <c r="BQ421" s="275">
        <v>43140.507881944446</v>
      </c>
      <c r="BR421" s="274" t="s">
        <v>356</v>
      </c>
    </row>
    <row r="422" spans="1:70" ht="15" x14ac:dyDescent="0.25">
      <c r="A422" s="197" t="str">
        <f>IF(ISNA(LOOKUP($G422,BLIOTECAS!$B$1:$B$27,BLIOTECAS!C$1:C$27)),"",LOOKUP($G422,BLIOTECAS!$B$1:$B$27,BLIOTECAS!C$1:C$27))</f>
        <v xml:space="preserve">Facultad de Ciencias de la Información </v>
      </c>
      <c r="B422" s="197" t="str">
        <f>IF(ISNA(LOOKUP($G422,BLIOTECAS!$B$1:$B$27,BLIOTECAS!D$1:D$27)),"",LOOKUP($G422,BLIOTECAS!$B$1:$B$27,BLIOTECAS!D$1:D$27))</f>
        <v>INF</v>
      </c>
      <c r="C422" s="197" t="str">
        <f>IF(ISNA(LOOKUP($G422,BLIOTECAS!$B$1:$B$27,BLIOTECAS!E$1:E$27)),"",LOOKUP($G422,BLIOTECAS!$B$1:$B$27,BLIOTECAS!E$1:E$27))</f>
        <v>Ciencias Sociales</v>
      </c>
      <c r="D422" s="274">
        <v>1854</v>
      </c>
      <c r="E422" s="274"/>
      <c r="F422" s="274"/>
      <c r="G422" s="274">
        <v>4</v>
      </c>
      <c r="H422" s="274"/>
      <c r="I422" s="274">
        <v>5</v>
      </c>
      <c r="J422" s="274">
        <v>5</v>
      </c>
      <c r="K422" s="274"/>
      <c r="L422" s="274">
        <v>4</v>
      </c>
      <c r="M422" s="274">
        <v>16</v>
      </c>
      <c r="N422" s="274">
        <v>28</v>
      </c>
      <c r="O422" s="274" t="s">
        <v>498</v>
      </c>
      <c r="P422" s="274"/>
      <c r="Q422" s="274"/>
      <c r="R422" s="274">
        <v>5</v>
      </c>
      <c r="S422" s="274">
        <v>5</v>
      </c>
      <c r="T422" s="274">
        <v>5</v>
      </c>
      <c r="U422" s="274">
        <v>5</v>
      </c>
      <c r="V422" s="274"/>
      <c r="W422" s="274"/>
      <c r="X422" s="274">
        <v>5</v>
      </c>
      <c r="Y422" s="274">
        <v>2</v>
      </c>
      <c r="Z422" s="274">
        <v>5</v>
      </c>
      <c r="AA422" s="274">
        <v>5</v>
      </c>
      <c r="AB422" s="274">
        <v>2</v>
      </c>
      <c r="AC422" s="274"/>
      <c r="AD422" s="274">
        <v>5</v>
      </c>
      <c r="AE422" s="274">
        <v>5</v>
      </c>
      <c r="AF422" s="274">
        <v>4</v>
      </c>
      <c r="AG422" s="274">
        <v>5</v>
      </c>
      <c r="AH422" s="274">
        <v>5</v>
      </c>
      <c r="AI422" s="274">
        <v>5</v>
      </c>
      <c r="AJ422" s="274">
        <v>5</v>
      </c>
      <c r="AK422" s="274"/>
      <c r="AL422" s="274"/>
      <c r="AM422" s="274">
        <v>5</v>
      </c>
      <c r="AN422" s="274">
        <v>5</v>
      </c>
      <c r="AO422" s="274">
        <v>5</v>
      </c>
      <c r="AP422" s="274">
        <v>5</v>
      </c>
      <c r="AQ422" s="274">
        <v>5</v>
      </c>
      <c r="AR422" s="274">
        <v>5</v>
      </c>
      <c r="AS422" s="274">
        <v>5</v>
      </c>
      <c r="AT422" s="274"/>
      <c r="AU422" s="274" t="s">
        <v>183</v>
      </c>
      <c r="AV422" s="274">
        <v>5</v>
      </c>
      <c r="AW422" s="274" t="s">
        <v>183</v>
      </c>
      <c r="AX422" s="274">
        <v>5</v>
      </c>
      <c r="AY422" s="274" t="s">
        <v>33</v>
      </c>
      <c r="AZ422" s="274"/>
      <c r="BA422" s="274" t="s">
        <v>183</v>
      </c>
      <c r="BB422" s="274" t="s">
        <v>183</v>
      </c>
      <c r="BC422" s="274" t="s">
        <v>183</v>
      </c>
      <c r="BD422" s="274">
        <v>5</v>
      </c>
      <c r="BE422" s="274" t="s">
        <v>33</v>
      </c>
      <c r="BF422" s="274"/>
      <c r="BG422" s="274"/>
      <c r="BH422" s="274"/>
      <c r="BI422" s="274"/>
      <c r="BJ422" s="274">
        <v>5</v>
      </c>
      <c r="BK422" s="274">
        <v>5</v>
      </c>
      <c r="BL422" s="274"/>
      <c r="BM422" s="274">
        <v>5</v>
      </c>
      <c r="BN422" s="274">
        <v>5</v>
      </c>
      <c r="BO422" s="274" t="s">
        <v>499</v>
      </c>
      <c r="BP422" s="274"/>
      <c r="BQ422" s="275">
        <v>43140.507905092592</v>
      </c>
      <c r="BR422" s="274" t="s">
        <v>356</v>
      </c>
    </row>
    <row r="423" spans="1:70" ht="15" x14ac:dyDescent="0.25">
      <c r="A423" s="197" t="str">
        <f>IF(ISNA(LOOKUP($G423,BLIOTECAS!$B$1:$B$27,BLIOTECAS!C$1:C$27)),"",LOOKUP($G423,BLIOTECAS!$B$1:$B$27,BLIOTECAS!C$1:C$27))</f>
        <v xml:space="preserve">Facultad de Bellas Artes </v>
      </c>
      <c r="B423" s="197" t="str">
        <f>IF(ISNA(LOOKUP($G423,BLIOTECAS!$B$1:$B$27,BLIOTECAS!D$1:D$27)),"",LOOKUP($G423,BLIOTECAS!$B$1:$B$27,BLIOTECAS!D$1:D$27))</f>
        <v>BBA</v>
      </c>
      <c r="C423" s="197" t="str">
        <f>IF(ISNA(LOOKUP($G423,BLIOTECAS!$B$1:$B$27,BLIOTECAS!E$1:E$27)),"",LOOKUP($G423,BLIOTECAS!$B$1:$B$27,BLIOTECAS!E$1:E$27))</f>
        <v>Humanidades</v>
      </c>
      <c r="D423" s="274">
        <v>1855</v>
      </c>
      <c r="E423" s="274"/>
      <c r="F423" s="274"/>
      <c r="G423" s="274">
        <v>1</v>
      </c>
      <c r="H423" s="274"/>
      <c r="I423" s="274">
        <v>4</v>
      </c>
      <c r="J423" s="274">
        <v>3</v>
      </c>
      <c r="K423" s="274"/>
      <c r="L423" s="274">
        <v>1</v>
      </c>
      <c r="M423" s="274"/>
      <c r="N423" s="274"/>
      <c r="O423" s="274"/>
      <c r="P423" s="274"/>
      <c r="Q423" s="274"/>
      <c r="R423" s="274">
        <v>5</v>
      </c>
      <c r="S423" s="274">
        <v>5</v>
      </c>
      <c r="T423" s="274">
        <v>3</v>
      </c>
      <c r="U423" s="274">
        <v>3</v>
      </c>
      <c r="V423" s="274"/>
      <c r="W423" s="274"/>
      <c r="X423" s="274">
        <v>5</v>
      </c>
      <c r="Y423" s="274">
        <v>4</v>
      </c>
      <c r="Z423" s="274">
        <v>5</v>
      </c>
      <c r="AA423" s="274">
        <v>2</v>
      </c>
      <c r="AB423" s="274">
        <v>2</v>
      </c>
      <c r="AC423" s="274"/>
      <c r="AD423" s="274">
        <v>5</v>
      </c>
      <c r="AE423" s="274">
        <v>5</v>
      </c>
      <c r="AF423" s="274">
        <v>5</v>
      </c>
      <c r="AG423" s="274">
        <v>5</v>
      </c>
      <c r="AH423" s="274"/>
      <c r="AI423" s="274"/>
      <c r="AJ423" s="274">
        <v>4</v>
      </c>
      <c r="AK423" s="274"/>
      <c r="AL423" s="274"/>
      <c r="AM423" s="274">
        <v>5</v>
      </c>
      <c r="AN423" s="274">
        <v>4</v>
      </c>
      <c r="AO423" s="274">
        <v>5</v>
      </c>
      <c r="AP423" s="274">
        <v>5</v>
      </c>
      <c r="AQ423" s="274">
        <v>5</v>
      </c>
      <c r="AR423" s="274">
        <v>5</v>
      </c>
      <c r="AS423" s="274">
        <v>5</v>
      </c>
      <c r="AT423" s="274"/>
      <c r="AU423" s="274" t="s">
        <v>33</v>
      </c>
      <c r="AV423" s="274">
        <v>4</v>
      </c>
      <c r="AW423" s="274" t="s">
        <v>183</v>
      </c>
      <c r="AX423" s="274">
        <v>5</v>
      </c>
      <c r="AY423" s="274" t="s">
        <v>183</v>
      </c>
      <c r="AZ423" s="274">
        <v>5</v>
      </c>
      <c r="BA423" s="274" t="s">
        <v>33</v>
      </c>
      <c r="BB423" s="274" t="s">
        <v>183</v>
      </c>
      <c r="BC423" s="274" t="s">
        <v>33</v>
      </c>
      <c r="BD423" s="274"/>
      <c r="BE423" s="274" t="s">
        <v>183</v>
      </c>
      <c r="BF423" s="274"/>
      <c r="BG423" s="274"/>
      <c r="BH423" s="274"/>
      <c r="BI423" s="274"/>
      <c r="BJ423" s="274">
        <v>5</v>
      </c>
      <c r="BK423" s="274">
        <v>5</v>
      </c>
      <c r="BL423" s="274"/>
      <c r="BM423" s="274">
        <v>5</v>
      </c>
      <c r="BN423" s="274">
        <v>4</v>
      </c>
      <c r="BO423" s="274"/>
      <c r="BP423" s="274"/>
      <c r="BQ423" s="275">
        <v>43140.531527777777</v>
      </c>
      <c r="BR423" s="274" t="s">
        <v>356</v>
      </c>
    </row>
    <row r="424" spans="1:70" ht="15" x14ac:dyDescent="0.25">
      <c r="A424" s="197" t="str">
        <f>IF(ISNA(LOOKUP($G424,BLIOTECAS!$B$1:$B$27,BLIOTECAS!C$1:C$27)),"",LOOKUP($G424,BLIOTECAS!$B$1:$B$27,BLIOTECAS!C$1:C$27))</f>
        <v xml:space="preserve">Facultad de Filología </v>
      </c>
      <c r="B424" s="197" t="str">
        <f>IF(ISNA(LOOKUP($G424,BLIOTECAS!$B$1:$B$27,BLIOTECAS!D$1:D$27)),"",LOOKUP($G424,BLIOTECAS!$B$1:$B$27,BLIOTECAS!D$1:D$27))</f>
        <v>FLL</v>
      </c>
      <c r="C424" s="197" t="str">
        <f>IF(ISNA(LOOKUP($G424,BLIOTECAS!$B$1:$B$27,BLIOTECAS!E$1:E$27)),"",LOOKUP($G424,BLIOTECAS!$B$1:$B$27,BLIOTECAS!E$1:E$27))</f>
        <v>Humanidades</v>
      </c>
      <c r="D424" s="274">
        <v>1856</v>
      </c>
      <c r="E424" s="274"/>
      <c r="F424" s="274"/>
      <c r="G424" s="274">
        <v>14</v>
      </c>
      <c r="H424" s="274"/>
      <c r="I424" s="274">
        <v>3</v>
      </c>
      <c r="J424" s="274">
        <v>5</v>
      </c>
      <c r="K424" s="274"/>
      <c r="L424" s="274">
        <v>29</v>
      </c>
      <c r="M424" s="274">
        <v>14</v>
      </c>
      <c r="N424" s="274"/>
      <c r="O424" s="274"/>
      <c r="P424" s="274"/>
      <c r="Q424" s="274"/>
      <c r="R424" s="274">
        <v>5</v>
      </c>
      <c r="S424" s="274">
        <v>5</v>
      </c>
      <c r="T424" s="274">
        <v>5</v>
      </c>
      <c r="U424" s="274">
        <v>5</v>
      </c>
      <c r="V424" s="274"/>
      <c r="W424" s="274"/>
      <c r="X424" s="274">
        <v>4</v>
      </c>
      <c r="Y424" s="274">
        <v>4</v>
      </c>
      <c r="Z424" s="274">
        <v>2</v>
      </c>
      <c r="AA424" s="274">
        <v>4</v>
      </c>
      <c r="AB424" s="274">
        <v>4</v>
      </c>
      <c r="AC424" s="274"/>
      <c r="AD424" s="274">
        <v>5</v>
      </c>
      <c r="AE424" s="274">
        <v>5</v>
      </c>
      <c r="AF424" s="274">
        <v>4</v>
      </c>
      <c r="AG424" s="274">
        <v>5</v>
      </c>
      <c r="AH424" s="274">
        <v>5</v>
      </c>
      <c r="AI424" s="274">
        <v>5</v>
      </c>
      <c r="AJ424" s="274">
        <v>5</v>
      </c>
      <c r="AK424" s="274"/>
      <c r="AL424" s="274"/>
      <c r="AM424" s="274">
        <v>5</v>
      </c>
      <c r="AN424" s="274">
        <v>5</v>
      </c>
      <c r="AO424" s="274">
        <v>5</v>
      </c>
      <c r="AP424" s="274">
        <v>5</v>
      </c>
      <c r="AQ424" s="274">
        <v>5</v>
      </c>
      <c r="AR424" s="274">
        <v>5</v>
      </c>
      <c r="AS424" s="274">
        <v>5</v>
      </c>
      <c r="AT424" s="274"/>
      <c r="AU424" s="274" t="s">
        <v>183</v>
      </c>
      <c r="AV424" s="274">
        <v>5</v>
      </c>
      <c r="AW424" s="274" t="s">
        <v>33</v>
      </c>
      <c r="AX424" s="274"/>
      <c r="AY424" s="274" t="s">
        <v>33</v>
      </c>
      <c r="AZ424" s="274"/>
      <c r="BA424" s="274" t="s">
        <v>183</v>
      </c>
      <c r="BB424" s="274" t="s">
        <v>183</v>
      </c>
      <c r="BC424" s="274" t="s">
        <v>33</v>
      </c>
      <c r="BD424" s="274"/>
      <c r="BE424" s="274" t="s">
        <v>33</v>
      </c>
      <c r="BF424" s="274"/>
      <c r="BG424" s="274"/>
      <c r="BH424" s="274"/>
      <c r="BI424" s="274"/>
      <c r="BJ424" s="274">
        <v>5</v>
      </c>
      <c r="BK424" s="274">
        <v>5</v>
      </c>
      <c r="BL424" s="274"/>
      <c r="BM424" s="274">
        <v>5</v>
      </c>
      <c r="BN424" s="274">
        <v>4</v>
      </c>
      <c r="BO424" s="274" t="s">
        <v>500</v>
      </c>
      <c r="BP424" s="274"/>
      <c r="BQ424" s="275">
        <v>43140.542083333334</v>
      </c>
      <c r="BR424" s="274" t="s">
        <v>355</v>
      </c>
    </row>
    <row r="425" spans="1:70" ht="15" x14ac:dyDescent="0.25">
      <c r="A425" s="197" t="str">
        <f>IF(ISNA(LOOKUP($G425,BLIOTECAS!$B$1:$B$27,BLIOTECAS!C$1:C$27)),"",LOOKUP($G425,BLIOTECAS!$B$1:$B$27,BLIOTECAS!C$1:C$27))</f>
        <v xml:space="preserve">Facultad de Ciencias Económicas y Empresariales </v>
      </c>
      <c r="B425" s="197" t="str">
        <f>IF(ISNA(LOOKUP($G425,BLIOTECAS!$B$1:$B$27,BLIOTECAS!D$1:D$27)),"",LOOKUP($G425,BLIOTECAS!$B$1:$B$27,BLIOTECAS!D$1:D$27))</f>
        <v>CEE</v>
      </c>
      <c r="C425" s="197" t="str">
        <f>IF(ISNA(LOOKUP($G425,BLIOTECAS!$B$1:$B$27,BLIOTECAS!E$1:E$27)),"",LOOKUP($G425,BLIOTECAS!$B$1:$B$27,BLIOTECAS!E$1:E$27))</f>
        <v>Ciencias Sociales</v>
      </c>
      <c r="D425" s="274">
        <v>1857</v>
      </c>
      <c r="E425" s="274"/>
      <c r="F425" s="274"/>
      <c r="G425" s="274">
        <v>5</v>
      </c>
      <c r="H425" s="274"/>
      <c r="I425" s="274">
        <v>3</v>
      </c>
      <c r="J425" s="274">
        <v>3</v>
      </c>
      <c r="K425" s="274"/>
      <c r="L425" s="274">
        <v>24</v>
      </c>
      <c r="M425" s="274">
        <v>5</v>
      </c>
      <c r="N425" s="274"/>
      <c r="O425" s="274"/>
      <c r="P425" s="274"/>
      <c r="Q425" s="274"/>
      <c r="R425" s="274">
        <v>4</v>
      </c>
      <c r="S425" s="274">
        <v>4</v>
      </c>
      <c r="T425" s="274">
        <v>4</v>
      </c>
      <c r="U425" s="274">
        <v>5</v>
      </c>
      <c r="V425" s="274"/>
      <c r="W425" s="274"/>
      <c r="X425" s="274">
        <v>4</v>
      </c>
      <c r="Y425" s="274">
        <v>2</v>
      </c>
      <c r="Z425" s="274">
        <v>1</v>
      </c>
      <c r="AA425" s="274">
        <v>1</v>
      </c>
      <c r="AB425" s="274">
        <v>1</v>
      </c>
      <c r="AC425" s="274"/>
      <c r="AD425" s="274">
        <v>4</v>
      </c>
      <c r="AE425" s="274">
        <v>4</v>
      </c>
      <c r="AF425" s="274">
        <v>5</v>
      </c>
      <c r="AG425" s="274">
        <v>5</v>
      </c>
      <c r="AH425" s="274">
        <v>5</v>
      </c>
      <c r="AI425" s="274">
        <v>3</v>
      </c>
      <c r="AJ425" s="274">
        <v>4</v>
      </c>
      <c r="AK425" s="274"/>
      <c r="AL425" s="274"/>
      <c r="AM425" s="274">
        <v>4</v>
      </c>
      <c r="AN425" s="274">
        <v>2</v>
      </c>
      <c r="AO425" s="274">
        <v>4</v>
      </c>
      <c r="AP425" s="274">
        <v>5</v>
      </c>
      <c r="AQ425" s="274">
        <v>5</v>
      </c>
      <c r="AR425" s="274">
        <v>5</v>
      </c>
      <c r="AS425" s="274"/>
      <c r="AT425" s="274"/>
      <c r="AU425" s="274" t="s">
        <v>33</v>
      </c>
      <c r="AV425" s="274"/>
      <c r="AW425" s="274" t="s">
        <v>33</v>
      </c>
      <c r="AX425" s="274"/>
      <c r="AY425" s="274" t="s">
        <v>33</v>
      </c>
      <c r="AZ425" s="274"/>
      <c r="BA425" s="274" t="s">
        <v>33</v>
      </c>
      <c r="BB425" s="274" t="s">
        <v>183</v>
      </c>
      <c r="BC425" s="274" t="s">
        <v>33</v>
      </c>
      <c r="BD425" s="274"/>
      <c r="BE425" s="274" t="s">
        <v>33</v>
      </c>
      <c r="BF425" s="274"/>
      <c r="BG425" s="274"/>
      <c r="BH425" s="274"/>
      <c r="BI425" s="274"/>
      <c r="BJ425" s="274">
        <v>4</v>
      </c>
      <c r="BK425" s="274">
        <v>4</v>
      </c>
      <c r="BL425" s="274"/>
      <c r="BM425" s="274">
        <v>4</v>
      </c>
      <c r="BN425" s="274">
        <v>4</v>
      </c>
      <c r="BO425" s="274"/>
      <c r="BP425" s="274"/>
      <c r="BQ425" s="275">
        <v>43140.551863425928</v>
      </c>
      <c r="BR425" s="274" t="s">
        <v>355</v>
      </c>
    </row>
    <row r="426" spans="1:70" ht="15" x14ac:dyDescent="0.25">
      <c r="A426" s="197" t="str">
        <f>IF(ISNA(LOOKUP($G426,BLIOTECAS!$B$1:$B$27,BLIOTECAS!C$1:C$27)),"",LOOKUP($G426,BLIOTECAS!$B$1:$B$27,BLIOTECAS!C$1:C$27))</f>
        <v/>
      </c>
      <c r="B426" s="197" t="str">
        <f>IF(ISNA(LOOKUP($G426,BLIOTECAS!$B$1:$B$27,BLIOTECAS!D$1:D$27)),"",LOOKUP($G426,BLIOTECAS!$B$1:$B$27,BLIOTECAS!D$1:D$27))</f>
        <v/>
      </c>
      <c r="C426" s="197" t="str">
        <f>IF(ISNA(LOOKUP($G426,BLIOTECAS!$B$1:$B$27,BLIOTECAS!E$1:E$27)),"",LOOKUP($G426,BLIOTECAS!$B$1:$B$27,BLIOTECAS!E$1:E$27))</f>
        <v/>
      </c>
      <c r="D426" s="274">
        <v>1858</v>
      </c>
      <c r="E426" s="274"/>
      <c r="F426" s="274"/>
      <c r="G426" s="274"/>
      <c r="H426" s="274"/>
      <c r="I426" s="274"/>
      <c r="J426" s="274"/>
      <c r="K426" s="274"/>
      <c r="L426" s="274"/>
      <c r="M426" s="274"/>
      <c r="N426" s="274"/>
      <c r="O426" s="274"/>
      <c r="P426" s="274"/>
      <c r="Q426" s="274"/>
      <c r="R426" s="274"/>
      <c r="S426" s="274"/>
      <c r="T426" s="274"/>
      <c r="U426" s="274"/>
      <c r="V426" s="274"/>
      <c r="W426" s="274"/>
      <c r="X426" s="274"/>
      <c r="Y426" s="274"/>
      <c r="Z426" s="274"/>
      <c r="AA426" s="274"/>
      <c r="AB426" s="274"/>
      <c r="AC426" s="274"/>
      <c r="AD426" s="274"/>
      <c r="AE426" s="274"/>
      <c r="AF426" s="274"/>
      <c r="AG426" s="274"/>
      <c r="AH426" s="274"/>
      <c r="AI426" s="274"/>
      <c r="AJ426" s="274"/>
      <c r="AK426" s="274"/>
      <c r="AL426" s="274"/>
      <c r="AM426" s="274"/>
      <c r="AN426" s="274"/>
      <c r="AO426" s="274"/>
      <c r="AP426" s="274"/>
      <c r="AQ426" s="274"/>
      <c r="AR426" s="274"/>
      <c r="AS426" s="274"/>
      <c r="AT426" s="274"/>
      <c r="AU426" s="274"/>
      <c r="AV426" s="274"/>
      <c r="AW426" s="274"/>
      <c r="AX426" s="274"/>
      <c r="AY426" s="274"/>
      <c r="AZ426" s="274"/>
      <c r="BA426" s="274"/>
      <c r="BB426" s="274"/>
      <c r="BC426" s="274"/>
      <c r="BD426" s="274"/>
      <c r="BE426" s="274"/>
      <c r="BF426" s="274"/>
      <c r="BG426" s="274"/>
      <c r="BH426" s="274"/>
      <c r="BI426" s="274"/>
      <c r="BJ426" s="274"/>
      <c r="BK426" s="274"/>
      <c r="BL426" s="274"/>
      <c r="BM426" s="274"/>
      <c r="BN426" s="274"/>
      <c r="BO426" s="274"/>
      <c r="BP426" s="274"/>
      <c r="BQ426" s="275">
        <v>43140.551944444444</v>
      </c>
      <c r="BR426" s="274" t="s">
        <v>355</v>
      </c>
    </row>
    <row r="427" spans="1:70" ht="15" x14ac:dyDescent="0.25">
      <c r="A427" s="197" t="str">
        <f>IF(ISNA(LOOKUP($G427,BLIOTECAS!$B$1:$B$27,BLIOTECAS!C$1:C$27)),"",LOOKUP($G427,BLIOTECAS!$B$1:$B$27,BLIOTECAS!C$1:C$27))</f>
        <v xml:space="preserve">Facultad de Derecho </v>
      </c>
      <c r="B427" s="197" t="str">
        <f>IF(ISNA(LOOKUP($G427,BLIOTECAS!$B$1:$B$27,BLIOTECAS!D$1:D$27)),"",LOOKUP($G427,BLIOTECAS!$B$1:$B$27,BLIOTECAS!D$1:D$27))</f>
        <v>DER</v>
      </c>
      <c r="C427" s="197" t="str">
        <f>IF(ISNA(LOOKUP($G427,BLIOTECAS!$B$1:$B$27,BLIOTECAS!E$1:E$27)),"",LOOKUP($G427,BLIOTECAS!$B$1:$B$27,BLIOTECAS!E$1:E$27))</f>
        <v>Ciencias Sociales</v>
      </c>
      <c r="D427" s="274">
        <v>1859</v>
      </c>
      <c r="E427" s="274"/>
      <c r="F427" s="274"/>
      <c r="G427" s="274">
        <v>11</v>
      </c>
      <c r="H427" s="274"/>
      <c r="I427" s="274">
        <v>5</v>
      </c>
      <c r="J427" s="274">
        <v>5</v>
      </c>
      <c r="K427" s="274"/>
      <c r="L427" s="274">
        <v>29</v>
      </c>
      <c r="M427" s="274">
        <v>24</v>
      </c>
      <c r="N427" s="274"/>
      <c r="O427" s="274"/>
      <c r="P427" s="274"/>
      <c r="Q427" s="274"/>
      <c r="R427" s="274">
        <v>2</v>
      </c>
      <c r="S427" s="274">
        <v>4</v>
      </c>
      <c r="T427" s="274">
        <v>4</v>
      </c>
      <c r="U427" s="274">
        <v>4</v>
      </c>
      <c r="V427" s="274"/>
      <c r="W427" s="274"/>
      <c r="X427" s="274">
        <v>4</v>
      </c>
      <c r="Y427" s="274">
        <v>4</v>
      </c>
      <c r="Z427" s="274">
        <v>3</v>
      </c>
      <c r="AA427" s="274">
        <v>5</v>
      </c>
      <c r="AB427" s="274">
        <v>5</v>
      </c>
      <c r="AC427" s="274"/>
      <c r="AD427" s="274">
        <v>3</v>
      </c>
      <c r="AE427" s="274">
        <v>2</v>
      </c>
      <c r="AF427" s="274">
        <v>4</v>
      </c>
      <c r="AG427" s="274">
        <v>3</v>
      </c>
      <c r="AH427" s="274">
        <v>4</v>
      </c>
      <c r="AI427" s="274">
        <v>3</v>
      </c>
      <c r="AJ427" s="274">
        <v>3</v>
      </c>
      <c r="AK427" s="274"/>
      <c r="AL427" s="274"/>
      <c r="AM427" s="274">
        <v>3</v>
      </c>
      <c r="AN427" s="274">
        <v>1</v>
      </c>
      <c r="AO427" s="274">
        <v>1</v>
      </c>
      <c r="AP427" s="274">
        <v>2</v>
      </c>
      <c r="AQ427" s="274">
        <v>2</v>
      </c>
      <c r="AR427" s="274">
        <v>3</v>
      </c>
      <c r="AS427" s="274">
        <v>3</v>
      </c>
      <c r="AT427" s="274"/>
      <c r="AU427" s="274" t="s">
        <v>183</v>
      </c>
      <c r="AV427" s="274">
        <v>5</v>
      </c>
      <c r="AW427" s="274" t="s">
        <v>33</v>
      </c>
      <c r="AX427" s="274"/>
      <c r="AY427" s="274" t="s">
        <v>33</v>
      </c>
      <c r="AZ427" s="274"/>
      <c r="BA427" s="274" t="s">
        <v>33</v>
      </c>
      <c r="BB427" s="274" t="s">
        <v>183</v>
      </c>
      <c r="BC427" s="274" t="s">
        <v>183</v>
      </c>
      <c r="BD427" s="274">
        <v>4</v>
      </c>
      <c r="BE427" s="274" t="s">
        <v>33</v>
      </c>
      <c r="BF427" s="274"/>
      <c r="BG427" s="274"/>
      <c r="BH427" s="274"/>
      <c r="BI427" s="274"/>
      <c r="BJ427" s="274">
        <v>3</v>
      </c>
      <c r="BK427" s="274">
        <v>3</v>
      </c>
      <c r="BL427" s="274"/>
      <c r="BM427" s="274">
        <v>3</v>
      </c>
      <c r="BN427" s="274">
        <v>2</v>
      </c>
      <c r="BO427" s="274" t="s">
        <v>501</v>
      </c>
      <c r="BP427" s="274"/>
      <c r="BQ427" s="275">
        <v>43140.5546875</v>
      </c>
      <c r="BR427" s="274" t="s">
        <v>355</v>
      </c>
    </row>
    <row r="428" spans="1:70" ht="15" x14ac:dyDescent="0.25">
      <c r="A428" s="197" t="str">
        <f>IF(ISNA(LOOKUP($G428,BLIOTECAS!$B$1:$B$27,BLIOTECAS!C$1:C$27)),"",LOOKUP($G428,BLIOTECAS!$B$1:$B$27,BLIOTECAS!C$1:C$27))</f>
        <v xml:space="preserve">Facultad de Ciencias Químicas </v>
      </c>
      <c r="B428" s="197" t="str">
        <f>IF(ISNA(LOOKUP($G428,BLIOTECAS!$B$1:$B$27,BLIOTECAS!D$1:D$27)),"",LOOKUP($G428,BLIOTECAS!$B$1:$B$27,BLIOTECAS!D$1:D$27))</f>
        <v>QUI</v>
      </c>
      <c r="C428" s="197" t="str">
        <f>IF(ISNA(LOOKUP($G428,BLIOTECAS!$B$1:$B$27,BLIOTECAS!E$1:E$27)),"",LOOKUP($G428,BLIOTECAS!$B$1:$B$27,BLIOTECAS!E$1:E$27))</f>
        <v>Ciencias Experimentales</v>
      </c>
      <c r="D428" s="274">
        <v>1860</v>
      </c>
      <c r="E428" s="274"/>
      <c r="F428" s="274"/>
      <c r="G428" s="274">
        <v>10</v>
      </c>
      <c r="H428" s="274"/>
      <c r="I428" s="274">
        <v>3</v>
      </c>
      <c r="J428" s="274">
        <v>3</v>
      </c>
      <c r="K428" s="274"/>
      <c r="L428" s="274">
        <v>10</v>
      </c>
      <c r="M428" s="274">
        <v>2</v>
      </c>
      <c r="N428" s="274">
        <v>18</v>
      </c>
      <c r="O428" s="274"/>
      <c r="P428" s="274"/>
      <c r="Q428" s="274"/>
      <c r="R428" s="274">
        <v>5</v>
      </c>
      <c r="S428" s="274">
        <v>4</v>
      </c>
      <c r="T428" s="274">
        <v>4</v>
      </c>
      <c r="U428" s="274">
        <v>4</v>
      </c>
      <c r="V428" s="274"/>
      <c r="W428" s="274"/>
      <c r="X428" s="274">
        <v>4</v>
      </c>
      <c r="Y428" s="274">
        <v>4</v>
      </c>
      <c r="Z428" s="274">
        <v>4</v>
      </c>
      <c r="AA428" s="274">
        <v>3</v>
      </c>
      <c r="AB428" s="274">
        <v>4</v>
      </c>
      <c r="AC428" s="274"/>
      <c r="AD428" s="274">
        <v>4</v>
      </c>
      <c r="AE428" s="274">
        <v>4</v>
      </c>
      <c r="AF428" s="274">
        <v>3</v>
      </c>
      <c r="AG428" s="274">
        <v>4</v>
      </c>
      <c r="AH428" s="274">
        <v>3</v>
      </c>
      <c r="AI428" s="274">
        <v>5</v>
      </c>
      <c r="AJ428" s="274">
        <v>4</v>
      </c>
      <c r="AK428" s="274"/>
      <c r="AL428" s="274"/>
      <c r="AM428" s="274">
        <v>4</v>
      </c>
      <c r="AN428" s="274">
        <v>4</v>
      </c>
      <c r="AO428" s="274">
        <v>4</v>
      </c>
      <c r="AP428" s="274">
        <v>4</v>
      </c>
      <c r="AQ428" s="274">
        <v>5</v>
      </c>
      <c r="AR428" s="274">
        <v>5</v>
      </c>
      <c r="AS428" s="274">
        <v>4</v>
      </c>
      <c r="AT428" s="274"/>
      <c r="AU428" s="274" t="s">
        <v>183</v>
      </c>
      <c r="AV428" s="274">
        <v>4</v>
      </c>
      <c r="AW428" s="274" t="s">
        <v>33</v>
      </c>
      <c r="AX428" s="274"/>
      <c r="AY428" s="274" t="s">
        <v>33</v>
      </c>
      <c r="AZ428" s="274"/>
      <c r="BA428" s="274" t="s">
        <v>33</v>
      </c>
      <c r="BB428" s="274" t="s">
        <v>183</v>
      </c>
      <c r="BC428" s="274" t="s">
        <v>33</v>
      </c>
      <c r="BD428" s="274"/>
      <c r="BE428" s="274" t="s">
        <v>33</v>
      </c>
      <c r="BF428" s="274"/>
      <c r="BG428" s="274"/>
      <c r="BH428" s="274"/>
      <c r="BI428" s="274"/>
      <c r="BJ428" s="274">
        <v>5</v>
      </c>
      <c r="BK428" s="274">
        <v>5</v>
      </c>
      <c r="BL428" s="274"/>
      <c r="BM428" s="274">
        <v>5</v>
      </c>
      <c r="BN428" s="274">
        <v>5</v>
      </c>
      <c r="BO428" s="274"/>
      <c r="BP428" s="274"/>
      <c r="BQ428" s="275">
        <v>43140.556250000001</v>
      </c>
      <c r="BR428" s="274" t="s">
        <v>356</v>
      </c>
    </row>
    <row r="429" spans="1:70" ht="15" x14ac:dyDescent="0.25">
      <c r="A429" s="197" t="str">
        <f>IF(ISNA(LOOKUP($G429,BLIOTECAS!$B$1:$B$27,BLIOTECAS!C$1:C$27)),"",LOOKUP($G429,BLIOTECAS!$B$1:$B$27,BLIOTECAS!C$1:C$27))</f>
        <v xml:space="preserve">Facultad de Ciencias Químicas </v>
      </c>
      <c r="B429" s="197" t="str">
        <f>IF(ISNA(LOOKUP($G429,BLIOTECAS!$B$1:$B$27,BLIOTECAS!D$1:D$27)),"",LOOKUP($G429,BLIOTECAS!$B$1:$B$27,BLIOTECAS!D$1:D$27))</f>
        <v>QUI</v>
      </c>
      <c r="C429" s="197" t="str">
        <f>IF(ISNA(LOOKUP($G429,BLIOTECAS!$B$1:$B$27,BLIOTECAS!E$1:E$27)),"",LOOKUP($G429,BLIOTECAS!$B$1:$B$27,BLIOTECAS!E$1:E$27))</f>
        <v>Ciencias Experimentales</v>
      </c>
      <c r="D429" s="274">
        <v>1861</v>
      </c>
      <c r="E429" s="274"/>
      <c r="F429" s="274"/>
      <c r="G429" s="274">
        <v>10</v>
      </c>
      <c r="H429" s="274"/>
      <c r="I429" s="274">
        <v>2</v>
      </c>
      <c r="J429" s="274">
        <v>3</v>
      </c>
      <c r="K429" s="274"/>
      <c r="L429" s="274">
        <v>10</v>
      </c>
      <c r="M429" s="274"/>
      <c r="N429" s="274"/>
      <c r="O429" s="274"/>
      <c r="P429" s="274"/>
      <c r="Q429" s="274"/>
      <c r="R429" s="274">
        <v>5</v>
      </c>
      <c r="S429" s="274">
        <v>5</v>
      </c>
      <c r="T429" s="274">
        <v>5</v>
      </c>
      <c r="U429" s="274">
        <v>5</v>
      </c>
      <c r="V429" s="274"/>
      <c r="W429" s="274"/>
      <c r="X429" s="274">
        <v>2</v>
      </c>
      <c r="Y429" s="274">
        <v>5</v>
      </c>
      <c r="Z429" s="274">
        <v>1</v>
      </c>
      <c r="AA429" s="274">
        <v>3</v>
      </c>
      <c r="AB429" s="274">
        <v>3</v>
      </c>
      <c r="AC429" s="274"/>
      <c r="AD429" s="274">
        <v>4</v>
      </c>
      <c r="AE429" s="274">
        <v>4</v>
      </c>
      <c r="AF429" s="274">
        <v>4</v>
      </c>
      <c r="AG429" s="274">
        <v>5</v>
      </c>
      <c r="AH429" s="274">
        <v>4</v>
      </c>
      <c r="AI429" s="274">
        <v>5</v>
      </c>
      <c r="AJ429" s="274">
        <v>4</v>
      </c>
      <c r="AK429" s="274"/>
      <c r="AL429" s="274"/>
      <c r="AM429" s="274">
        <v>4</v>
      </c>
      <c r="AN429" s="274">
        <v>4</v>
      </c>
      <c r="AO429" s="274">
        <v>4</v>
      </c>
      <c r="AP429" s="274">
        <v>4</v>
      </c>
      <c r="AQ429" s="274">
        <v>4</v>
      </c>
      <c r="AR429" s="274">
        <v>4</v>
      </c>
      <c r="AS429" s="274">
        <v>4</v>
      </c>
      <c r="AT429" s="274"/>
      <c r="AU429" s="274" t="s">
        <v>183</v>
      </c>
      <c r="AV429" s="274">
        <v>4</v>
      </c>
      <c r="AW429" s="274" t="s">
        <v>183</v>
      </c>
      <c r="AX429" s="274">
        <v>4</v>
      </c>
      <c r="AY429" s="274" t="s">
        <v>33</v>
      </c>
      <c r="AZ429" s="274"/>
      <c r="BA429" s="274" t="s">
        <v>183</v>
      </c>
      <c r="BB429" s="274" t="s">
        <v>183</v>
      </c>
      <c r="BC429" s="274" t="s">
        <v>183</v>
      </c>
      <c r="BD429" s="274">
        <v>3</v>
      </c>
      <c r="BE429" s="274" t="s">
        <v>33</v>
      </c>
      <c r="BF429" s="274"/>
      <c r="BG429" s="274"/>
      <c r="BH429" s="274"/>
      <c r="BI429" s="274"/>
      <c r="BJ429" s="274">
        <v>4</v>
      </c>
      <c r="BK429" s="274">
        <v>5</v>
      </c>
      <c r="BL429" s="274"/>
      <c r="BM429" s="274">
        <v>5</v>
      </c>
      <c r="BN429" s="274">
        <v>5</v>
      </c>
      <c r="BO429" s="274"/>
      <c r="BP429" s="274"/>
      <c r="BQ429" s="275">
        <v>43140.556886574072</v>
      </c>
      <c r="BR429" s="274" t="s">
        <v>355</v>
      </c>
    </row>
    <row r="430" spans="1:70" ht="15" x14ac:dyDescent="0.25">
      <c r="A430" s="197" t="str">
        <f>IF(ISNA(LOOKUP($G430,BLIOTECAS!$B$1:$B$27,BLIOTECAS!C$1:C$27)),"",LOOKUP($G430,BLIOTECAS!$B$1:$B$27,BLIOTECAS!C$1:C$27))</f>
        <v xml:space="preserve">Facultad de Ciencias de la Información </v>
      </c>
      <c r="B430" s="197" t="str">
        <f>IF(ISNA(LOOKUP($G430,BLIOTECAS!$B$1:$B$27,BLIOTECAS!D$1:D$27)),"",LOOKUP($G430,BLIOTECAS!$B$1:$B$27,BLIOTECAS!D$1:D$27))</f>
        <v>INF</v>
      </c>
      <c r="C430" s="197" t="str">
        <f>IF(ISNA(LOOKUP($G430,BLIOTECAS!$B$1:$B$27,BLIOTECAS!E$1:E$27)),"",LOOKUP($G430,BLIOTECAS!$B$1:$B$27,BLIOTECAS!E$1:E$27))</f>
        <v>Ciencias Sociales</v>
      </c>
      <c r="D430" s="274">
        <v>1862</v>
      </c>
      <c r="E430" s="274"/>
      <c r="F430" s="274"/>
      <c r="G430" s="274">
        <v>4</v>
      </c>
      <c r="H430" s="274"/>
      <c r="I430" s="274">
        <v>4</v>
      </c>
      <c r="J430" s="274">
        <v>4</v>
      </c>
      <c r="K430" s="274"/>
      <c r="L430" s="274">
        <v>4</v>
      </c>
      <c r="M430" s="274"/>
      <c r="N430" s="274"/>
      <c r="O430" s="274"/>
      <c r="P430" s="274"/>
      <c r="Q430" s="274"/>
      <c r="R430" s="274">
        <v>5</v>
      </c>
      <c r="S430" s="274">
        <v>5</v>
      </c>
      <c r="T430" s="274">
        <v>5</v>
      </c>
      <c r="U430" s="274">
        <v>5</v>
      </c>
      <c r="V430" s="274"/>
      <c r="W430" s="274"/>
      <c r="X430" s="274">
        <v>5</v>
      </c>
      <c r="Y430" s="274">
        <v>5</v>
      </c>
      <c r="Z430" s="274">
        <v>5</v>
      </c>
      <c r="AA430" s="274">
        <v>2</v>
      </c>
      <c r="AB430" s="274">
        <v>2</v>
      </c>
      <c r="AC430" s="274"/>
      <c r="AD430" s="274">
        <v>5</v>
      </c>
      <c r="AE430" s="274">
        <v>5</v>
      </c>
      <c r="AF430" s="274">
        <v>5</v>
      </c>
      <c r="AG430" s="274">
        <v>5</v>
      </c>
      <c r="AH430" s="274">
        <v>5</v>
      </c>
      <c r="AI430" s="274">
        <v>5</v>
      </c>
      <c r="AJ430" s="274">
        <v>5</v>
      </c>
      <c r="AK430" s="274"/>
      <c r="AL430" s="274"/>
      <c r="AM430" s="274">
        <v>5</v>
      </c>
      <c r="AN430" s="274">
        <v>5</v>
      </c>
      <c r="AO430" s="274">
        <v>5</v>
      </c>
      <c r="AP430" s="274">
        <v>5</v>
      </c>
      <c r="AQ430" s="274">
        <v>5</v>
      </c>
      <c r="AR430" s="274">
        <v>5</v>
      </c>
      <c r="AS430" s="274">
        <v>5</v>
      </c>
      <c r="AT430" s="274"/>
      <c r="AU430" s="274" t="s">
        <v>183</v>
      </c>
      <c r="AV430" s="274">
        <v>5</v>
      </c>
      <c r="AW430" s="274" t="s">
        <v>183</v>
      </c>
      <c r="AX430" s="274">
        <v>5</v>
      </c>
      <c r="AY430" s="274" t="s">
        <v>183</v>
      </c>
      <c r="AZ430" s="274">
        <v>5</v>
      </c>
      <c r="BA430" s="274" t="s">
        <v>183</v>
      </c>
      <c r="BB430" s="274" t="s">
        <v>183</v>
      </c>
      <c r="BC430" s="274" t="s">
        <v>33</v>
      </c>
      <c r="BD430" s="274"/>
      <c r="BE430" s="274" t="s">
        <v>33</v>
      </c>
      <c r="BF430" s="274"/>
      <c r="BG430" s="274"/>
      <c r="BH430" s="274"/>
      <c r="BI430" s="274"/>
      <c r="BJ430" s="274">
        <v>5</v>
      </c>
      <c r="BK430" s="274">
        <v>5</v>
      </c>
      <c r="BL430" s="274"/>
      <c r="BM430" s="274">
        <v>5</v>
      </c>
      <c r="BN430" s="274">
        <v>5</v>
      </c>
      <c r="BO430" s="274"/>
      <c r="BP430" s="274"/>
      <c r="BQ430" s="275">
        <v>43140.580775462964</v>
      </c>
      <c r="BR430" s="274" t="s">
        <v>355</v>
      </c>
    </row>
    <row r="431" spans="1:70" ht="15" x14ac:dyDescent="0.25">
      <c r="A431" s="197" t="str">
        <f>IF(ISNA(LOOKUP($G431,BLIOTECAS!$B$1:$B$27,BLIOTECAS!C$1:C$27)),"",LOOKUP($G431,BLIOTECAS!$B$1:$B$27,BLIOTECAS!C$1:C$27))</f>
        <v>F. Óptica y Optometría</v>
      </c>
      <c r="B431" s="197" t="str">
        <f>IF(ISNA(LOOKUP($G431,BLIOTECAS!$B$1:$B$27,BLIOTECAS!D$1:D$27)),"",LOOKUP($G431,BLIOTECAS!$B$1:$B$27,BLIOTECAS!D$1:D$27))</f>
        <v>OPT</v>
      </c>
      <c r="C431" s="197" t="str">
        <f>IF(ISNA(LOOKUP($G431,BLIOTECAS!$B$1:$B$27,BLIOTECAS!E$1:E$27)),"",LOOKUP($G431,BLIOTECAS!$B$1:$B$27,BLIOTECAS!E$1:E$27))</f>
        <v>Ciencias de la Salud</v>
      </c>
      <c r="D431" s="274">
        <v>1863</v>
      </c>
      <c r="E431" s="274"/>
      <c r="F431" s="274"/>
      <c r="G431" s="274">
        <v>25</v>
      </c>
      <c r="H431" s="274"/>
      <c r="I431" s="274">
        <v>3</v>
      </c>
      <c r="J431" s="274">
        <v>4</v>
      </c>
      <c r="K431" s="274"/>
      <c r="L431" s="274">
        <v>25</v>
      </c>
      <c r="M431" s="274"/>
      <c r="N431" s="274"/>
      <c r="O431" s="274" t="s">
        <v>502</v>
      </c>
      <c r="P431" s="274"/>
      <c r="Q431" s="274"/>
      <c r="R431" s="274">
        <v>5</v>
      </c>
      <c r="S431" s="274">
        <v>5</v>
      </c>
      <c r="T431" s="274">
        <v>5</v>
      </c>
      <c r="U431" s="274">
        <v>4</v>
      </c>
      <c r="V431" s="274"/>
      <c r="W431" s="274"/>
      <c r="X431" s="274">
        <v>4</v>
      </c>
      <c r="Y431" s="274">
        <v>5</v>
      </c>
      <c r="Z431" s="274">
        <v>3</v>
      </c>
      <c r="AA431" s="274">
        <v>2</v>
      </c>
      <c r="AB431" s="274">
        <v>2</v>
      </c>
      <c r="AC431" s="274"/>
      <c r="AD431" s="274">
        <v>4</v>
      </c>
      <c r="AE431" s="274">
        <v>5</v>
      </c>
      <c r="AF431" s="274">
        <v>5</v>
      </c>
      <c r="AG431" s="274">
        <v>5</v>
      </c>
      <c r="AH431" s="274">
        <v>4</v>
      </c>
      <c r="AI431" s="274">
        <v>5</v>
      </c>
      <c r="AJ431" s="274">
        <v>4</v>
      </c>
      <c r="AK431" s="274"/>
      <c r="AL431" s="274"/>
      <c r="AM431" s="274">
        <v>5</v>
      </c>
      <c r="AN431" s="274">
        <v>5</v>
      </c>
      <c r="AO431" s="274">
        <v>5</v>
      </c>
      <c r="AP431" s="274">
        <v>5</v>
      </c>
      <c r="AQ431" s="274">
        <v>5</v>
      </c>
      <c r="AR431" s="274">
        <v>5</v>
      </c>
      <c r="AS431" s="274">
        <v>5</v>
      </c>
      <c r="AT431" s="274"/>
      <c r="AU431" s="274" t="s">
        <v>183</v>
      </c>
      <c r="AV431" s="274">
        <v>5</v>
      </c>
      <c r="AW431" s="274" t="s">
        <v>183</v>
      </c>
      <c r="AX431" s="274">
        <v>5</v>
      </c>
      <c r="AY431" s="274" t="s">
        <v>33</v>
      </c>
      <c r="AZ431" s="274"/>
      <c r="BA431" s="274" t="s">
        <v>183</v>
      </c>
      <c r="BB431" s="274" t="s">
        <v>183</v>
      </c>
      <c r="BC431" s="274" t="s">
        <v>183</v>
      </c>
      <c r="BD431" s="274">
        <v>5</v>
      </c>
      <c r="BE431" s="274" t="s">
        <v>183</v>
      </c>
      <c r="BF431" s="274"/>
      <c r="BG431" s="274"/>
      <c r="BH431" s="274"/>
      <c r="BI431" s="274"/>
      <c r="BJ431" s="274">
        <v>5</v>
      </c>
      <c r="BK431" s="274">
        <v>5</v>
      </c>
      <c r="BL431" s="274"/>
      <c r="BM431" s="274">
        <v>5</v>
      </c>
      <c r="BN431" s="274">
        <v>4</v>
      </c>
      <c r="BO431" s="274"/>
      <c r="BP431" s="274"/>
      <c r="BQ431" s="275">
        <v>43140.585497685184</v>
      </c>
      <c r="BR431" s="274" t="s">
        <v>356</v>
      </c>
    </row>
    <row r="432" spans="1:70" ht="15" x14ac:dyDescent="0.25">
      <c r="A432" s="197" t="str">
        <f>IF(ISNA(LOOKUP($G432,BLIOTECAS!$B$1:$B$27,BLIOTECAS!C$1:C$27)),"",LOOKUP($G432,BLIOTECAS!$B$1:$B$27,BLIOTECAS!C$1:C$27))</f>
        <v xml:space="preserve">Facultad de Ciencias Matemáticas </v>
      </c>
      <c r="B432" s="197" t="str">
        <f>IF(ISNA(LOOKUP($G432,BLIOTECAS!$B$1:$B$27,BLIOTECAS!D$1:D$27)),"",LOOKUP($G432,BLIOTECAS!$B$1:$B$27,BLIOTECAS!D$1:D$27))</f>
        <v>MAT</v>
      </c>
      <c r="C432" s="197" t="str">
        <f>IF(ISNA(LOOKUP($G432,BLIOTECAS!$B$1:$B$27,BLIOTECAS!E$1:E$27)),"",LOOKUP($G432,BLIOTECAS!$B$1:$B$27,BLIOTECAS!E$1:E$27))</f>
        <v>Ciencias Experimentales</v>
      </c>
      <c r="D432" s="274">
        <v>1864</v>
      </c>
      <c r="E432" s="274"/>
      <c r="F432" s="274"/>
      <c r="G432" s="274">
        <v>8</v>
      </c>
      <c r="H432" s="274"/>
      <c r="I432" s="274">
        <v>5</v>
      </c>
      <c r="J432" s="274">
        <v>5</v>
      </c>
      <c r="K432" s="274"/>
      <c r="L432" s="274">
        <v>8</v>
      </c>
      <c r="M432" s="274">
        <v>16</v>
      </c>
      <c r="N432" s="274">
        <v>1</v>
      </c>
      <c r="O432" s="274" t="s">
        <v>503</v>
      </c>
      <c r="P432" s="274"/>
      <c r="Q432" s="274"/>
      <c r="R432" s="274">
        <v>5</v>
      </c>
      <c r="S432" s="274">
        <v>5</v>
      </c>
      <c r="T432" s="274">
        <v>5</v>
      </c>
      <c r="U432" s="274">
        <v>5</v>
      </c>
      <c r="V432" s="274"/>
      <c r="W432" s="274"/>
      <c r="X432" s="274">
        <v>5</v>
      </c>
      <c r="Y432" s="274">
        <v>5</v>
      </c>
      <c r="Z432" s="274">
        <v>2</v>
      </c>
      <c r="AA432" s="274">
        <v>2</v>
      </c>
      <c r="AB432" s="274">
        <v>4</v>
      </c>
      <c r="AC432" s="274"/>
      <c r="AD432" s="274">
        <v>4</v>
      </c>
      <c r="AE432" s="274">
        <v>4</v>
      </c>
      <c r="AF432" s="274">
        <v>4</v>
      </c>
      <c r="AG432" s="274">
        <v>5</v>
      </c>
      <c r="AH432" s="274">
        <v>4</v>
      </c>
      <c r="AI432" s="274">
        <v>3</v>
      </c>
      <c r="AJ432" s="274">
        <v>4</v>
      </c>
      <c r="AK432" s="274"/>
      <c r="AL432" s="274"/>
      <c r="AM432" s="274">
        <v>5</v>
      </c>
      <c r="AN432" s="274">
        <v>5</v>
      </c>
      <c r="AO432" s="274">
        <v>5</v>
      </c>
      <c r="AP432" s="274">
        <v>5</v>
      </c>
      <c r="AQ432" s="274">
        <v>5</v>
      </c>
      <c r="AR432" s="274">
        <v>5</v>
      </c>
      <c r="AS432" s="274">
        <v>5</v>
      </c>
      <c r="AT432" s="274"/>
      <c r="AU432" s="274" t="s">
        <v>33</v>
      </c>
      <c r="AV432" s="274"/>
      <c r="AW432" s="274" t="s">
        <v>33</v>
      </c>
      <c r="AX432" s="274"/>
      <c r="AY432" s="274" t="s">
        <v>33</v>
      </c>
      <c r="AZ432" s="274"/>
      <c r="BA432" s="274" t="s">
        <v>183</v>
      </c>
      <c r="BB432" s="274" t="s">
        <v>183</v>
      </c>
      <c r="BC432" s="274" t="s">
        <v>33</v>
      </c>
      <c r="BD432" s="274"/>
      <c r="BE432" s="274" t="s">
        <v>33</v>
      </c>
      <c r="BF432" s="274"/>
      <c r="BG432" s="274"/>
      <c r="BH432" s="274"/>
      <c r="BI432" s="274"/>
      <c r="BJ432" s="274">
        <v>5</v>
      </c>
      <c r="BK432" s="274">
        <v>5</v>
      </c>
      <c r="BL432" s="274"/>
      <c r="BM432" s="274">
        <v>5</v>
      </c>
      <c r="BN432" s="274">
        <v>3</v>
      </c>
      <c r="BO432" s="274" t="s">
        <v>504</v>
      </c>
      <c r="BP432" s="274"/>
      <c r="BQ432" s="275">
        <v>43140.588912037034</v>
      </c>
      <c r="BR432" s="274" t="s">
        <v>356</v>
      </c>
    </row>
    <row r="433" spans="1:70" ht="15" x14ac:dyDescent="0.25">
      <c r="A433" s="197" t="str">
        <f>IF(ISNA(LOOKUP($G433,BLIOTECAS!$B$1:$B$27,BLIOTECAS!C$1:C$27)),"",LOOKUP($G433,BLIOTECAS!$B$1:$B$27,BLIOTECAS!C$1:C$27))</f>
        <v>F. Enfermería, Fisioterapia y Podología</v>
      </c>
      <c r="B433" s="197" t="str">
        <f>IF(ISNA(LOOKUP($G433,BLIOTECAS!$B$1:$B$27,BLIOTECAS!D$1:D$27)),"",LOOKUP($G433,BLIOTECAS!$B$1:$B$27,BLIOTECAS!D$1:D$27))</f>
        <v>ENF</v>
      </c>
      <c r="C433" s="197" t="str">
        <f>IF(ISNA(LOOKUP($G433,BLIOTECAS!$B$1:$B$27,BLIOTECAS!E$1:E$27)),"",LOOKUP($G433,BLIOTECAS!$B$1:$B$27,BLIOTECAS!E$1:E$27))</f>
        <v>Ciencias de la Salud</v>
      </c>
      <c r="D433" s="274">
        <v>1865</v>
      </c>
      <c r="E433" s="274"/>
      <c r="F433" s="274"/>
      <c r="G433" s="274">
        <v>22</v>
      </c>
      <c r="H433" s="274"/>
      <c r="I433" s="274">
        <v>3</v>
      </c>
      <c r="J433" s="274">
        <v>5</v>
      </c>
      <c r="K433" s="274"/>
      <c r="L433" s="274">
        <v>22</v>
      </c>
      <c r="M433" s="274"/>
      <c r="N433" s="274"/>
      <c r="O433" s="274"/>
      <c r="P433" s="274"/>
      <c r="Q433" s="274"/>
      <c r="R433" s="274">
        <v>5</v>
      </c>
      <c r="S433" s="274">
        <v>4</v>
      </c>
      <c r="T433" s="274">
        <v>4</v>
      </c>
      <c r="U433" s="274">
        <v>4</v>
      </c>
      <c r="V433" s="274"/>
      <c r="W433" s="274"/>
      <c r="X433" s="274">
        <v>3</v>
      </c>
      <c r="Y433" s="274">
        <v>5</v>
      </c>
      <c r="Z433" s="274">
        <v>4</v>
      </c>
      <c r="AA433" s="274">
        <v>3</v>
      </c>
      <c r="AB433" s="274">
        <v>3</v>
      </c>
      <c r="AC433" s="274"/>
      <c r="AD433" s="274">
        <v>4</v>
      </c>
      <c r="AE433" s="274">
        <v>5</v>
      </c>
      <c r="AF433" s="274">
        <v>5</v>
      </c>
      <c r="AG433" s="274">
        <v>5</v>
      </c>
      <c r="AH433" s="274">
        <v>5</v>
      </c>
      <c r="AI433" s="274">
        <v>4</v>
      </c>
      <c r="AJ433" s="274">
        <v>5</v>
      </c>
      <c r="AK433" s="274"/>
      <c r="AL433" s="274"/>
      <c r="AM433" s="274">
        <v>5</v>
      </c>
      <c r="AN433" s="274">
        <v>5</v>
      </c>
      <c r="AO433" s="274">
        <v>5</v>
      </c>
      <c r="AP433" s="274">
        <v>5</v>
      </c>
      <c r="AQ433" s="274">
        <v>5</v>
      </c>
      <c r="AR433" s="274">
        <v>5</v>
      </c>
      <c r="AS433" s="274"/>
      <c r="AT433" s="274"/>
      <c r="AU433" s="274" t="s">
        <v>33</v>
      </c>
      <c r="AV433" s="274"/>
      <c r="AW433" s="274" t="s">
        <v>33</v>
      </c>
      <c r="AX433" s="274"/>
      <c r="AY433" s="274" t="s">
        <v>33</v>
      </c>
      <c r="AZ433" s="274"/>
      <c r="BA433" s="274" t="s">
        <v>33</v>
      </c>
      <c r="BB433" s="274" t="s">
        <v>183</v>
      </c>
      <c r="BC433" s="274" t="s">
        <v>183</v>
      </c>
      <c r="BD433" s="274">
        <v>4</v>
      </c>
      <c r="BE433" s="274" t="s">
        <v>183</v>
      </c>
      <c r="BF433" s="274"/>
      <c r="BG433" s="274"/>
      <c r="BH433" s="274"/>
      <c r="BI433" s="274"/>
      <c r="BJ433" s="274">
        <v>4</v>
      </c>
      <c r="BK433" s="274">
        <v>5</v>
      </c>
      <c r="BL433" s="274"/>
      <c r="BM433" s="274">
        <v>5</v>
      </c>
      <c r="BN433" s="274"/>
      <c r="BO433" s="274"/>
      <c r="BP433" s="274"/>
      <c r="BQ433" s="275">
        <v>43140.598101851851</v>
      </c>
      <c r="BR433" s="274" t="s">
        <v>356</v>
      </c>
    </row>
    <row r="434" spans="1:70" ht="15" x14ac:dyDescent="0.25">
      <c r="A434" s="197" t="str">
        <f>IF(ISNA(LOOKUP($G434,BLIOTECAS!$B$1:$B$27,BLIOTECAS!C$1:C$27)),"",LOOKUP($G434,BLIOTECAS!$B$1:$B$27,BLIOTECAS!C$1:C$27))</f>
        <v/>
      </c>
      <c r="B434" s="197" t="str">
        <f>IF(ISNA(LOOKUP($G434,BLIOTECAS!$B$1:$B$27,BLIOTECAS!D$1:D$27)),"",LOOKUP($G434,BLIOTECAS!$B$1:$B$27,BLIOTECAS!D$1:D$27))</f>
        <v/>
      </c>
      <c r="C434" s="197" t="str">
        <f>IF(ISNA(LOOKUP($G434,BLIOTECAS!$B$1:$B$27,BLIOTECAS!E$1:E$27)),"",LOOKUP($G434,BLIOTECAS!$B$1:$B$27,BLIOTECAS!E$1:E$27))</f>
        <v/>
      </c>
      <c r="D434" s="274">
        <v>1866</v>
      </c>
      <c r="E434" s="274"/>
      <c r="F434" s="274"/>
      <c r="G434" s="274"/>
      <c r="H434" s="274"/>
      <c r="I434" s="274">
        <v>4</v>
      </c>
      <c r="J434" s="274">
        <v>4</v>
      </c>
      <c r="K434" s="274"/>
      <c r="L434" s="274">
        <v>5</v>
      </c>
      <c r="M434" s="274">
        <v>9</v>
      </c>
      <c r="N434" s="274"/>
      <c r="O434" s="274" t="s">
        <v>105</v>
      </c>
      <c r="P434" s="274"/>
      <c r="Q434" s="274"/>
      <c r="R434" s="274">
        <v>4</v>
      </c>
      <c r="S434" s="274">
        <v>4</v>
      </c>
      <c r="T434" s="274">
        <v>3</v>
      </c>
      <c r="U434" s="274">
        <v>4</v>
      </c>
      <c r="V434" s="274"/>
      <c r="W434" s="274"/>
      <c r="X434" s="274">
        <v>4</v>
      </c>
      <c r="Y434" s="274">
        <v>4</v>
      </c>
      <c r="Z434" s="274">
        <v>5</v>
      </c>
      <c r="AA434" s="274">
        <v>3</v>
      </c>
      <c r="AB434" s="274">
        <v>4</v>
      </c>
      <c r="AC434" s="274"/>
      <c r="AD434" s="274">
        <v>3</v>
      </c>
      <c r="AE434" s="274">
        <v>4</v>
      </c>
      <c r="AF434" s="274">
        <v>3</v>
      </c>
      <c r="AG434" s="274">
        <v>4</v>
      </c>
      <c r="AH434" s="274">
        <v>4</v>
      </c>
      <c r="AI434" s="274">
        <v>4</v>
      </c>
      <c r="AJ434" s="274">
        <v>4</v>
      </c>
      <c r="AK434" s="274"/>
      <c r="AL434" s="274"/>
      <c r="AM434" s="274">
        <v>4</v>
      </c>
      <c r="AN434" s="274">
        <v>4</v>
      </c>
      <c r="AO434" s="274">
        <v>4</v>
      </c>
      <c r="AP434" s="274">
        <v>4</v>
      </c>
      <c r="AQ434" s="274">
        <v>4</v>
      </c>
      <c r="AR434" s="274">
        <v>3</v>
      </c>
      <c r="AS434" s="274">
        <v>3</v>
      </c>
      <c r="AT434" s="274"/>
      <c r="AU434" s="274" t="s">
        <v>183</v>
      </c>
      <c r="AV434" s="274">
        <v>4</v>
      </c>
      <c r="AW434" s="274" t="s">
        <v>183</v>
      </c>
      <c r="AX434" s="274">
        <v>4</v>
      </c>
      <c r="AY434" s="274" t="s">
        <v>33</v>
      </c>
      <c r="AZ434" s="274"/>
      <c r="BA434" s="274" t="s">
        <v>183</v>
      </c>
      <c r="BB434" s="274" t="s">
        <v>183</v>
      </c>
      <c r="BC434" s="274" t="s">
        <v>33</v>
      </c>
      <c r="BD434" s="274"/>
      <c r="BE434" s="274" t="s">
        <v>33</v>
      </c>
      <c r="BF434" s="274"/>
      <c r="BG434" s="274"/>
      <c r="BH434" s="274"/>
      <c r="BI434" s="274"/>
      <c r="BJ434" s="274">
        <v>4</v>
      </c>
      <c r="BK434" s="274">
        <v>4</v>
      </c>
      <c r="BL434" s="274"/>
      <c r="BM434" s="274">
        <v>4</v>
      </c>
      <c r="BN434" s="274">
        <v>4</v>
      </c>
      <c r="BO434" s="274"/>
      <c r="BP434" s="274"/>
      <c r="BQ434" s="275">
        <v>43140.62908564815</v>
      </c>
      <c r="BR434" s="274" t="s">
        <v>356</v>
      </c>
    </row>
    <row r="435" spans="1:70" ht="15" x14ac:dyDescent="0.25">
      <c r="A435" s="197" t="str">
        <f>IF(ISNA(LOOKUP($G435,BLIOTECAS!$B$1:$B$27,BLIOTECAS!C$1:C$27)),"",LOOKUP($G435,BLIOTECAS!$B$1:$B$27,BLIOTECAS!C$1:C$27))</f>
        <v>F. Estudios Estadísticos</v>
      </c>
      <c r="B435" s="197" t="str">
        <f>IF(ISNA(LOOKUP($G435,BLIOTECAS!$B$1:$B$27,BLIOTECAS!D$1:D$27)),"",LOOKUP($G435,BLIOTECAS!$B$1:$B$27,BLIOTECAS!D$1:D$27))</f>
        <v>EST</v>
      </c>
      <c r="C435" s="197" t="str">
        <f>IF(ISNA(LOOKUP($G435,BLIOTECAS!$B$1:$B$27,BLIOTECAS!E$1:E$27)),"",LOOKUP($G435,BLIOTECAS!$B$1:$B$27,BLIOTECAS!E$1:E$27))</f>
        <v>Ciencias Experimentales</v>
      </c>
      <c r="D435" s="274">
        <v>1867</v>
      </c>
      <c r="E435" s="274"/>
      <c r="F435" s="274"/>
      <c r="G435" s="274">
        <v>23</v>
      </c>
      <c r="H435" s="274"/>
      <c r="I435" s="274">
        <v>3</v>
      </c>
      <c r="J435" s="274">
        <v>3</v>
      </c>
      <c r="K435" s="274"/>
      <c r="L435" s="274">
        <v>23</v>
      </c>
      <c r="M435" s="274"/>
      <c r="N435" s="274"/>
      <c r="O435" s="274"/>
      <c r="P435" s="274"/>
      <c r="Q435" s="274"/>
      <c r="R435" s="274">
        <v>5</v>
      </c>
      <c r="S435" s="274">
        <v>5</v>
      </c>
      <c r="T435" s="274">
        <v>5</v>
      </c>
      <c r="U435" s="274">
        <v>5</v>
      </c>
      <c r="V435" s="274"/>
      <c r="W435" s="274"/>
      <c r="X435" s="274">
        <v>5</v>
      </c>
      <c r="Y435" s="274">
        <v>3</v>
      </c>
      <c r="Z435" s="274">
        <v>2</v>
      </c>
      <c r="AA435" s="274">
        <v>2</v>
      </c>
      <c r="AB435" s="274">
        <v>5</v>
      </c>
      <c r="AC435" s="274"/>
      <c r="AD435" s="274">
        <v>3</v>
      </c>
      <c r="AE435" s="274">
        <v>5</v>
      </c>
      <c r="AF435" s="274">
        <v>5</v>
      </c>
      <c r="AG435" s="274">
        <v>5</v>
      </c>
      <c r="AH435" s="274">
        <v>5</v>
      </c>
      <c r="AI435" s="274">
        <v>5</v>
      </c>
      <c r="AJ435" s="274">
        <v>5</v>
      </c>
      <c r="AK435" s="274"/>
      <c r="AL435" s="274"/>
      <c r="AM435" s="274">
        <v>5</v>
      </c>
      <c r="AN435" s="274">
        <v>5</v>
      </c>
      <c r="AO435" s="274">
        <v>5</v>
      </c>
      <c r="AP435" s="274">
        <v>5</v>
      </c>
      <c r="AQ435" s="274">
        <v>5</v>
      </c>
      <c r="AR435" s="274">
        <v>5</v>
      </c>
      <c r="AS435" s="274"/>
      <c r="AT435" s="274"/>
      <c r="AU435" s="274" t="s">
        <v>183</v>
      </c>
      <c r="AV435" s="274">
        <v>5</v>
      </c>
      <c r="AW435" s="274" t="s">
        <v>183</v>
      </c>
      <c r="AX435" s="274">
        <v>5</v>
      </c>
      <c r="AY435" s="274" t="s">
        <v>33</v>
      </c>
      <c r="AZ435" s="274"/>
      <c r="BA435" s="274" t="s">
        <v>183</v>
      </c>
      <c r="BB435" s="274" t="s">
        <v>183</v>
      </c>
      <c r="BC435" s="274" t="s">
        <v>33</v>
      </c>
      <c r="BD435" s="274"/>
      <c r="BE435" s="274" t="s">
        <v>33</v>
      </c>
      <c r="BF435" s="274"/>
      <c r="BG435" s="274"/>
      <c r="BH435" s="274"/>
      <c r="BI435" s="274"/>
      <c r="BJ435" s="274">
        <v>5</v>
      </c>
      <c r="BK435" s="274">
        <v>5</v>
      </c>
      <c r="BL435" s="274"/>
      <c r="BM435" s="274">
        <v>5</v>
      </c>
      <c r="BN435" s="274">
        <v>4</v>
      </c>
      <c r="BO435" s="274"/>
      <c r="BP435" s="274"/>
      <c r="BQ435" s="275">
        <v>43140.687858796293</v>
      </c>
      <c r="BR435" s="274" t="s">
        <v>355</v>
      </c>
    </row>
    <row r="436" spans="1:70" ht="15" x14ac:dyDescent="0.25">
      <c r="A436" s="197" t="str">
        <f>IF(ISNA(LOOKUP($G436,BLIOTECAS!$B$1:$B$27,BLIOTECAS!C$1:C$27)),"",LOOKUP($G436,BLIOTECAS!$B$1:$B$27,BLIOTECAS!C$1:C$27))</f>
        <v/>
      </c>
      <c r="B436" s="197" t="str">
        <f>IF(ISNA(LOOKUP($G436,BLIOTECAS!$B$1:$B$27,BLIOTECAS!D$1:D$27)),"",LOOKUP($G436,BLIOTECAS!$B$1:$B$27,BLIOTECAS!D$1:D$27))</f>
        <v/>
      </c>
      <c r="C436" s="197" t="str">
        <f>IF(ISNA(LOOKUP($G436,BLIOTECAS!$B$1:$B$27,BLIOTECAS!E$1:E$27)),"",LOOKUP($G436,BLIOTECAS!$B$1:$B$27,BLIOTECAS!E$1:E$27))</f>
        <v/>
      </c>
      <c r="D436" s="274">
        <v>1868</v>
      </c>
      <c r="E436" s="274"/>
      <c r="F436" s="274"/>
      <c r="G436" s="274"/>
      <c r="H436" s="274"/>
      <c r="I436" s="274">
        <v>4</v>
      </c>
      <c r="J436" s="274">
        <v>4</v>
      </c>
      <c r="K436" s="274"/>
      <c r="L436" s="274">
        <v>8</v>
      </c>
      <c r="M436" s="274">
        <v>10</v>
      </c>
      <c r="N436" s="274">
        <v>6</v>
      </c>
      <c r="O436" s="274"/>
      <c r="P436" s="274"/>
      <c r="Q436" s="274"/>
      <c r="R436" s="274">
        <v>5</v>
      </c>
      <c r="S436" s="274">
        <v>5</v>
      </c>
      <c r="T436" s="274">
        <v>5</v>
      </c>
      <c r="U436" s="274">
        <v>5</v>
      </c>
      <c r="V436" s="274"/>
      <c r="W436" s="274"/>
      <c r="X436" s="274">
        <v>4</v>
      </c>
      <c r="Y436" s="274">
        <v>5</v>
      </c>
      <c r="Z436" s="274">
        <v>4</v>
      </c>
      <c r="AA436" s="274">
        <v>3</v>
      </c>
      <c r="AB436" s="274">
        <v>3</v>
      </c>
      <c r="AC436" s="274"/>
      <c r="AD436" s="274">
        <v>4</v>
      </c>
      <c r="AE436" s="274">
        <v>4</v>
      </c>
      <c r="AF436" s="274">
        <v>5</v>
      </c>
      <c r="AG436" s="274">
        <v>5</v>
      </c>
      <c r="AH436" s="274">
        <v>4</v>
      </c>
      <c r="AI436" s="274">
        <v>5</v>
      </c>
      <c r="AJ436" s="274">
        <v>5</v>
      </c>
      <c r="AK436" s="274"/>
      <c r="AL436" s="274"/>
      <c r="AM436" s="274">
        <v>5</v>
      </c>
      <c r="AN436" s="274">
        <v>4</v>
      </c>
      <c r="AO436" s="274">
        <v>5</v>
      </c>
      <c r="AP436" s="274">
        <v>5</v>
      </c>
      <c r="AQ436" s="274">
        <v>5</v>
      </c>
      <c r="AR436" s="274">
        <v>5</v>
      </c>
      <c r="AS436" s="274">
        <v>5</v>
      </c>
      <c r="AT436" s="274"/>
      <c r="AU436" s="274" t="s">
        <v>183</v>
      </c>
      <c r="AV436" s="274">
        <v>4</v>
      </c>
      <c r="AW436" s="274" t="s">
        <v>183</v>
      </c>
      <c r="AX436" s="274">
        <v>3</v>
      </c>
      <c r="AY436" s="274" t="s">
        <v>183</v>
      </c>
      <c r="AZ436" s="274">
        <v>3</v>
      </c>
      <c r="BA436" s="274" t="s">
        <v>183</v>
      </c>
      <c r="BB436" s="274" t="s">
        <v>183</v>
      </c>
      <c r="BC436" s="274" t="s">
        <v>33</v>
      </c>
      <c r="BD436" s="274"/>
      <c r="BE436" s="274" t="s">
        <v>183</v>
      </c>
      <c r="BF436" s="274"/>
      <c r="BG436" s="274"/>
      <c r="BH436" s="274"/>
      <c r="BI436" s="274"/>
      <c r="BJ436" s="274">
        <v>4</v>
      </c>
      <c r="BK436" s="274">
        <v>5</v>
      </c>
      <c r="BL436" s="274"/>
      <c r="BM436" s="274">
        <v>5</v>
      </c>
      <c r="BN436" s="274">
        <v>3</v>
      </c>
      <c r="BO436" s="274"/>
      <c r="BP436" s="274"/>
      <c r="BQ436" s="275">
        <v>43140.693657407406</v>
      </c>
      <c r="BR436" s="274" t="s">
        <v>356</v>
      </c>
    </row>
    <row r="437" spans="1:70" ht="15" x14ac:dyDescent="0.25">
      <c r="A437" s="197" t="str">
        <f>IF(ISNA(LOOKUP($G437,BLIOTECAS!$B$1:$B$27,BLIOTECAS!C$1:C$27)),"",LOOKUP($G437,BLIOTECAS!$B$1:$B$27,BLIOTECAS!C$1:C$27))</f>
        <v xml:space="preserve">Facultad de Ciencias Económicas y Empresariales </v>
      </c>
      <c r="B437" s="197" t="str">
        <f>IF(ISNA(LOOKUP($G437,BLIOTECAS!$B$1:$B$27,BLIOTECAS!D$1:D$27)),"",LOOKUP($G437,BLIOTECAS!$B$1:$B$27,BLIOTECAS!D$1:D$27))</f>
        <v>CEE</v>
      </c>
      <c r="C437" s="197" t="str">
        <f>IF(ISNA(LOOKUP($G437,BLIOTECAS!$B$1:$B$27,BLIOTECAS!E$1:E$27)),"",LOOKUP($G437,BLIOTECAS!$B$1:$B$27,BLIOTECAS!E$1:E$27))</f>
        <v>Ciencias Sociales</v>
      </c>
      <c r="D437" s="274">
        <v>1869</v>
      </c>
      <c r="E437" s="274"/>
      <c r="F437" s="274"/>
      <c r="G437" s="274">
        <v>5</v>
      </c>
      <c r="H437" s="274"/>
      <c r="I437" s="274">
        <v>3</v>
      </c>
      <c r="J437" s="274">
        <v>4</v>
      </c>
      <c r="K437" s="274"/>
      <c r="L437" s="274">
        <v>5</v>
      </c>
      <c r="M437" s="274">
        <v>9</v>
      </c>
      <c r="N437" s="274">
        <v>26</v>
      </c>
      <c r="O437" s="274" t="s">
        <v>505</v>
      </c>
      <c r="P437" s="274"/>
      <c r="Q437" s="274"/>
      <c r="R437" s="274">
        <v>4</v>
      </c>
      <c r="S437" s="274">
        <v>4</v>
      </c>
      <c r="T437" s="274">
        <v>3</v>
      </c>
      <c r="U437" s="274">
        <v>3</v>
      </c>
      <c r="V437" s="274"/>
      <c r="W437" s="274"/>
      <c r="X437" s="274">
        <v>4</v>
      </c>
      <c r="Y437" s="274">
        <v>5</v>
      </c>
      <c r="Z437" s="274">
        <v>4</v>
      </c>
      <c r="AA437" s="274">
        <v>4</v>
      </c>
      <c r="AB437" s="274">
        <v>3</v>
      </c>
      <c r="AC437" s="274"/>
      <c r="AD437" s="274">
        <v>3</v>
      </c>
      <c r="AE437" s="274">
        <v>3</v>
      </c>
      <c r="AF437" s="274">
        <v>4</v>
      </c>
      <c r="AG437" s="274">
        <v>4</v>
      </c>
      <c r="AH437" s="274">
        <v>4</v>
      </c>
      <c r="AI437" s="274">
        <v>4</v>
      </c>
      <c r="AJ437" s="274">
        <v>4</v>
      </c>
      <c r="AK437" s="274"/>
      <c r="AL437" s="274"/>
      <c r="AM437" s="274">
        <v>4</v>
      </c>
      <c r="AN437" s="274">
        <v>4</v>
      </c>
      <c r="AO437" s="274">
        <v>4</v>
      </c>
      <c r="AP437" s="274">
        <v>4</v>
      </c>
      <c r="AQ437" s="274">
        <v>5</v>
      </c>
      <c r="AR437" s="274">
        <v>5</v>
      </c>
      <c r="AS437" s="274">
        <v>4</v>
      </c>
      <c r="AT437" s="274"/>
      <c r="AU437" s="274" t="s">
        <v>183</v>
      </c>
      <c r="AV437" s="274">
        <v>4</v>
      </c>
      <c r="AW437" s="274" t="s">
        <v>183</v>
      </c>
      <c r="AX437" s="274">
        <v>3</v>
      </c>
      <c r="AY437" s="274"/>
      <c r="AZ437" s="274"/>
      <c r="BA437" s="274" t="s">
        <v>33</v>
      </c>
      <c r="BB437" s="274" t="s">
        <v>183</v>
      </c>
      <c r="BC437" s="274" t="s">
        <v>183</v>
      </c>
      <c r="BD437" s="274">
        <v>5</v>
      </c>
      <c r="BE437" s="274" t="s">
        <v>33</v>
      </c>
      <c r="BF437" s="274"/>
      <c r="BG437" s="274"/>
      <c r="BH437" s="274"/>
      <c r="BI437" s="274"/>
      <c r="BJ437" s="274">
        <v>4</v>
      </c>
      <c r="BK437" s="274">
        <v>4</v>
      </c>
      <c r="BL437" s="274"/>
      <c r="BM437" s="274">
        <v>4</v>
      </c>
      <c r="BN437" s="274">
        <v>4</v>
      </c>
      <c r="BO437" s="274"/>
      <c r="BP437" s="274"/>
      <c r="BQ437" s="275">
        <v>43140.70821759259</v>
      </c>
      <c r="BR437" s="274" t="s">
        <v>356</v>
      </c>
    </row>
    <row r="438" spans="1:70" ht="15" x14ac:dyDescent="0.25">
      <c r="A438" s="197" t="str">
        <f>IF(ISNA(LOOKUP($G438,BLIOTECAS!$B$1:$B$27,BLIOTECAS!C$1:C$27)),"",LOOKUP($G438,BLIOTECAS!$B$1:$B$27,BLIOTECAS!C$1:C$27))</f>
        <v>F. Enfermería, Fisioterapia y Podología</v>
      </c>
      <c r="B438" s="197" t="str">
        <f>IF(ISNA(LOOKUP($G438,BLIOTECAS!$B$1:$B$27,BLIOTECAS!D$1:D$27)),"",LOOKUP($G438,BLIOTECAS!$B$1:$B$27,BLIOTECAS!D$1:D$27))</f>
        <v>ENF</v>
      </c>
      <c r="C438" s="197" t="str">
        <f>IF(ISNA(LOOKUP($G438,BLIOTECAS!$B$1:$B$27,BLIOTECAS!E$1:E$27)),"",LOOKUP($G438,BLIOTECAS!$B$1:$B$27,BLIOTECAS!E$1:E$27))</f>
        <v>Ciencias de la Salud</v>
      </c>
      <c r="D438" s="274">
        <v>1870</v>
      </c>
      <c r="E438" s="274"/>
      <c r="F438" s="274"/>
      <c r="G438" s="274">
        <v>22</v>
      </c>
      <c r="H438" s="274"/>
      <c r="I438" s="274">
        <v>2</v>
      </c>
      <c r="J438" s="274">
        <v>4</v>
      </c>
      <c r="K438" s="274"/>
      <c r="L438" s="274">
        <v>22</v>
      </c>
      <c r="M438" s="274"/>
      <c r="N438" s="274"/>
      <c r="O438" s="274"/>
      <c r="P438" s="274"/>
      <c r="Q438" s="274"/>
      <c r="R438" s="274">
        <v>3</v>
      </c>
      <c r="S438" s="274">
        <v>3</v>
      </c>
      <c r="T438" s="274">
        <v>3</v>
      </c>
      <c r="U438" s="274">
        <v>3</v>
      </c>
      <c r="V438" s="274"/>
      <c r="W438" s="274"/>
      <c r="X438" s="274"/>
      <c r="Y438" s="274">
        <v>5</v>
      </c>
      <c r="Z438" s="274">
        <v>4</v>
      </c>
      <c r="AA438" s="274">
        <v>4</v>
      </c>
      <c r="AB438" s="274">
        <v>4</v>
      </c>
      <c r="AC438" s="274"/>
      <c r="AD438" s="274">
        <v>4</v>
      </c>
      <c r="AE438" s="274">
        <v>4</v>
      </c>
      <c r="AF438" s="274">
        <v>5</v>
      </c>
      <c r="AG438" s="274">
        <v>4</v>
      </c>
      <c r="AH438" s="274">
        <v>4</v>
      </c>
      <c r="AI438" s="274">
        <v>4</v>
      </c>
      <c r="AJ438" s="274">
        <v>4</v>
      </c>
      <c r="AK438" s="274"/>
      <c r="AL438" s="274"/>
      <c r="AM438" s="274"/>
      <c r="AN438" s="274"/>
      <c r="AO438" s="274"/>
      <c r="AP438" s="274"/>
      <c r="AQ438" s="274"/>
      <c r="AR438" s="274"/>
      <c r="AS438" s="274"/>
      <c r="AT438" s="274"/>
      <c r="AU438" s="274" t="s">
        <v>183</v>
      </c>
      <c r="AV438" s="274">
        <v>5</v>
      </c>
      <c r="AW438" s="274" t="s">
        <v>183</v>
      </c>
      <c r="AX438" s="274">
        <v>4</v>
      </c>
      <c r="AY438" s="274" t="s">
        <v>33</v>
      </c>
      <c r="AZ438" s="274"/>
      <c r="BA438" s="274" t="s">
        <v>33</v>
      </c>
      <c r="BB438" s="274" t="s">
        <v>183</v>
      </c>
      <c r="BC438" s="274" t="s">
        <v>183</v>
      </c>
      <c r="BD438" s="274">
        <v>3</v>
      </c>
      <c r="BE438" s="274" t="s">
        <v>183</v>
      </c>
      <c r="BF438" s="274"/>
      <c r="BG438" s="274"/>
      <c r="BH438" s="274"/>
      <c r="BI438" s="274"/>
      <c r="BJ438" s="274">
        <v>4</v>
      </c>
      <c r="BK438" s="274">
        <v>4</v>
      </c>
      <c r="BL438" s="274"/>
      <c r="BM438" s="274">
        <v>4</v>
      </c>
      <c r="BN438" s="274"/>
      <c r="BO438" s="274"/>
      <c r="BP438" s="274"/>
      <c r="BQ438" s="275">
        <v>43140.722118055557</v>
      </c>
      <c r="BR438" s="274" t="s">
        <v>356</v>
      </c>
    </row>
    <row r="439" spans="1:70" ht="15" x14ac:dyDescent="0.25">
      <c r="A439" s="197" t="str">
        <f>IF(ISNA(LOOKUP($G439,BLIOTECAS!$B$1:$B$27,BLIOTECAS!C$1:C$27)),"",LOOKUP($G439,BLIOTECAS!$B$1:$B$27,BLIOTECAS!C$1:C$27))</f>
        <v xml:space="preserve">Facultad de Filología </v>
      </c>
      <c r="B439" s="197" t="str">
        <f>IF(ISNA(LOOKUP($G439,BLIOTECAS!$B$1:$B$27,BLIOTECAS!D$1:D$27)),"",LOOKUP($G439,BLIOTECAS!$B$1:$B$27,BLIOTECAS!D$1:D$27))</f>
        <v>FLL</v>
      </c>
      <c r="C439" s="197" t="str">
        <f>IF(ISNA(LOOKUP($G439,BLIOTECAS!$B$1:$B$27,BLIOTECAS!E$1:E$27)),"",LOOKUP($G439,BLIOTECAS!$B$1:$B$27,BLIOTECAS!E$1:E$27))</f>
        <v>Humanidades</v>
      </c>
      <c r="D439" s="274">
        <v>1871</v>
      </c>
      <c r="E439" s="274"/>
      <c r="F439" s="274"/>
      <c r="G439" s="274">
        <v>14</v>
      </c>
      <c r="H439" s="274"/>
      <c r="I439" s="274">
        <v>3</v>
      </c>
      <c r="J439" s="274">
        <v>5</v>
      </c>
      <c r="K439" s="274"/>
      <c r="L439" s="274">
        <v>29</v>
      </c>
      <c r="M439" s="274">
        <v>14</v>
      </c>
      <c r="N439" s="274"/>
      <c r="O439" s="274"/>
      <c r="P439" s="274"/>
      <c r="Q439" s="274"/>
      <c r="R439" s="274">
        <v>4</v>
      </c>
      <c r="S439" s="274">
        <v>4</v>
      </c>
      <c r="T439" s="274">
        <v>3</v>
      </c>
      <c r="U439" s="274"/>
      <c r="V439" s="274"/>
      <c r="W439" s="274"/>
      <c r="X439" s="274">
        <v>4</v>
      </c>
      <c r="Y439" s="274">
        <v>4</v>
      </c>
      <c r="Z439" s="274">
        <v>4</v>
      </c>
      <c r="AA439" s="274">
        <v>4</v>
      </c>
      <c r="AB439" s="274">
        <v>4</v>
      </c>
      <c r="AC439" s="274"/>
      <c r="AD439" s="274">
        <v>3</v>
      </c>
      <c r="AE439" s="274">
        <v>4</v>
      </c>
      <c r="AF439" s="274">
        <v>4</v>
      </c>
      <c r="AG439" s="274">
        <v>5</v>
      </c>
      <c r="AH439" s="274">
        <v>3</v>
      </c>
      <c r="AI439" s="274"/>
      <c r="AJ439" s="274">
        <v>3</v>
      </c>
      <c r="AK439" s="274"/>
      <c r="AL439" s="274"/>
      <c r="AM439" s="274">
        <v>4</v>
      </c>
      <c r="AN439" s="274">
        <v>3</v>
      </c>
      <c r="AO439" s="274">
        <v>3</v>
      </c>
      <c r="AP439" s="274">
        <v>4</v>
      </c>
      <c r="AQ439" s="274">
        <v>4</v>
      </c>
      <c r="AR439" s="274"/>
      <c r="AS439" s="274">
        <v>4</v>
      </c>
      <c r="AT439" s="274"/>
      <c r="AU439" s="274" t="s">
        <v>183</v>
      </c>
      <c r="AV439" s="274">
        <v>4</v>
      </c>
      <c r="AW439" s="274" t="s">
        <v>33</v>
      </c>
      <c r="AX439" s="274"/>
      <c r="AY439" s="274" t="s">
        <v>33</v>
      </c>
      <c r="AZ439" s="274"/>
      <c r="BA439" s="274" t="s">
        <v>183</v>
      </c>
      <c r="BB439" s="274" t="s">
        <v>183</v>
      </c>
      <c r="BC439" s="274" t="s">
        <v>183</v>
      </c>
      <c r="BD439" s="274">
        <v>4</v>
      </c>
      <c r="BE439" s="274" t="s">
        <v>183</v>
      </c>
      <c r="BF439" s="274"/>
      <c r="BG439" s="274"/>
      <c r="BH439" s="274"/>
      <c r="BI439" s="274"/>
      <c r="BJ439" s="274">
        <v>4</v>
      </c>
      <c r="BK439" s="274">
        <v>5</v>
      </c>
      <c r="BL439" s="274"/>
      <c r="BM439" s="274">
        <v>4</v>
      </c>
      <c r="BN439" s="274">
        <v>3</v>
      </c>
      <c r="BO439" s="274"/>
      <c r="BP439" s="274"/>
      <c r="BQ439" s="275">
        <v>43140.722800925927</v>
      </c>
      <c r="BR439" s="274" t="s">
        <v>356</v>
      </c>
    </row>
    <row r="440" spans="1:70" ht="15" x14ac:dyDescent="0.25">
      <c r="A440" s="197" t="str">
        <f>IF(ISNA(LOOKUP($G440,BLIOTECAS!$B$1:$B$27,BLIOTECAS!C$1:C$27)),"",LOOKUP($G440,BLIOTECAS!$B$1:$B$27,BLIOTECAS!C$1:C$27))</f>
        <v xml:space="preserve">Facultad de Filología </v>
      </c>
      <c r="B440" s="197" t="str">
        <f>IF(ISNA(LOOKUP($G440,BLIOTECAS!$B$1:$B$27,BLIOTECAS!D$1:D$27)),"",LOOKUP($G440,BLIOTECAS!$B$1:$B$27,BLIOTECAS!D$1:D$27))</f>
        <v>FLL</v>
      </c>
      <c r="C440" s="197" t="str">
        <f>IF(ISNA(LOOKUP($G440,BLIOTECAS!$B$1:$B$27,BLIOTECAS!E$1:E$27)),"",LOOKUP($G440,BLIOTECAS!$B$1:$B$27,BLIOTECAS!E$1:E$27))</f>
        <v>Humanidades</v>
      </c>
      <c r="D440" s="274">
        <v>1872</v>
      </c>
      <c r="E440" s="274"/>
      <c r="F440" s="274"/>
      <c r="G440" s="274">
        <v>14</v>
      </c>
      <c r="H440" s="274"/>
      <c r="I440" s="274">
        <v>4</v>
      </c>
      <c r="J440" s="274">
        <v>5</v>
      </c>
      <c r="K440" s="274"/>
      <c r="L440" s="274">
        <v>29</v>
      </c>
      <c r="M440" s="274">
        <v>16</v>
      </c>
      <c r="N440" s="274">
        <v>14</v>
      </c>
      <c r="O440" s="274" t="s">
        <v>506</v>
      </c>
      <c r="P440" s="274"/>
      <c r="Q440" s="274"/>
      <c r="R440" s="274">
        <v>5</v>
      </c>
      <c r="S440" s="274">
        <v>5</v>
      </c>
      <c r="T440" s="274">
        <v>5</v>
      </c>
      <c r="U440" s="274">
        <v>5</v>
      </c>
      <c r="V440" s="274"/>
      <c r="W440" s="274"/>
      <c r="X440" s="274">
        <v>5</v>
      </c>
      <c r="Y440" s="274">
        <v>3</v>
      </c>
      <c r="Z440" s="274">
        <v>5</v>
      </c>
      <c r="AA440" s="274">
        <v>4</v>
      </c>
      <c r="AB440" s="274">
        <v>5</v>
      </c>
      <c r="AC440" s="274"/>
      <c r="AD440" s="274">
        <v>4</v>
      </c>
      <c r="AE440" s="274">
        <v>4</v>
      </c>
      <c r="AF440" s="274">
        <v>5</v>
      </c>
      <c r="AG440" s="274">
        <v>5</v>
      </c>
      <c r="AH440" s="274">
        <v>3</v>
      </c>
      <c r="AI440" s="274">
        <v>5</v>
      </c>
      <c r="AJ440" s="274">
        <v>3</v>
      </c>
      <c r="AK440" s="274"/>
      <c r="AL440" s="274"/>
      <c r="AM440" s="274">
        <v>5</v>
      </c>
      <c r="AN440" s="274">
        <v>5</v>
      </c>
      <c r="AO440" s="274">
        <v>5</v>
      </c>
      <c r="AP440" s="274">
        <v>5</v>
      </c>
      <c r="AQ440" s="274">
        <v>5</v>
      </c>
      <c r="AR440" s="274">
        <v>5</v>
      </c>
      <c r="AS440" s="274">
        <v>5</v>
      </c>
      <c r="AT440" s="274"/>
      <c r="AU440" s="274" t="s">
        <v>33</v>
      </c>
      <c r="AV440" s="274">
        <v>5</v>
      </c>
      <c r="AW440" s="274" t="s">
        <v>33</v>
      </c>
      <c r="AX440" s="274"/>
      <c r="AY440" s="274" t="s">
        <v>33</v>
      </c>
      <c r="AZ440" s="274"/>
      <c r="BA440" s="274" t="s">
        <v>183</v>
      </c>
      <c r="BB440" s="274" t="s">
        <v>183</v>
      </c>
      <c r="BC440" s="274" t="s">
        <v>183</v>
      </c>
      <c r="BD440" s="274">
        <v>5</v>
      </c>
      <c r="BE440" s="274" t="s">
        <v>33</v>
      </c>
      <c r="BF440" s="274"/>
      <c r="BG440" s="274"/>
      <c r="BH440" s="274"/>
      <c r="BI440" s="274"/>
      <c r="BJ440" s="274">
        <v>5</v>
      </c>
      <c r="BK440" s="274">
        <v>5</v>
      </c>
      <c r="BL440" s="274"/>
      <c r="BM440" s="274">
        <v>5</v>
      </c>
      <c r="BN440" s="274">
        <v>5</v>
      </c>
      <c r="BO440" s="274"/>
      <c r="BP440" s="274"/>
      <c r="BQ440" s="275">
        <v>43140.730717592596</v>
      </c>
      <c r="BR440" s="274" t="s">
        <v>355</v>
      </c>
    </row>
    <row r="441" spans="1:70" ht="15" x14ac:dyDescent="0.25">
      <c r="A441" s="197" t="str">
        <f>IF(ISNA(LOOKUP($G441,BLIOTECAS!$B$1:$B$27,BLIOTECAS!C$1:C$27)),"",LOOKUP($G441,BLIOTECAS!$B$1:$B$27,BLIOTECAS!C$1:C$27))</f>
        <v xml:space="preserve">Facultad de Psicología </v>
      </c>
      <c r="B441" s="197" t="str">
        <f>IF(ISNA(LOOKUP($G441,BLIOTECAS!$B$1:$B$27,BLIOTECAS!D$1:D$27)),"",LOOKUP($G441,BLIOTECAS!$B$1:$B$27,BLIOTECAS!D$1:D$27))</f>
        <v>PSI</v>
      </c>
      <c r="C441" s="197" t="str">
        <f>IF(ISNA(LOOKUP($G441,BLIOTECAS!$B$1:$B$27,BLIOTECAS!E$1:E$27)),"",LOOKUP($G441,BLIOTECAS!$B$1:$B$27,BLIOTECAS!E$1:E$27))</f>
        <v>Ciencias de la Salud</v>
      </c>
      <c r="D441" s="274">
        <v>1873</v>
      </c>
      <c r="E441" s="274"/>
      <c r="F441" s="274"/>
      <c r="G441" s="274">
        <v>20</v>
      </c>
      <c r="H441" s="274"/>
      <c r="I441" s="274">
        <v>5</v>
      </c>
      <c r="J441" s="274">
        <v>5</v>
      </c>
      <c r="K441" s="274"/>
      <c r="L441" s="274">
        <v>20</v>
      </c>
      <c r="M441" s="274">
        <v>9</v>
      </c>
      <c r="N441" s="274">
        <v>5</v>
      </c>
      <c r="O441" s="274"/>
      <c r="P441" s="274"/>
      <c r="Q441" s="274"/>
      <c r="R441" s="274">
        <v>5</v>
      </c>
      <c r="S441" s="274">
        <v>5</v>
      </c>
      <c r="T441" s="274">
        <v>5</v>
      </c>
      <c r="U441" s="274">
        <v>5</v>
      </c>
      <c r="V441" s="274"/>
      <c r="W441" s="274"/>
      <c r="X441" s="274">
        <v>4</v>
      </c>
      <c r="Y441" s="274">
        <v>5</v>
      </c>
      <c r="Z441" s="274">
        <v>5</v>
      </c>
      <c r="AA441" s="274">
        <v>5</v>
      </c>
      <c r="AB441" s="274">
        <v>5</v>
      </c>
      <c r="AC441" s="274"/>
      <c r="AD441" s="274">
        <v>4</v>
      </c>
      <c r="AE441" s="274">
        <v>5</v>
      </c>
      <c r="AF441" s="274">
        <v>5</v>
      </c>
      <c r="AG441" s="274">
        <v>5</v>
      </c>
      <c r="AH441" s="274">
        <v>4</v>
      </c>
      <c r="AI441" s="274">
        <v>5</v>
      </c>
      <c r="AJ441" s="274">
        <v>4</v>
      </c>
      <c r="AK441" s="274"/>
      <c r="AL441" s="274"/>
      <c r="AM441" s="274">
        <v>5</v>
      </c>
      <c r="AN441" s="274">
        <v>5</v>
      </c>
      <c r="AO441" s="274">
        <v>5</v>
      </c>
      <c r="AP441" s="274">
        <v>5</v>
      </c>
      <c r="AQ441" s="274">
        <v>5</v>
      </c>
      <c r="AR441" s="274">
        <v>5</v>
      </c>
      <c r="AS441" s="274">
        <v>5</v>
      </c>
      <c r="AT441" s="274"/>
      <c r="AU441" s="274" t="s">
        <v>183</v>
      </c>
      <c r="AV441" s="274">
        <v>5</v>
      </c>
      <c r="AW441" s="274" t="s">
        <v>183</v>
      </c>
      <c r="AX441" s="274">
        <v>5</v>
      </c>
      <c r="AY441" s="274" t="s">
        <v>33</v>
      </c>
      <c r="AZ441" s="274"/>
      <c r="BA441" s="274" t="s">
        <v>33</v>
      </c>
      <c r="BB441" s="274" t="s">
        <v>183</v>
      </c>
      <c r="BC441" s="274" t="s">
        <v>33</v>
      </c>
      <c r="BD441" s="274"/>
      <c r="BE441" s="274" t="s">
        <v>183</v>
      </c>
      <c r="BF441" s="274"/>
      <c r="BG441" s="274"/>
      <c r="BH441" s="274"/>
      <c r="BI441" s="274"/>
      <c r="BJ441" s="274"/>
      <c r="BK441" s="274">
        <v>5</v>
      </c>
      <c r="BL441" s="274"/>
      <c r="BM441" s="274">
        <v>5</v>
      </c>
      <c r="BN441" s="274">
        <v>5</v>
      </c>
      <c r="BO441" s="274"/>
      <c r="BP441" s="274"/>
      <c r="BQ441" s="275">
        <v>43140.731840277775</v>
      </c>
      <c r="BR441" s="274" t="s">
        <v>355</v>
      </c>
    </row>
    <row r="442" spans="1:70" ht="15" x14ac:dyDescent="0.25">
      <c r="A442" s="197" t="str">
        <f>IF(ISNA(LOOKUP($G442,BLIOTECAS!$B$1:$B$27,BLIOTECAS!C$1:C$27)),"",LOOKUP($G442,BLIOTECAS!$B$1:$B$27,BLIOTECAS!C$1:C$27))</f>
        <v xml:space="preserve">Facultad de Ciencias Políticas y Sociología </v>
      </c>
      <c r="B442" s="197" t="str">
        <f>IF(ISNA(LOOKUP($G442,BLIOTECAS!$B$1:$B$27,BLIOTECAS!D$1:D$27)),"",LOOKUP($G442,BLIOTECAS!$B$1:$B$27,BLIOTECAS!D$1:D$27))</f>
        <v>CPS</v>
      </c>
      <c r="C442" s="197" t="str">
        <f>IF(ISNA(LOOKUP($G442,BLIOTECAS!$B$1:$B$27,BLIOTECAS!E$1:E$27)),"",LOOKUP($G442,BLIOTECAS!$B$1:$B$27,BLIOTECAS!E$1:E$27))</f>
        <v>Ciencias Sociales</v>
      </c>
      <c r="D442" s="274">
        <v>1875</v>
      </c>
      <c r="E442" s="274"/>
      <c r="F442" s="274"/>
      <c r="G442" s="274">
        <v>9</v>
      </c>
      <c r="H442" s="274"/>
      <c r="I442" s="274">
        <v>3</v>
      </c>
      <c r="J442" s="274">
        <v>3</v>
      </c>
      <c r="K442" s="274"/>
      <c r="L442" s="274">
        <v>9</v>
      </c>
      <c r="M442" s="274">
        <v>16</v>
      </c>
      <c r="N442" s="274">
        <v>5</v>
      </c>
      <c r="O442" s="274" t="s">
        <v>507</v>
      </c>
      <c r="P442" s="274"/>
      <c r="Q442" s="274"/>
      <c r="R442" s="274">
        <v>5</v>
      </c>
      <c r="S442" s="274">
        <v>4</v>
      </c>
      <c r="T442" s="274">
        <v>3</v>
      </c>
      <c r="U442" s="274">
        <v>4</v>
      </c>
      <c r="V442" s="274"/>
      <c r="W442" s="274"/>
      <c r="X442" s="274">
        <v>4</v>
      </c>
      <c r="Y442" s="274">
        <v>4</v>
      </c>
      <c r="Z442" s="274">
        <v>4</v>
      </c>
      <c r="AA442" s="274">
        <v>4</v>
      </c>
      <c r="AB442" s="274">
        <v>4</v>
      </c>
      <c r="AC442" s="274"/>
      <c r="AD442" s="274">
        <v>4</v>
      </c>
      <c r="AE442" s="274">
        <v>4</v>
      </c>
      <c r="AF442" s="274">
        <v>4</v>
      </c>
      <c r="AG442" s="274">
        <v>5</v>
      </c>
      <c r="AH442" s="274">
        <v>5</v>
      </c>
      <c r="AI442" s="274">
        <v>4</v>
      </c>
      <c r="AJ442" s="274">
        <v>3</v>
      </c>
      <c r="AK442" s="274"/>
      <c r="AL442" s="274"/>
      <c r="AM442" s="274">
        <v>5</v>
      </c>
      <c r="AN442" s="274">
        <v>5</v>
      </c>
      <c r="AO442" s="274">
        <v>5</v>
      </c>
      <c r="AP442" s="274">
        <v>5</v>
      </c>
      <c r="AQ442" s="274">
        <v>4</v>
      </c>
      <c r="AR442" s="274">
        <v>4</v>
      </c>
      <c r="AS442" s="274">
        <v>4</v>
      </c>
      <c r="AT442" s="274"/>
      <c r="AU442" s="274" t="s">
        <v>33</v>
      </c>
      <c r="AV442" s="274"/>
      <c r="AW442" s="274" t="s">
        <v>183</v>
      </c>
      <c r="AX442" s="274">
        <v>3</v>
      </c>
      <c r="AY442" s="274" t="s">
        <v>33</v>
      </c>
      <c r="AZ442" s="274"/>
      <c r="BA442" s="274" t="s">
        <v>183</v>
      </c>
      <c r="BB442" s="274" t="s">
        <v>183</v>
      </c>
      <c r="BC442" s="274" t="s">
        <v>183</v>
      </c>
      <c r="BD442" s="274">
        <v>4</v>
      </c>
      <c r="BE442" s="274" t="s">
        <v>33</v>
      </c>
      <c r="BF442" s="274"/>
      <c r="BG442" s="274"/>
      <c r="BH442" s="274"/>
      <c r="BI442" s="274"/>
      <c r="BJ442" s="274">
        <v>5</v>
      </c>
      <c r="BK442" s="274">
        <v>5</v>
      </c>
      <c r="BL442" s="274"/>
      <c r="BM442" s="274">
        <v>5</v>
      </c>
      <c r="BN442" s="274">
        <v>3</v>
      </c>
      <c r="BO442" s="274"/>
      <c r="BP442" s="274"/>
      <c r="BQ442" s="275">
        <v>43140.761180555557</v>
      </c>
      <c r="BR442" s="274" t="s">
        <v>355</v>
      </c>
    </row>
    <row r="443" spans="1:70" ht="15" x14ac:dyDescent="0.25">
      <c r="A443" s="197" t="str">
        <f>IF(ISNA(LOOKUP($G443,BLIOTECAS!$B$1:$B$27,BLIOTECAS!C$1:C$27)),"",LOOKUP($G443,BLIOTECAS!$B$1:$B$27,BLIOTECAS!C$1:C$27))</f>
        <v xml:space="preserve">Facultad de Filosofía </v>
      </c>
      <c r="B443" s="197" t="str">
        <f>IF(ISNA(LOOKUP($G443,BLIOTECAS!$B$1:$B$27,BLIOTECAS!D$1:D$27)),"",LOOKUP($G443,BLIOTECAS!$B$1:$B$27,BLIOTECAS!D$1:D$27))</f>
        <v>FLS</v>
      </c>
      <c r="C443" s="197" t="str">
        <f>IF(ISNA(LOOKUP($G443,BLIOTECAS!$B$1:$B$27,BLIOTECAS!E$1:E$27)),"",LOOKUP($G443,BLIOTECAS!$B$1:$B$27,BLIOTECAS!E$1:E$27))</f>
        <v>Humanidades</v>
      </c>
      <c r="D443" s="274">
        <v>1876</v>
      </c>
      <c r="E443" s="274"/>
      <c r="F443" s="274"/>
      <c r="G443" s="274">
        <v>15</v>
      </c>
      <c r="H443" s="274"/>
      <c r="I443" s="274">
        <v>3</v>
      </c>
      <c r="J443" s="274">
        <v>2</v>
      </c>
      <c r="K443" s="274"/>
      <c r="L443" s="274">
        <v>14</v>
      </c>
      <c r="M443" s="274">
        <v>11</v>
      </c>
      <c r="N443" s="274">
        <v>20</v>
      </c>
      <c r="O443" s="274"/>
      <c r="P443" s="274"/>
      <c r="Q443" s="274"/>
      <c r="R443" s="274">
        <v>4</v>
      </c>
      <c r="S443" s="274">
        <v>4</v>
      </c>
      <c r="T443" s="274">
        <v>4</v>
      </c>
      <c r="U443" s="274"/>
      <c r="V443" s="274"/>
      <c r="W443" s="274"/>
      <c r="X443" s="274">
        <v>3</v>
      </c>
      <c r="Y443" s="274">
        <v>4</v>
      </c>
      <c r="Z443" s="274">
        <v>4</v>
      </c>
      <c r="AA443" s="274">
        <v>4</v>
      </c>
      <c r="AB443" s="274">
        <v>5</v>
      </c>
      <c r="AC443" s="274"/>
      <c r="AD443" s="274">
        <v>4</v>
      </c>
      <c r="AE443" s="274">
        <v>5</v>
      </c>
      <c r="AF443" s="274">
        <v>3</v>
      </c>
      <c r="AG443" s="274">
        <v>5</v>
      </c>
      <c r="AH443" s="274">
        <v>3</v>
      </c>
      <c r="AI443" s="274">
        <v>4</v>
      </c>
      <c r="AJ443" s="274">
        <v>3</v>
      </c>
      <c r="AK443" s="274"/>
      <c r="AL443" s="274"/>
      <c r="AM443" s="274">
        <v>5</v>
      </c>
      <c r="AN443" s="274">
        <v>5</v>
      </c>
      <c r="AO443" s="274">
        <v>5</v>
      </c>
      <c r="AP443" s="274">
        <v>5</v>
      </c>
      <c r="AQ443" s="274">
        <v>4</v>
      </c>
      <c r="AR443" s="274">
        <v>3</v>
      </c>
      <c r="AS443" s="274">
        <v>3</v>
      </c>
      <c r="AT443" s="274"/>
      <c r="AU443" s="274" t="s">
        <v>183</v>
      </c>
      <c r="AV443" s="274">
        <v>3</v>
      </c>
      <c r="AW443" s="274"/>
      <c r="AX443" s="274">
        <v>4</v>
      </c>
      <c r="AY443" s="274" t="s">
        <v>33</v>
      </c>
      <c r="AZ443" s="274"/>
      <c r="BA443" s="274" t="s">
        <v>183</v>
      </c>
      <c r="BB443" s="274" t="s">
        <v>183</v>
      </c>
      <c r="BC443" s="274" t="s">
        <v>33</v>
      </c>
      <c r="BD443" s="274"/>
      <c r="BE443" s="274" t="s">
        <v>33</v>
      </c>
      <c r="BF443" s="274"/>
      <c r="BG443" s="274"/>
      <c r="BH443" s="274"/>
      <c r="BI443" s="274"/>
      <c r="BJ443" s="274">
        <v>5</v>
      </c>
      <c r="BK443" s="274">
        <v>5</v>
      </c>
      <c r="BL443" s="274"/>
      <c r="BM443" s="274">
        <v>4</v>
      </c>
      <c r="BN443" s="274">
        <v>3</v>
      </c>
      <c r="BO443" s="274"/>
      <c r="BP443" s="274"/>
      <c r="BQ443" s="275">
        <v>43140.762476851851</v>
      </c>
      <c r="BR443" s="274" t="s">
        <v>355</v>
      </c>
    </row>
    <row r="444" spans="1:70" ht="15" x14ac:dyDescent="0.25">
      <c r="A444" s="197" t="str">
        <f>IF(ISNA(LOOKUP($G444,BLIOTECAS!$B$1:$B$27,BLIOTECAS!C$1:C$27)),"",LOOKUP($G444,BLIOTECAS!$B$1:$B$27,BLIOTECAS!C$1:C$27))</f>
        <v xml:space="preserve">Facultad de Geografía e Historia </v>
      </c>
      <c r="B444" s="197" t="str">
        <f>IF(ISNA(LOOKUP($G444,BLIOTECAS!$B$1:$B$27,BLIOTECAS!D$1:D$27)),"",LOOKUP($G444,BLIOTECAS!$B$1:$B$27,BLIOTECAS!D$1:D$27))</f>
        <v>GHI</v>
      </c>
      <c r="C444" s="197" t="str">
        <f>IF(ISNA(LOOKUP($G444,BLIOTECAS!$B$1:$B$27,BLIOTECAS!E$1:E$27)),"",LOOKUP($G444,BLIOTECAS!$B$1:$B$27,BLIOTECAS!E$1:E$27))</f>
        <v>Humanidades</v>
      </c>
      <c r="D444" s="274">
        <v>1877</v>
      </c>
      <c r="E444" s="274"/>
      <c r="F444" s="274"/>
      <c r="G444" s="274">
        <v>16</v>
      </c>
      <c r="H444" s="274"/>
      <c r="I444" s="274">
        <v>4</v>
      </c>
      <c r="J444" s="274">
        <v>5</v>
      </c>
      <c r="K444" s="274"/>
      <c r="L444" s="274">
        <v>16</v>
      </c>
      <c r="M444" s="274">
        <v>29</v>
      </c>
      <c r="N444" s="274">
        <v>9</v>
      </c>
      <c r="O444" s="274" t="s">
        <v>508</v>
      </c>
      <c r="P444" s="274"/>
      <c r="Q444" s="274"/>
      <c r="R444" s="274">
        <v>5</v>
      </c>
      <c r="S444" s="274">
        <v>5</v>
      </c>
      <c r="T444" s="274">
        <v>5</v>
      </c>
      <c r="U444" s="274">
        <v>4</v>
      </c>
      <c r="V444" s="274"/>
      <c r="W444" s="274"/>
      <c r="X444" s="274">
        <v>5</v>
      </c>
      <c r="Y444" s="274">
        <v>4</v>
      </c>
      <c r="Z444" s="274">
        <v>5</v>
      </c>
      <c r="AA444" s="274">
        <v>4</v>
      </c>
      <c r="AB444" s="274">
        <v>3</v>
      </c>
      <c r="AC444" s="274"/>
      <c r="AD444" s="274">
        <v>4</v>
      </c>
      <c r="AE444" s="274">
        <v>5</v>
      </c>
      <c r="AF444" s="274">
        <v>4</v>
      </c>
      <c r="AG444" s="274">
        <v>5</v>
      </c>
      <c r="AH444" s="274">
        <v>5</v>
      </c>
      <c r="AI444" s="274">
        <v>5</v>
      </c>
      <c r="AJ444" s="274">
        <v>5</v>
      </c>
      <c r="AK444" s="274"/>
      <c r="AL444" s="274"/>
      <c r="AM444" s="274">
        <v>5</v>
      </c>
      <c r="AN444" s="274">
        <v>5</v>
      </c>
      <c r="AO444" s="274">
        <v>5</v>
      </c>
      <c r="AP444" s="274">
        <v>5</v>
      </c>
      <c r="AQ444" s="274">
        <v>5</v>
      </c>
      <c r="AR444" s="274">
        <v>5</v>
      </c>
      <c r="AS444" s="274">
        <v>5</v>
      </c>
      <c r="AT444" s="274"/>
      <c r="AU444" s="274" t="s">
        <v>183</v>
      </c>
      <c r="AV444" s="274">
        <v>4</v>
      </c>
      <c r="AW444" s="274" t="s">
        <v>183</v>
      </c>
      <c r="AX444" s="274">
        <v>4</v>
      </c>
      <c r="AY444" s="274" t="s">
        <v>183</v>
      </c>
      <c r="AZ444" s="274">
        <v>4</v>
      </c>
      <c r="BA444" s="274" t="s">
        <v>183</v>
      </c>
      <c r="BB444" s="274" t="s">
        <v>183</v>
      </c>
      <c r="BC444" s="274" t="s">
        <v>33</v>
      </c>
      <c r="BD444" s="274"/>
      <c r="BE444" s="274" t="s">
        <v>183</v>
      </c>
      <c r="BF444" s="274"/>
      <c r="BG444" s="274"/>
      <c r="BH444" s="274"/>
      <c r="BI444" s="274"/>
      <c r="BJ444" s="274">
        <v>5</v>
      </c>
      <c r="BK444" s="274">
        <v>5</v>
      </c>
      <c r="BL444" s="274"/>
      <c r="BM444" s="274">
        <v>5</v>
      </c>
      <c r="BN444" s="274">
        <v>4</v>
      </c>
      <c r="BO444" s="274"/>
      <c r="BP444" s="274"/>
      <c r="BQ444" s="275">
        <v>43140.764050925929</v>
      </c>
      <c r="BR444" s="274" t="s">
        <v>355</v>
      </c>
    </row>
    <row r="445" spans="1:70" ht="15" x14ac:dyDescent="0.25">
      <c r="A445" s="197" t="str">
        <f>IF(ISNA(LOOKUP($G445,BLIOTECAS!$B$1:$B$27,BLIOTECAS!C$1:C$27)),"",LOOKUP($G445,BLIOTECAS!$B$1:$B$27,BLIOTECAS!C$1:C$27))</f>
        <v/>
      </c>
      <c r="B445" s="197" t="str">
        <f>IF(ISNA(LOOKUP($G445,BLIOTECAS!$B$1:$B$27,BLIOTECAS!D$1:D$27)),"",LOOKUP($G445,BLIOTECAS!$B$1:$B$27,BLIOTECAS!D$1:D$27))</f>
        <v/>
      </c>
      <c r="C445" s="197" t="str">
        <f>IF(ISNA(LOOKUP($G445,BLIOTECAS!$B$1:$B$27,BLIOTECAS!E$1:E$27)),"",LOOKUP($G445,BLIOTECAS!$B$1:$B$27,BLIOTECAS!E$1:E$27))</f>
        <v/>
      </c>
      <c r="D445" s="274">
        <v>1878</v>
      </c>
      <c r="E445" s="274"/>
      <c r="F445" s="274"/>
      <c r="G445" s="274"/>
      <c r="H445" s="274"/>
      <c r="I445" s="274">
        <v>3</v>
      </c>
      <c r="J445" s="274">
        <v>1</v>
      </c>
      <c r="K445" s="274"/>
      <c r="L445" s="274">
        <v>9</v>
      </c>
      <c r="M445" s="274">
        <v>26</v>
      </c>
      <c r="N445" s="274"/>
      <c r="O445" s="274"/>
      <c r="P445" s="274"/>
      <c r="Q445" s="274"/>
      <c r="R445" s="274">
        <v>5</v>
      </c>
      <c r="S445" s="274">
        <v>4</v>
      </c>
      <c r="T445" s="274">
        <v>5</v>
      </c>
      <c r="U445" s="274">
        <v>5</v>
      </c>
      <c r="V445" s="274"/>
      <c r="W445" s="274"/>
      <c r="X445" s="274">
        <v>4</v>
      </c>
      <c r="Y445" s="274">
        <v>2</v>
      </c>
      <c r="Z445" s="274">
        <v>4</v>
      </c>
      <c r="AA445" s="274">
        <v>4</v>
      </c>
      <c r="AB445" s="274">
        <v>1</v>
      </c>
      <c r="AC445" s="274"/>
      <c r="AD445" s="274">
        <v>5</v>
      </c>
      <c r="AE445" s="274">
        <v>5</v>
      </c>
      <c r="AF445" s="274"/>
      <c r="AG445" s="274">
        <v>5</v>
      </c>
      <c r="AH445" s="274">
        <v>5</v>
      </c>
      <c r="AI445" s="274">
        <v>5</v>
      </c>
      <c r="AJ445" s="274">
        <v>4</v>
      </c>
      <c r="AK445" s="274"/>
      <c r="AL445" s="274"/>
      <c r="AM445" s="274">
        <v>5</v>
      </c>
      <c r="AN445" s="274">
        <v>5</v>
      </c>
      <c r="AO445" s="274">
        <v>5</v>
      </c>
      <c r="AP445" s="274">
        <v>4</v>
      </c>
      <c r="AQ445" s="274">
        <v>5</v>
      </c>
      <c r="AR445" s="274">
        <v>5</v>
      </c>
      <c r="AS445" s="274">
        <v>4</v>
      </c>
      <c r="AT445" s="274"/>
      <c r="AU445" s="274" t="s">
        <v>33</v>
      </c>
      <c r="AV445" s="274"/>
      <c r="AW445" s="274" t="s">
        <v>183</v>
      </c>
      <c r="AX445" s="274">
        <v>5</v>
      </c>
      <c r="AY445" s="274" t="s">
        <v>33</v>
      </c>
      <c r="AZ445" s="274"/>
      <c r="BA445" s="274" t="s">
        <v>33</v>
      </c>
      <c r="BB445" s="274" t="s">
        <v>183</v>
      </c>
      <c r="BC445" s="274" t="s">
        <v>33</v>
      </c>
      <c r="BD445" s="274"/>
      <c r="BE445" s="274" t="s">
        <v>183</v>
      </c>
      <c r="BF445" s="274"/>
      <c r="BG445" s="274"/>
      <c r="BH445" s="274"/>
      <c r="BI445" s="274"/>
      <c r="BJ445" s="274">
        <v>5</v>
      </c>
      <c r="BK445" s="274">
        <v>5</v>
      </c>
      <c r="BL445" s="274"/>
      <c r="BM445" s="274">
        <v>5</v>
      </c>
      <c r="BN445" s="274">
        <v>5</v>
      </c>
      <c r="BO445" s="274" t="s">
        <v>509</v>
      </c>
      <c r="BP445" s="274"/>
      <c r="BQ445" s="275">
        <v>43140.812384259261</v>
      </c>
      <c r="BR445" s="274" t="s">
        <v>356</v>
      </c>
    </row>
    <row r="446" spans="1:70" ht="15" x14ac:dyDescent="0.25">
      <c r="A446" s="197" t="str">
        <f>IF(ISNA(LOOKUP($G446,BLIOTECAS!$B$1:$B$27,BLIOTECAS!C$1:C$27)),"",LOOKUP($G446,BLIOTECAS!$B$1:$B$27,BLIOTECAS!C$1:C$27))</f>
        <v xml:space="preserve">Facultad de Ciencias Matemáticas </v>
      </c>
      <c r="B446" s="197" t="str">
        <f>IF(ISNA(LOOKUP($G446,BLIOTECAS!$B$1:$B$27,BLIOTECAS!D$1:D$27)),"",LOOKUP($G446,BLIOTECAS!$B$1:$B$27,BLIOTECAS!D$1:D$27))</f>
        <v>MAT</v>
      </c>
      <c r="C446" s="197" t="str">
        <f>IF(ISNA(LOOKUP($G446,BLIOTECAS!$B$1:$B$27,BLIOTECAS!E$1:E$27)),"",LOOKUP($G446,BLIOTECAS!$B$1:$B$27,BLIOTECAS!E$1:E$27))</f>
        <v>Ciencias Experimentales</v>
      </c>
      <c r="D446" s="274">
        <v>1879</v>
      </c>
      <c r="E446" s="274"/>
      <c r="F446" s="274"/>
      <c r="G446" s="274">
        <v>8</v>
      </c>
      <c r="H446" s="274"/>
      <c r="I446" s="274">
        <v>3</v>
      </c>
      <c r="J446" s="274">
        <v>4</v>
      </c>
      <c r="K446" s="274"/>
      <c r="L446" s="274">
        <v>8</v>
      </c>
      <c r="M446" s="274">
        <v>17</v>
      </c>
      <c r="N446" s="274"/>
      <c r="O446" s="274"/>
      <c r="P446" s="274"/>
      <c r="Q446" s="274"/>
      <c r="R446" s="274">
        <v>4</v>
      </c>
      <c r="S446" s="274">
        <v>4</v>
      </c>
      <c r="T446" s="274">
        <v>4</v>
      </c>
      <c r="U446" s="274">
        <v>5</v>
      </c>
      <c r="V446" s="274"/>
      <c r="W446" s="274"/>
      <c r="X446" s="274">
        <v>2</v>
      </c>
      <c r="Y446" s="274">
        <v>4</v>
      </c>
      <c r="Z446" s="274">
        <v>2</v>
      </c>
      <c r="AA446" s="274">
        <v>2</v>
      </c>
      <c r="AB446" s="274">
        <v>5</v>
      </c>
      <c r="AC446" s="274"/>
      <c r="AD446" s="274">
        <v>2</v>
      </c>
      <c r="AE446" s="274">
        <v>5</v>
      </c>
      <c r="AF446" s="274">
        <v>4</v>
      </c>
      <c r="AG446" s="274">
        <v>5</v>
      </c>
      <c r="AH446" s="274">
        <v>4</v>
      </c>
      <c r="AI446" s="274">
        <v>3</v>
      </c>
      <c r="AJ446" s="274">
        <v>5</v>
      </c>
      <c r="AK446" s="274"/>
      <c r="AL446" s="274"/>
      <c r="AM446" s="274">
        <v>5</v>
      </c>
      <c r="AN446" s="274">
        <v>5</v>
      </c>
      <c r="AO446" s="274">
        <v>5</v>
      </c>
      <c r="AP446" s="274">
        <v>5</v>
      </c>
      <c r="AQ446" s="274">
        <v>5</v>
      </c>
      <c r="AR446" s="274">
        <v>5</v>
      </c>
      <c r="AS446" s="274">
        <v>3</v>
      </c>
      <c r="AT446" s="274"/>
      <c r="AU446" s="274" t="s">
        <v>183</v>
      </c>
      <c r="AV446" s="274">
        <v>4</v>
      </c>
      <c r="AW446" s="274" t="s">
        <v>33</v>
      </c>
      <c r="AX446" s="274"/>
      <c r="AY446" s="274" t="s">
        <v>183</v>
      </c>
      <c r="AZ446" s="274">
        <v>4</v>
      </c>
      <c r="BA446" s="274" t="s">
        <v>183</v>
      </c>
      <c r="BB446" s="274" t="s">
        <v>183</v>
      </c>
      <c r="BC446" s="274" t="s">
        <v>33</v>
      </c>
      <c r="BD446" s="274"/>
      <c r="BE446" s="274" t="s">
        <v>183</v>
      </c>
      <c r="BF446" s="274" t="s">
        <v>510</v>
      </c>
      <c r="BG446" s="274"/>
      <c r="BH446" s="274"/>
      <c r="BI446" s="274"/>
      <c r="BJ446" s="274">
        <v>4</v>
      </c>
      <c r="BK446" s="274">
        <v>5</v>
      </c>
      <c r="BL446" s="274"/>
      <c r="BM446" s="274">
        <v>4</v>
      </c>
      <c r="BN446" s="274">
        <v>4</v>
      </c>
      <c r="BO446" s="274"/>
      <c r="BP446" s="274"/>
      <c r="BQ446" s="290">
        <v>43140.832152777781</v>
      </c>
      <c r="BR446" s="274" t="s">
        <v>355</v>
      </c>
    </row>
    <row r="447" spans="1:70" ht="15" x14ac:dyDescent="0.25">
      <c r="A447" s="197" t="str">
        <f>IF(ISNA(LOOKUP($G447,BLIOTECAS!$B$1:$B$27,BLIOTECAS!C$1:C$27)),"",LOOKUP($G447,BLIOTECAS!$B$1:$B$27,BLIOTECAS!C$1:C$27))</f>
        <v xml:space="preserve">Facultad de Geografía e Historia </v>
      </c>
      <c r="B447" s="197" t="str">
        <f>IF(ISNA(LOOKUP($G447,BLIOTECAS!$B$1:$B$27,BLIOTECAS!D$1:D$27)),"",LOOKUP($G447,BLIOTECAS!$B$1:$B$27,BLIOTECAS!D$1:D$27))</f>
        <v>GHI</v>
      </c>
      <c r="C447" s="197" t="str">
        <f>IF(ISNA(LOOKUP($G447,BLIOTECAS!$B$1:$B$27,BLIOTECAS!E$1:E$27)),"",LOOKUP($G447,BLIOTECAS!$B$1:$B$27,BLIOTECAS!E$1:E$27))</f>
        <v>Humanidades</v>
      </c>
      <c r="D447" s="274">
        <v>1880</v>
      </c>
      <c r="E447" s="274"/>
      <c r="F447" s="274"/>
      <c r="G447" s="274">
        <v>16</v>
      </c>
      <c r="H447" s="274"/>
      <c r="I447" s="274">
        <v>3</v>
      </c>
      <c r="J447" s="274">
        <v>3</v>
      </c>
      <c r="K447" s="274"/>
      <c r="L447" s="274">
        <v>16</v>
      </c>
      <c r="M447" s="274">
        <v>29</v>
      </c>
      <c r="N447" s="274"/>
      <c r="O447" s="274" t="s">
        <v>105</v>
      </c>
      <c r="P447" s="274"/>
      <c r="Q447" s="274"/>
      <c r="R447" s="274">
        <v>4</v>
      </c>
      <c r="S447" s="274">
        <v>4</v>
      </c>
      <c r="T447" s="274">
        <v>4</v>
      </c>
      <c r="U447" s="274">
        <v>5</v>
      </c>
      <c r="V447" s="274"/>
      <c r="W447" s="274"/>
      <c r="X447" s="274">
        <v>5</v>
      </c>
      <c r="Y447" s="274">
        <v>5</v>
      </c>
      <c r="Z447" s="274">
        <v>5</v>
      </c>
      <c r="AA447" s="274">
        <v>4</v>
      </c>
      <c r="AB447" s="274">
        <v>5</v>
      </c>
      <c r="AC447" s="274"/>
      <c r="AD447" s="274">
        <v>3</v>
      </c>
      <c r="AE447" s="274">
        <v>4</v>
      </c>
      <c r="AF447" s="274">
        <v>4</v>
      </c>
      <c r="AG447" s="274">
        <v>5</v>
      </c>
      <c r="AH447" s="274">
        <v>4</v>
      </c>
      <c r="AI447" s="274">
        <v>5</v>
      </c>
      <c r="AJ447" s="274">
        <v>4</v>
      </c>
      <c r="AK447" s="274"/>
      <c r="AL447" s="274"/>
      <c r="AM447" s="274">
        <v>5</v>
      </c>
      <c r="AN447" s="274">
        <v>4</v>
      </c>
      <c r="AO447" s="274">
        <v>4</v>
      </c>
      <c r="AP447" s="274">
        <v>5</v>
      </c>
      <c r="AQ447" s="274">
        <v>5</v>
      </c>
      <c r="AR447" s="274">
        <v>5</v>
      </c>
      <c r="AS447" s="274">
        <v>5</v>
      </c>
      <c r="AT447" s="274"/>
      <c r="AU447" s="274" t="s">
        <v>183</v>
      </c>
      <c r="AV447" s="274">
        <v>4</v>
      </c>
      <c r="AW447" s="274" t="s">
        <v>183</v>
      </c>
      <c r="AX447" s="274">
        <v>4</v>
      </c>
      <c r="AY447" s="274" t="s">
        <v>183</v>
      </c>
      <c r="AZ447" s="274">
        <v>4</v>
      </c>
      <c r="BA447" s="274" t="s">
        <v>183</v>
      </c>
      <c r="BB447" s="274" t="s">
        <v>183</v>
      </c>
      <c r="BC447" s="274" t="s">
        <v>33</v>
      </c>
      <c r="BD447" s="274"/>
      <c r="BE447" s="274" t="s">
        <v>33</v>
      </c>
      <c r="BF447" s="274"/>
      <c r="BG447" s="274"/>
      <c r="BH447" s="274"/>
      <c r="BI447" s="274"/>
      <c r="BJ447" s="274">
        <v>5</v>
      </c>
      <c r="BK447" s="274">
        <v>5</v>
      </c>
      <c r="BL447" s="274"/>
      <c r="BM447" s="274">
        <v>4</v>
      </c>
      <c r="BN447" s="274">
        <v>4</v>
      </c>
      <c r="BO447" s="274"/>
      <c r="BP447" s="274"/>
      <c r="BQ447" s="275">
        <v>43140.878530092596</v>
      </c>
      <c r="BR447" s="274" t="s">
        <v>355</v>
      </c>
    </row>
    <row r="448" spans="1:70" ht="15" x14ac:dyDescent="0.25">
      <c r="A448" s="197" t="str">
        <f>IF(ISNA(LOOKUP($G448,BLIOTECAS!$B$1:$B$27,BLIOTECAS!C$1:C$27)),"",LOOKUP($G448,BLIOTECAS!$B$1:$B$27,BLIOTECAS!C$1:C$27))</f>
        <v xml:space="preserve">Facultad de Derecho </v>
      </c>
      <c r="B448" s="197" t="str">
        <f>IF(ISNA(LOOKUP($G448,BLIOTECAS!$B$1:$B$27,BLIOTECAS!D$1:D$27)),"",LOOKUP($G448,BLIOTECAS!$B$1:$B$27,BLIOTECAS!D$1:D$27))</f>
        <v>DER</v>
      </c>
      <c r="C448" s="197" t="str">
        <f>IF(ISNA(LOOKUP($G448,BLIOTECAS!$B$1:$B$27,BLIOTECAS!E$1:E$27)),"",LOOKUP($G448,BLIOTECAS!$B$1:$B$27,BLIOTECAS!E$1:E$27))</f>
        <v>Ciencias Sociales</v>
      </c>
      <c r="D448" s="274">
        <v>1881</v>
      </c>
      <c r="E448" s="274"/>
      <c r="F448" s="274"/>
      <c r="G448" s="274">
        <v>11</v>
      </c>
      <c r="H448" s="274"/>
      <c r="I448" s="274">
        <v>3</v>
      </c>
      <c r="J448" s="274"/>
      <c r="K448" s="274"/>
      <c r="L448" s="274">
        <v>29</v>
      </c>
      <c r="M448" s="274"/>
      <c r="N448" s="274"/>
      <c r="O448" s="274"/>
      <c r="P448" s="274"/>
      <c r="Q448" s="274"/>
      <c r="R448" s="274">
        <v>4</v>
      </c>
      <c r="S448" s="274">
        <v>4</v>
      </c>
      <c r="T448" s="274">
        <v>4</v>
      </c>
      <c r="U448" s="274">
        <v>4</v>
      </c>
      <c r="V448" s="274"/>
      <c r="W448" s="274"/>
      <c r="X448" s="274">
        <v>5</v>
      </c>
      <c r="Y448" s="274">
        <v>4</v>
      </c>
      <c r="Z448" s="274">
        <v>3</v>
      </c>
      <c r="AA448" s="274">
        <v>2</v>
      </c>
      <c r="AB448" s="274">
        <v>2</v>
      </c>
      <c r="AC448" s="274"/>
      <c r="AD448" s="274">
        <v>5</v>
      </c>
      <c r="AE448" s="274">
        <v>2</v>
      </c>
      <c r="AF448" s="274">
        <v>3</v>
      </c>
      <c r="AG448" s="274">
        <v>4</v>
      </c>
      <c r="AH448" s="274">
        <v>3</v>
      </c>
      <c r="AI448" s="274">
        <v>4</v>
      </c>
      <c r="AJ448" s="274">
        <v>3</v>
      </c>
      <c r="AK448" s="274"/>
      <c r="AL448" s="274"/>
      <c r="AM448" s="274">
        <v>4</v>
      </c>
      <c r="AN448" s="274">
        <v>3</v>
      </c>
      <c r="AO448" s="274">
        <v>3</v>
      </c>
      <c r="AP448" s="274">
        <v>4</v>
      </c>
      <c r="AQ448" s="274">
        <v>2</v>
      </c>
      <c r="AR448" s="274">
        <v>4</v>
      </c>
      <c r="AS448" s="274">
        <v>4</v>
      </c>
      <c r="AT448" s="274"/>
      <c r="AU448" s="274"/>
      <c r="AV448" s="274">
        <v>4</v>
      </c>
      <c r="AW448" s="274" t="s">
        <v>183</v>
      </c>
      <c r="AX448" s="274">
        <v>4</v>
      </c>
      <c r="AY448" s="274" t="s">
        <v>183</v>
      </c>
      <c r="AZ448" s="274">
        <v>4</v>
      </c>
      <c r="BA448" s="274" t="s">
        <v>33</v>
      </c>
      <c r="BB448" s="274" t="s">
        <v>183</v>
      </c>
      <c r="BC448" s="274" t="s">
        <v>183</v>
      </c>
      <c r="BD448" s="274">
        <v>3</v>
      </c>
      <c r="BE448" s="274" t="s">
        <v>33</v>
      </c>
      <c r="BF448" s="274"/>
      <c r="BG448" s="274"/>
      <c r="BH448" s="274"/>
      <c r="BI448" s="274"/>
      <c r="BJ448" s="274">
        <v>5</v>
      </c>
      <c r="BK448" s="274"/>
      <c r="BL448" s="274"/>
      <c r="BM448" s="274">
        <v>4</v>
      </c>
      <c r="BN448" s="274">
        <v>3</v>
      </c>
      <c r="BO448" s="274"/>
      <c r="BP448" s="274"/>
      <c r="BQ448" s="275">
        <v>43140.880925925929</v>
      </c>
      <c r="BR448" s="274" t="s">
        <v>355</v>
      </c>
    </row>
    <row r="449" spans="1:71" ht="15" x14ac:dyDescent="0.25">
      <c r="A449" s="197" t="str">
        <f>IF(ISNA(LOOKUP($G449,BLIOTECAS!$B$1:$B$27,BLIOTECAS!C$1:C$27)),"",LOOKUP($G449,BLIOTECAS!$B$1:$B$27,BLIOTECAS!C$1:C$27))</f>
        <v xml:space="preserve">Facultad de Ciencias Económicas y Empresariales </v>
      </c>
      <c r="B449" s="197" t="str">
        <f>IF(ISNA(LOOKUP($G449,BLIOTECAS!$B$1:$B$27,BLIOTECAS!D$1:D$27)),"",LOOKUP($G449,BLIOTECAS!$B$1:$B$27,BLIOTECAS!D$1:D$27))</f>
        <v>CEE</v>
      </c>
      <c r="C449" s="197" t="str">
        <f>IF(ISNA(LOOKUP($G449,BLIOTECAS!$B$1:$B$27,BLIOTECAS!E$1:E$27)),"",LOOKUP($G449,BLIOTECAS!$B$1:$B$27,BLIOTECAS!E$1:E$27))</f>
        <v>Ciencias Sociales</v>
      </c>
      <c r="D449" s="274">
        <v>1882</v>
      </c>
      <c r="E449" s="274"/>
      <c r="F449" s="274"/>
      <c r="G449" s="274">
        <v>5</v>
      </c>
      <c r="H449" s="274"/>
      <c r="I449" s="274">
        <v>4</v>
      </c>
      <c r="J449" s="274">
        <v>5</v>
      </c>
      <c r="K449" s="274"/>
      <c r="L449" s="274">
        <v>5</v>
      </c>
      <c r="M449" s="274"/>
      <c r="N449" s="274"/>
      <c r="O449" s="274"/>
      <c r="P449" s="274"/>
      <c r="Q449" s="274"/>
      <c r="R449" s="274">
        <v>4</v>
      </c>
      <c r="S449" s="274">
        <v>4</v>
      </c>
      <c r="T449" s="274">
        <v>4</v>
      </c>
      <c r="U449" s="274">
        <v>4</v>
      </c>
      <c r="V449" s="274"/>
      <c r="W449" s="274"/>
      <c r="X449" s="274">
        <v>5</v>
      </c>
      <c r="Y449" s="274">
        <v>5</v>
      </c>
      <c r="Z449" s="274">
        <v>3</v>
      </c>
      <c r="AA449" s="274">
        <v>4</v>
      </c>
      <c r="AB449" s="274">
        <v>3</v>
      </c>
      <c r="AC449" s="274"/>
      <c r="AD449" s="274">
        <v>5</v>
      </c>
      <c r="AE449" s="274">
        <v>5</v>
      </c>
      <c r="AF449" s="274">
        <v>5</v>
      </c>
      <c r="AG449" s="274">
        <v>5</v>
      </c>
      <c r="AH449" s="274">
        <v>5</v>
      </c>
      <c r="AI449" s="274">
        <v>5</v>
      </c>
      <c r="AJ449" s="274">
        <v>5</v>
      </c>
      <c r="AK449" s="274"/>
      <c r="AL449" s="274"/>
      <c r="AM449" s="274">
        <v>5</v>
      </c>
      <c r="AN449" s="274">
        <v>5</v>
      </c>
      <c r="AO449" s="274">
        <v>5</v>
      </c>
      <c r="AP449" s="274">
        <v>5</v>
      </c>
      <c r="AQ449" s="274">
        <v>5</v>
      </c>
      <c r="AR449" s="274">
        <v>5</v>
      </c>
      <c r="AS449" s="274">
        <v>5</v>
      </c>
      <c r="AT449" s="274"/>
      <c r="AU449" s="274" t="s">
        <v>183</v>
      </c>
      <c r="AV449" s="274">
        <v>5</v>
      </c>
      <c r="AW449" s="274" t="s">
        <v>183</v>
      </c>
      <c r="AX449" s="274">
        <v>5</v>
      </c>
      <c r="AY449" s="274" t="s">
        <v>183</v>
      </c>
      <c r="AZ449" s="274">
        <v>5</v>
      </c>
      <c r="BA449" s="274" t="s">
        <v>33</v>
      </c>
      <c r="BB449" s="274" t="s">
        <v>183</v>
      </c>
      <c r="BC449" s="274" t="s">
        <v>33</v>
      </c>
      <c r="BD449" s="274"/>
      <c r="BE449" s="274" t="s">
        <v>33</v>
      </c>
      <c r="BF449" s="274"/>
      <c r="BG449" s="274"/>
      <c r="BH449" s="274"/>
      <c r="BI449" s="274"/>
      <c r="BJ449" s="274">
        <v>5</v>
      </c>
      <c r="BK449" s="274">
        <v>5</v>
      </c>
      <c r="BL449" s="274"/>
      <c r="BM449" s="274">
        <v>5</v>
      </c>
      <c r="BN449" s="274">
        <v>5</v>
      </c>
      <c r="BO449" s="274" t="s">
        <v>511</v>
      </c>
      <c r="BP449" s="274"/>
      <c r="BQ449" s="275">
        <v>43140.904687499999</v>
      </c>
      <c r="BR449" s="274" t="s">
        <v>356</v>
      </c>
    </row>
    <row r="450" spans="1:71" ht="15" x14ac:dyDescent="0.25">
      <c r="A450" s="197" t="str">
        <f>IF(ISNA(LOOKUP($G450,BLIOTECAS!$B$1:$B$27,BLIOTECAS!C$1:C$27)),"",LOOKUP($G450,BLIOTECAS!$B$1:$B$27,BLIOTECAS!C$1:C$27))</f>
        <v xml:space="preserve">Facultad de Ciencias Químicas </v>
      </c>
      <c r="B450" s="197" t="str">
        <f>IF(ISNA(LOOKUP($G450,BLIOTECAS!$B$1:$B$27,BLIOTECAS!D$1:D$27)),"",LOOKUP($G450,BLIOTECAS!$B$1:$B$27,BLIOTECAS!D$1:D$27))</f>
        <v>QUI</v>
      </c>
      <c r="C450" s="197" t="str">
        <f>IF(ISNA(LOOKUP($G450,BLIOTECAS!$B$1:$B$27,BLIOTECAS!E$1:E$27)),"",LOOKUP($G450,BLIOTECAS!$B$1:$B$27,BLIOTECAS!E$1:E$27))</f>
        <v>Ciencias Experimentales</v>
      </c>
      <c r="D450" s="274">
        <v>1883</v>
      </c>
      <c r="E450" s="274"/>
      <c r="F450" s="274"/>
      <c r="G450" s="274">
        <v>10</v>
      </c>
      <c r="H450" s="274"/>
      <c r="I450" s="274">
        <v>3</v>
      </c>
      <c r="J450" s="274">
        <v>4</v>
      </c>
      <c r="K450" s="274"/>
      <c r="L450" s="274">
        <v>10</v>
      </c>
      <c r="M450" s="274">
        <v>8</v>
      </c>
      <c r="N450" s="274"/>
      <c r="O450" s="274"/>
      <c r="P450" s="274"/>
      <c r="Q450" s="274"/>
      <c r="R450" s="274">
        <v>4</v>
      </c>
      <c r="S450" s="274">
        <v>4</v>
      </c>
      <c r="T450" s="274">
        <v>5</v>
      </c>
      <c r="U450" s="274">
        <v>3</v>
      </c>
      <c r="V450" s="274"/>
      <c r="W450" s="274"/>
      <c r="X450" s="274">
        <v>5</v>
      </c>
      <c r="Y450" s="274">
        <v>5</v>
      </c>
      <c r="Z450" s="274">
        <v>5</v>
      </c>
      <c r="AA450" s="274">
        <v>3</v>
      </c>
      <c r="AB450" s="274">
        <v>5</v>
      </c>
      <c r="AC450" s="274"/>
      <c r="AD450" s="274">
        <v>5</v>
      </c>
      <c r="AE450" s="274">
        <v>4</v>
      </c>
      <c r="AF450" s="274">
        <v>5</v>
      </c>
      <c r="AG450" s="274">
        <v>5</v>
      </c>
      <c r="AH450" s="274">
        <v>5</v>
      </c>
      <c r="AI450" s="274">
        <v>5</v>
      </c>
      <c r="AJ450" s="274">
        <v>5</v>
      </c>
      <c r="AK450" s="274"/>
      <c r="AL450" s="274"/>
      <c r="AM450" s="274">
        <v>5</v>
      </c>
      <c r="AN450" s="274">
        <v>5</v>
      </c>
      <c r="AO450" s="274">
        <v>5</v>
      </c>
      <c r="AP450" s="274">
        <v>5</v>
      </c>
      <c r="AQ450" s="274">
        <v>5</v>
      </c>
      <c r="AR450" s="274">
        <v>5</v>
      </c>
      <c r="AS450" s="274">
        <v>5</v>
      </c>
      <c r="AT450" s="274"/>
      <c r="AU450" s="274" t="s">
        <v>183</v>
      </c>
      <c r="AV450" s="274">
        <v>4</v>
      </c>
      <c r="AW450" s="274" t="s">
        <v>33</v>
      </c>
      <c r="AX450" s="274"/>
      <c r="AY450" s="274" t="s">
        <v>183</v>
      </c>
      <c r="AZ450" s="274">
        <v>3</v>
      </c>
      <c r="BA450" s="274" t="s">
        <v>183</v>
      </c>
      <c r="BB450" s="274" t="s">
        <v>183</v>
      </c>
      <c r="BC450" s="274" t="s">
        <v>33</v>
      </c>
      <c r="BD450" s="274"/>
      <c r="BE450" s="274" t="s">
        <v>33</v>
      </c>
      <c r="BF450" s="274"/>
      <c r="BG450" s="274"/>
      <c r="BH450" s="274"/>
      <c r="BI450" s="274"/>
      <c r="BJ450" s="274">
        <v>5</v>
      </c>
      <c r="BK450" s="274">
        <v>5</v>
      </c>
      <c r="BL450" s="274"/>
      <c r="BM450" s="274">
        <v>5</v>
      </c>
      <c r="BN450" s="274">
        <v>3</v>
      </c>
      <c r="BO450" s="274" t="s">
        <v>512</v>
      </c>
      <c r="BP450" s="274"/>
      <c r="BQ450" s="275">
        <v>43140.913981481484</v>
      </c>
      <c r="BR450" s="274" t="s">
        <v>356</v>
      </c>
      <c r="BS450" t="s">
        <v>377</v>
      </c>
    </row>
    <row r="451" spans="1:71" ht="15" x14ac:dyDescent="0.25">
      <c r="A451" s="197" t="str">
        <f>IF(ISNA(LOOKUP($G451,BLIOTECAS!$B$1:$B$27,BLIOTECAS!C$1:C$27)),"",LOOKUP($G451,BLIOTECAS!$B$1:$B$27,BLIOTECAS!C$1:C$27))</f>
        <v xml:space="preserve">Facultad de Ciencias de la Información </v>
      </c>
      <c r="B451" s="197" t="str">
        <f>IF(ISNA(LOOKUP($G451,BLIOTECAS!$B$1:$B$27,BLIOTECAS!D$1:D$27)),"",LOOKUP($G451,BLIOTECAS!$B$1:$B$27,BLIOTECAS!D$1:D$27))</f>
        <v>INF</v>
      </c>
      <c r="C451" s="197" t="str">
        <f>IF(ISNA(LOOKUP($G451,BLIOTECAS!$B$1:$B$27,BLIOTECAS!E$1:E$27)),"",LOOKUP($G451,BLIOTECAS!$B$1:$B$27,BLIOTECAS!E$1:E$27))</f>
        <v>Ciencias Sociales</v>
      </c>
      <c r="D451" s="274">
        <v>1884</v>
      </c>
      <c r="E451" s="274"/>
      <c r="F451" s="274"/>
      <c r="G451" s="274">
        <v>4</v>
      </c>
      <c r="H451" s="274"/>
      <c r="I451" s="274">
        <v>2</v>
      </c>
      <c r="J451" s="274">
        <v>1</v>
      </c>
      <c r="K451" s="274"/>
      <c r="L451" s="274">
        <v>4</v>
      </c>
      <c r="M451" s="274"/>
      <c r="N451" s="274"/>
      <c r="O451" s="274"/>
      <c r="P451" s="274"/>
      <c r="Q451" s="274"/>
      <c r="R451" s="274">
        <v>4</v>
      </c>
      <c r="S451" s="274">
        <v>5</v>
      </c>
      <c r="T451" s="274">
        <v>5</v>
      </c>
      <c r="U451" s="274">
        <v>4</v>
      </c>
      <c r="V451" s="274"/>
      <c r="W451" s="274"/>
      <c r="X451" s="274">
        <v>2</v>
      </c>
      <c r="Y451" s="274">
        <v>2</v>
      </c>
      <c r="Z451" s="274">
        <v>4</v>
      </c>
      <c r="AA451" s="274">
        <v>3</v>
      </c>
      <c r="AB451" s="274">
        <v>3</v>
      </c>
      <c r="AC451" s="274"/>
      <c r="AD451" s="274">
        <v>4</v>
      </c>
      <c r="AE451" s="274">
        <v>4</v>
      </c>
      <c r="AF451" s="274">
        <v>2</v>
      </c>
      <c r="AG451" s="274">
        <v>4</v>
      </c>
      <c r="AH451" s="274">
        <v>2</v>
      </c>
      <c r="AI451" s="274">
        <v>3</v>
      </c>
      <c r="AJ451" s="274">
        <v>3</v>
      </c>
      <c r="AK451" s="274"/>
      <c r="AL451" s="274"/>
      <c r="AM451" s="274">
        <v>5</v>
      </c>
      <c r="AN451" s="274">
        <v>5</v>
      </c>
      <c r="AO451" s="274">
        <v>5</v>
      </c>
      <c r="AP451" s="274">
        <v>5</v>
      </c>
      <c r="AQ451" s="274">
        <v>5</v>
      </c>
      <c r="AR451" s="274">
        <v>2</v>
      </c>
      <c r="AS451" s="274">
        <v>3</v>
      </c>
      <c r="AT451" s="274"/>
      <c r="AU451" s="274" t="s">
        <v>183</v>
      </c>
      <c r="AV451" s="274">
        <v>4</v>
      </c>
      <c r="AW451" s="274" t="s">
        <v>33</v>
      </c>
      <c r="AX451" s="274"/>
      <c r="AY451" s="274" t="s">
        <v>33</v>
      </c>
      <c r="AZ451" s="274"/>
      <c r="BA451" s="274" t="s">
        <v>183</v>
      </c>
      <c r="BB451" s="274" t="s">
        <v>183</v>
      </c>
      <c r="BC451" s="274" t="s">
        <v>33</v>
      </c>
      <c r="BD451" s="274"/>
      <c r="BE451" s="274" t="s">
        <v>33</v>
      </c>
      <c r="BF451" s="274"/>
      <c r="BG451" s="274"/>
      <c r="BH451" s="274"/>
      <c r="BI451" s="274"/>
      <c r="BJ451" s="274">
        <v>5</v>
      </c>
      <c r="BK451" s="274">
        <v>5</v>
      </c>
      <c r="BL451" s="274"/>
      <c r="BM451" s="274">
        <v>5</v>
      </c>
      <c r="BN451" s="274">
        <v>4</v>
      </c>
      <c r="BO451" s="274"/>
      <c r="BP451" s="274"/>
      <c r="BQ451" s="275">
        <v>43140.940347222226</v>
      </c>
      <c r="BR451" s="274" t="s">
        <v>355</v>
      </c>
    </row>
    <row r="452" spans="1:71" ht="15" x14ac:dyDescent="0.25">
      <c r="A452" s="197" t="str">
        <f>IF(ISNA(LOOKUP($G452,BLIOTECAS!$B$1:$B$27,BLIOTECAS!C$1:C$27)),"",LOOKUP($G452,BLIOTECAS!$B$1:$B$27,BLIOTECAS!C$1:C$27))</f>
        <v xml:space="preserve">Facultad de Bellas Artes </v>
      </c>
      <c r="B452" s="197" t="str">
        <f>IF(ISNA(LOOKUP($G452,BLIOTECAS!$B$1:$B$27,BLIOTECAS!D$1:D$27)),"",LOOKUP($G452,BLIOTECAS!$B$1:$B$27,BLIOTECAS!D$1:D$27))</f>
        <v>BBA</v>
      </c>
      <c r="C452" s="197" t="str">
        <f>IF(ISNA(LOOKUP($G452,BLIOTECAS!$B$1:$B$27,BLIOTECAS!E$1:E$27)),"",LOOKUP($G452,BLIOTECAS!$B$1:$B$27,BLIOTECAS!E$1:E$27))</f>
        <v>Humanidades</v>
      </c>
      <c r="D452" s="274">
        <v>1885</v>
      </c>
      <c r="E452" s="274"/>
      <c r="F452" s="274"/>
      <c r="G452" s="274">
        <v>1</v>
      </c>
      <c r="H452" s="274"/>
      <c r="I452" s="274">
        <v>4</v>
      </c>
      <c r="J452" s="274">
        <v>3</v>
      </c>
      <c r="K452" s="274"/>
      <c r="L452" s="274">
        <v>1</v>
      </c>
      <c r="M452" s="274">
        <v>29</v>
      </c>
      <c r="N452" s="274">
        <v>15</v>
      </c>
      <c r="O452" s="274"/>
      <c r="P452" s="274"/>
      <c r="Q452" s="274"/>
      <c r="R452" s="274">
        <v>5</v>
      </c>
      <c r="S452" s="274">
        <v>5</v>
      </c>
      <c r="T452" s="274">
        <v>3</v>
      </c>
      <c r="U452" s="274">
        <v>3</v>
      </c>
      <c r="V452" s="274"/>
      <c r="W452" s="274"/>
      <c r="X452" s="274">
        <v>5</v>
      </c>
      <c r="Y452" s="274">
        <v>2</v>
      </c>
      <c r="Z452" s="274">
        <v>4</v>
      </c>
      <c r="AA452" s="274">
        <v>4</v>
      </c>
      <c r="AB452" s="274">
        <v>4</v>
      </c>
      <c r="AC452" s="274"/>
      <c r="AD452" s="274">
        <v>5</v>
      </c>
      <c r="AE452" s="274">
        <v>5</v>
      </c>
      <c r="AF452" s="274">
        <v>3</v>
      </c>
      <c r="AG452" s="274">
        <v>5</v>
      </c>
      <c r="AH452" s="274">
        <v>4</v>
      </c>
      <c r="AI452" s="274">
        <v>5</v>
      </c>
      <c r="AJ452" s="274">
        <v>3</v>
      </c>
      <c r="AK452" s="274"/>
      <c r="AL452" s="274"/>
      <c r="AM452" s="274">
        <v>5</v>
      </c>
      <c r="AN452" s="274">
        <v>5</v>
      </c>
      <c r="AO452" s="274">
        <v>5</v>
      </c>
      <c r="AP452" s="274">
        <v>5</v>
      </c>
      <c r="AQ452" s="274">
        <v>5</v>
      </c>
      <c r="AR452" s="274">
        <v>3</v>
      </c>
      <c r="AS452" s="274">
        <v>5</v>
      </c>
      <c r="AT452" s="274"/>
      <c r="AU452" s="274" t="s">
        <v>183</v>
      </c>
      <c r="AV452" s="274">
        <v>3</v>
      </c>
      <c r="AW452" s="274" t="s">
        <v>33</v>
      </c>
      <c r="AX452" s="274"/>
      <c r="AY452" s="274" t="s">
        <v>33</v>
      </c>
      <c r="AZ452" s="274"/>
      <c r="BA452" s="274" t="s">
        <v>33</v>
      </c>
      <c r="BB452" s="274" t="s">
        <v>183</v>
      </c>
      <c r="BC452" s="274" t="s">
        <v>33</v>
      </c>
      <c r="BD452" s="274"/>
      <c r="BE452" s="274" t="s">
        <v>183</v>
      </c>
      <c r="BF452" s="274"/>
      <c r="BG452" s="274"/>
      <c r="BH452" s="274"/>
      <c r="BI452" s="274"/>
      <c r="BJ452" s="274">
        <v>5</v>
      </c>
      <c r="BK452" s="274">
        <v>5</v>
      </c>
      <c r="BL452" s="274"/>
      <c r="BM452" s="274">
        <v>5</v>
      </c>
      <c r="BN452" s="274">
        <v>5</v>
      </c>
      <c r="BO452" s="274"/>
      <c r="BP452" s="274"/>
      <c r="BQ452" s="275">
        <v>43140.948541666665</v>
      </c>
      <c r="BR452" s="274" t="s">
        <v>355</v>
      </c>
    </row>
    <row r="453" spans="1:71" ht="15" x14ac:dyDescent="0.25">
      <c r="A453" s="197" t="str">
        <f>IF(ISNA(LOOKUP($G453,BLIOTECAS!$B$1:$B$27,BLIOTECAS!C$1:C$27)),"",LOOKUP($G453,BLIOTECAS!$B$1:$B$27,BLIOTECAS!C$1:C$27))</f>
        <v xml:space="preserve">Facultad de Ciencias Físicas </v>
      </c>
      <c r="B453" s="197" t="str">
        <f>IF(ISNA(LOOKUP($G453,BLIOTECAS!$B$1:$B$27,BLIOTECAS!D$1:D$27)),"",LOOKUP($G453,BLIOTECAS!$B$1:$B$27,BLIOTECAS!D$1:D$27))</f>
        <v>FIS</v>
      </c>
      <c r="C453" s="197" t="str">
        <f>IF(ISNA(LOOKUP($G453,BLIOTECAS!$B$1:$B$27,BLIOTECAS!E$1:E$27)),"",LOOKUP($G453,BLIOTECAS!$B$1:$B$27,BLIOTECAS!E$1:E$27))</f>
        <v>Ciencias Experimentales</v>
      </c>
      <c r="D453" s="274">
        <v>1886</v>
      </c>
      <c r="E453" s="274"/>
      <c r="F453" s="274"/>
      <c r="G453" s="274">
        <v>6</v>
      </c>
      <c r="H453" s="274"/>
      <c r="I453" s="274">
        <v>2</v>
      </c>
      <c r="J453" s="274">
        <v>2</v>
      </c>
      <c r="K453" s="274"/>
      <c r="L453" s="274">
        <v>6</v>
      </c>
      <c r="M453" s="274">
        <v>10</v>
      </c>
      <c r="N453" s="274"/>
      <c r="O453" s="274"/>
      <c r="P453" s="274"/>
      <c r="Q453" s="274"/>
      <c r="R453" s="274">
        <v>4</v>
      </c>
      <c r="S453" s="274">
        <v>5</v>
      </c>
      <c r="T453" s="274">
        <v>5</v>
      </c>
      <c r="U453" s="274">
        <v>4</v>
      </c>
      <c r="V453" s="274"/>
      <c r="W453" s="274"/>
      <c r="X453" s="274">
        <v>2</v>
      </c>
      <c r="Y453" s="274">
        <v>5</v>
      </c>
      <c r="Z453" s="274">
        <v>4</v>
      </c>
      <c r="AA453" s="274">
        <v>2</v>
      </c>
      <c r="AB453" s="274">
        <v>4</v>
      </c>
      <c r="AC453" s="274"/>
      <c r="AD453" s="274">
        <v>4</v>
      </c>
      <c r="AE453" s="274">
        <v>5</v>
      </c>
      <c r="AF453" s="274">
        <v>4</v>
      </c>
      <c r="AG453" s="274">
        <v>5</v>
      </c>
      <c r="AH453" s="274">
        <v>5</v>
      </c>
      <c r="AI453" s="274">
        <v>5</v>
      </c>
      <c r="AJ453" s="274">
        <v>5</v>
      </c>
      <c r="AK453" s="274"/>
      <c r="AL453" s="274"/>
      <c r="AM453" s="274">
        <v>5</v>
      </c>
      <c r="AN453" s="274">
        <v>4</v>
      </c>
      <c r="AO453" s="274">
        <v>4</v>
      </c>
      <c r="AP453" s="274">
        <v>5</v>
      </c>
      <c r="AQ453" s="274">
        <v>5</v>
      </c>
      <c r="AR453" s="274">
        <v>5</v>
      </c>
      <c r="AS453" s="274">
        <v>5</v>
      </c>
      <c r="AT453" s="274"/>
      <c r="AU453" s="274" t="s">
        <v>183</v>
      </c>
      <c r="AV453" s="274">
        <v>4</v>
      </c>
      <c r="AW453" s="274" t="s">
        <v>33</v>
      </c>
      <c r="AX453" s="274"/>
      <c r="AY453" s="274" t="s">
        <v>33</v>
      </c>
      <c r="AZ453" s="274"/>
      <c r="BA453" s="274" t="s">
        <v>183</v>
      </c>
      <c r="BB453" s="274" t="s">
        <v>183</v>
      </c>
      <c r="BC453" s="274" t="s">
        <v>33</v>
      </c>
      <c r="BD453" s="274"/>
      <c r="BE453" s="274" t="s">
        <v>33</v>
      </c>
      <c r="BF453" s="274"/>
      <c r="BG453" s="274"/>
      <c r="BH453" s="274"/>
      <c r="BI453" s="274"/>
      <c r="BJ453" s="274">
        <v>5</v>
      </c>
      <c r="BK453" s="274">
        <v>5</v>
      </c>
      <c r="BL453" s="274"/>
      <c r="BM453" s="274">
        <v>5</v>
      </c>
      <c r="BN453" s="274">
        <v>4</v>
      </c>
      <c r="BO453" s="274"/>
      <c r="BP453" s="274"/>
      <c r="BQ453" s="275">
        <v>43140.961851851855</v>
      </c>
      <c r="BR453" s="274" t="s">
        <v>355</v>
      </c>
    </row>
    <row r="454" spans="1:71" ht="15" x14ac:dyDescent="0.25">
      <c r="A454" s="197" t="str">
        <f>IF(ISNA(LOOKUP($G454,BLIOTECAS!$B$1:$B$27,BLIOTECAS!C$1:C$27)),"",LOOKUP($G454,BLIOTECAS!$B$1:$B$27,BLIOTECAS!C$1:C$27))</f>
        <v xml:space="preserve">Facultad de Derecho </v>
      </c>
      <c r="B454" s="197" t="str">
        <f>IF(ISNA(LOOKUP($G454,BLIOTECAS!$B$1:$B$27,BLIOTECAS!D$1:D$27)),"",LOOKUP($G454,BLIOTECAS!$B$1:$B$27,BLIOTECAS!D$1:D$27))</f>
        <v>DER</v>
      </c>
      <c r="C454" s="197" t="str">
        <f>IF(ISNA(LOOKUP($G454,BLIOTECAS!$B$1:$B$27,BLIOTECAS!E$1:E$27)),"",LOOKUP($G454,BLIOTECAS!$B$1:$B$27,BLIOTECAS!E$1:E$27))</f>
        <v>Ciencias Sociales</v>
      </c>
      <c r="D454" s="274">
        <v>1887</v>
      </c>
      <c r="E454" s="274"/>
      <c r="F454" s="274"/>
      <c r="G454" s="274">
        <v>11</v>
      </c>
      <c r="H454" s="274"/>
      <c r="I454" s="274">
        <v>4</v>
      </c>
      <c r="J454" s="274">
        <v>4</v>
      </c>
      <c r="K454" s="274"/>
      <c r="L454" s="274">
        <v>29</v>
      </c>
      <c r="M454" s="274">
        <v>11</v>
      </c>
      <c r="N454" s="274"/>
      <c r="O454" s="274"/>
      <c r="P454" s="274"/>
      <c r="Q454" s="274"/>
      <c r="R454" s="274">
        <v>5</v>
      </c>
      <c r="S454" s="274">
        <v>5</v>
      </c>
      <c r="T454" s="274">
        <v>5</v>
      </c>
      <c r="U454" s="274">
        <v>5</v>
      </c>
      <c r="V454" s="274"/>
      <c r="W454" s="274"/>
      <c r="X454" s="274">
        <v>5</v>
      </c>
      <c r="Y454" s="274">
        <v>5</v>
      </c>
      <c r="Z454" s="274">
        <v>5</v>
      </c>
      <c r="AA454" s="274">
        <v>2</v>
      </c>
      <c r="AB454" s="274">
        <v>4</v>
      </c>
      <c r="AC454" s="274"/>
      <c r="AD454" s="274">
        <v>5</v>
      </c>
      <c r="AE454" s="274">
        <v>4</v>
      </c>
      <c r="AF454" s="274">
        <v>5</v>
      </c>
      <c r="AG454" s="274">
        <v>5</v>
      </c>
      <c r="AH454" s="274">
        <v>5</v>
      </c>
      <c r="AI454" s="274">
        <v>5</v>
      </c>
      <c r="AJ454" s="274">
        <v>5</v>
      </c>
      <c r="AK454" s="274"/>
      <c r="AL454" s="274"/>
      <c r="AM454" s="274">
        <v>5</v>
      </c>
      <c r="AN454" s="274">
        <v>5</v>
      </c>
      <c r="AO454" s="274">
        <v>5</v>
      </c>
      <c r="AP454" s="274">
        <v>5</v>
      </c>
      <c r="AQ454" s="274">
        <v>5</v>
      </c>
      <c r="AR454" s="274">
        <v>5</v>
      </c>
      <c r="AS454" s="274">
        <v>4</v>
      </c>
      <c r="AT454" s="274"/>
      <c r="AU454" s="274" t="s">
        <v>183</v>
      </c>
      <c r="AV454" s="274">
        <v>5</v>
      </c>
      <c r="AW454" s="274" t="s">
        <v>33</v>
      </c>
      <c r="AX454" s="274"/>
      <c r="AY454" s="274" t="s">
        <v>33</v>
      </c>
      <c r="AZ454" s="274"/>
      <c r="BA454" s="274" t="s">
        <v>33</v>
      </c>
      <c r="BB454" s="274" t="s">
        <v>33</v>
      </c>
      <c r="BC454" s="274" t="s">
        <v>33</v>
      </c>
      <c r="BD454" s="274"/>
      <c r="BE454" s="274" t="s">
        <v>33</v>
      </c>
      <c r="BF454" s="274"/>
      <c r="BG454" s="274"/>
      <c r="BH454" s="274"/>
      <c r="BI454" s="274"/>
      <c r="BJ454" s="274">
        <v>5</v>
      </c>
      <c r="BK454" s="274">
        <v>5</v>
      </c>
      <c r="BL454" s="274"/>
      <c r="BM454" s="274">
        <v>5</v>
      </c>
      <c r="BN454" s="274">
        <v>5</v>
      </c>
      <c r="BO454" s="274" t="s">
        <v>513</v>
      </c>
      <c r="BP454" s="274"/>
      <c r="BQ454" s="275">
        <v>43141.423171296294</v>
      </c>
      <c r="BR454" s="274" t="s">
        <v>355</v>
      </c>
    </row>
    <row r="455" spans="1:71" ht="15" x14ac:dyDescent="0.25">
      <c r="A455" s="197" t="str">
        <f>IF(ISNA(LOOKUP($G455,BLIOTECAS!$B$1:$B$27,BLIOTECAS!C$1:C$27)),"",LOOKUP($G455,BLIOTECAS!$B$1:$B$27,BLIOTECAS!C$1:C$27))</f>
        <v/>
      </c>
      <c r="B455" s="197" t="str">
        <f>IF(ISNA(LOOKUP($G455,BLIOTECAS!$B$1:$B$27,BLIOTECAS!D$1:D$27)),"",LOOKUP($G455,BLIOTECAS!$B$1:$B$27,BLIOTECAS!D$1:D$27))</f>
        <v/>
      </c>
      <c r="C455" s="197" t="str">
        <f>IF(ISNA(LOOKUP($G455,BLIOTECAS!$B$1:$B$27,BLIOTECAS!E$1:E$27)),"",LOOKUP($G455,BLIOTECAS!$B$1:$B$27,BLIOTECAS!E$1:E$27))</f>
        <v/>
      </c>
      <c r="D455" s="274">
        <v>1888</v>
      </c>
      <c r="E455" s="274"/>
      <c r="F455" s="274"/>
      <c r="G455" s="274"/>
      <c r="H455" s="274"/>
      <c r="I455" s="274">
        <v>5</v>
      </c>
      <c r="J455" s="274">
        <v>5</v>
      </c>
      <c r="K455" s="274"/>
      <c r="L455" s="274">
        <v>21</v>
      </c>
      <c r="M455" s="274"/>
      <c r="N455" s="274"/>
      <c r="O455" s="274"/>
      <c r="P455" s="274"/>
      <c r="Q455" s="274"/>
      <c r="R455" s="274">
        <v>5</v>
      </c>
      <c r="S455" s="274">
        <v>4</v>
      </c>
      <c r="T455" s="274">
        <v>5</v>
      </c>
      <c r="U455" s="274">
        <v>5</v>
      </c>
      <c r="V455" s="274"/>
      <c r="W455" s="274"/>
      <c r="X455" s="274">
        <v>5</v>
      </c>
      <c r="Y455" s="274">
        <v>5</v>
      </c>
      <c r="Z455" s="274">
        <v>5</v>
      </c>
      <c r="AA455" s="274">
        <v>5</v>
      </c>
      <c r="AB455" s="274"/>
      <c r="AC455" s="274"/>
      <c r="AD455" s="274">
        <v>4</v>
      </c>
      <c r="AE455" s="274">
        <v>5</v>
      </c>
      <c r="AF455" s="274">
        <v>5</v>
      </c>
      <c r="AG455" s="274"/>
      <c r="AH455" s="274">
        <v>4</v>
      </c>
      <c r="AI455" s="274">
        <v>5</v>
      </c>
      <c r="AJ455" s="274">
        <v>3</v>
      </c>
      <c r="AK455" s="274"/>
      <c r="AL455" s="274"/>
      <c r="AM455" s="274">
        <v>5</v>
      </c>
      <c r="AN455" s="274">
        <v>5</v>
      </c>
      <c r="AO455" s="274">
        <v>4</v>
      </c>
      <c r="AP455" s="274">
        <v>5</v>
      </c>
      <c r="AQ455" s="274">
        <v>5</v>
      </c>
      <c r="AR455" s="274">
        <v>5</v>
      </c>
      <c r="AS455" s="274">
        <v>5</v>
      </c>
      <c r="AT455" s="274"/>
      <c r="AU455" s="274" t="s">
        <v>183</v>
      </c>
      <c r="AV455" s="274">
        <v>4</v>
      </c>
      <c r="AW455" s="274" t="s">
        <v>183</v>
      </c>
      <c r="AX455" s="274">
        <v>4</v>
      </c>
      <c r="AY455" s="274" t="s">
        <v>183</v>
      </c>
      <c r="AZ455" s="274">
        <v>5</v>
      </c>
      <c r="BA455" s="274" t="s">
        <v>33</v>
      </c>
      <c r="BB455" s="274" t="s">
        <v>183</v>
      </c>
      <c r="BC455" s="274" t="s">
        <v>183</v>
      </c>
      <c r="BD455" s="274">
        <v>4</v>
      </c>
      <c r="BE455" s="274" t="s">
        <v>183</v>
      </c>
      <c r="BF455" s="274"/>
      <c r="BG455" s="274"/>
      <c r="BH455" s="274"/>
      <c r="BI455" s="274"/>
      <c r="BJ455" s="274">
        <v>5</v>
      </c>
      <c r="BK455" s="274">
        <v>5</v>
      </c>
      <c r="BL455" s="274"/>
      <c r="BM455" s="274">
        <v>5</v>
      </c>
      <c r="BN455" s="274">
        <v>5</v>
      </c>
      <c r="BO455" s="274"/>
      <c r="BP455" s="274"/>
      <c r="BQ455" s="275">
        <v>43141.494108796294</v>
      </c>
      <c r="BR455" s="274" t="s">
        <v>355</v>
      </c>
    </row>
    <row r="456" spans="1:71" ht="15" x14ac:dyDescent="0.25">
      <c r="A456" s="197" t="str">
        <f>IF(ISNA(LOOKUP($G456,BLIOTECAS!$B$1:$B$27,BLIOTECAS!C$1:C$27)),"",LOOKUP($G456,BLIOTECAS!$B$1:$B$27,BLIOTECAS!C$1:C$27))</f>
        <v xml:space="preserve">Facultad de Psicología </v>
      </c>
      <c r="B456" s="197" t="str">
        <f>IF(ISNA(LOOKUP($G456,BLIOTECAS!$B$1:$B$27,BLIOTECAS!D$1:D$27)),"",LOOKUP($G456,BLIOTECAS!$B$1:$B$27,BLIOTECAS!D$1:D$27))</f>
        <v>PSI</v>
      </c>
      <c r="C456" s="197" t="str">
        <f>IF(ISNA(LOOKUP($G456,BLIOTECAS!$B$1:$B$27,BLIOTECAS!E$1:E$27)),"",LOOKUP($G456,BLIOTECAS!$B$1:$B$27,BLIOTECAS!E$1:E$27))</f>
        <v>Ciencias de la Salud</v>
      </c>
      <c r="D456" s="274">
        <v>1889</v>
      </c>
      <c r="E456" s="274"/>
      <c r="F456" s="274"/>
      <c r="G456" s="274">
        <v>20</v>
      </c>
      <c r="H456" s="274"/>
      <c r="I456" s="274">
        <v>3</v>
      </c>
      <c r="J456" s="274">
        <v>5</v>
      </c>
      <c r="K456" s="274"/>
      <c r="L456" s="274">
        <v>20</v>
      </c>
      <c r="M456" s="274">
        <v>2</v>
      </c>
      <c r="N456" s="274"/>
      <c r="O456" s="274"/>
      <c r="P456" s="274"/>
      <c r="Q456" s="274"/>
      <c r="R456" s="274">
        <v>5</v>
      </c>
      <c r="S456" s="274">
        <v>5</v>
      </c>
      <c r="T456" s="274">
        <v>5</v>
      </c>
      <c r="U456" s="274">
        <v>5</v>
      </c>
      <c r="V456" s="274"/>
      <c r="W456" s="274"/>
      <c r="X456" s="274">
        <v>4</v>
      </c>
      <c r="Y456" s="274">
        <v>5</v>
      </c>
      <c r="Z456" s="274">
        <v>4</v>
      </c>
      <c r="AA456" s="274">
        <v>4</v>
      </c>
      <c r="AB456" s="274">
        <v>4</v>
      </c>
      <c r="AC456" s="274"/>
      <c r="AD456" s="274">
        <v>5</v>
      </c>
      <c r="AE456" s="274">
        <v>5</v>
      </c>
      <c r="AF456" s="274">
        <v>5</v>
      </c>
      <c r="AG456" s="274">
        <v>5</v>
      </c>
      <c r="AH456" s="274">
        <v>5</v>
      </c>
      <c r="AI456" s="274">
        <v>5</v>
      </c>
      <c r="AJ456" s="274">
        <v>5</v>
      </c>
      <c r="AK456" s="274"/>
      <c r="AL456" s="274"/>
      <c r="AM456" s="274">
        <v>5</v>
      </c>
      <c r="AN456" s="274">
        <v>5</v>
      </c>
      <c r="AO456" s="274">
        <v>5</v>
      </c>
      <c r="AP456" s="274">
        <v>5</v>
      </c>
      <c r="AQ456" s="274">
        <v>5</v>
      </c>
      <c r="AR456" s="274">
        <v>5</v>
      </c>
      <c r="AS456" s="274">
        <v>5</v>
      </c>
      <c r="AT456" s="274"/>
      <c r="AU456" s="274" t="s">
        <v>183</v>
      </c>
      <c r="AV456" s="274">
        <v>5</v>
      </c>
      <c r="AW456" s="274" t="s">
        <v>183</v>
      </c>
      <c r="AX456" s="274">
        <v>5</v>
      </c>
      <c r="AY456" s="274" t="s">
        <v>183</v>
      </c>
      <c r="AZ456" s="274">
        <v>5</v>
      </c>
      <c r="BA456" s="274" t="s">
        <v>183</v>
      </c>
      <c r="BB456" s="274"/>
      <c r="BC456" s="274" t="s">
        <v>183</v>
      </c>
      <c r="BD456" s="274">
        <v>4</v>
      </c>
      <c r="BE456" s="274" t="s">
        <v>183</v>
      </c>
      <c r="BF456" s="274"/>
      <c r="BG456" s="274"/>
      <c r="BH456" s="274"/>
      <c r="BI456" s="274"/>
      <c r="BJ456" s="274">
        <v>5</v>
      </c>
      <c r="BK456" s="274">
        <v>5</v>
      </c>
      <c r="BL456" s="274"/>
      <c r="BM456" s="274">
        <v>5</v>
      </c>
      <c r="BN456" s="274">
        <v>5</v>
      </c>
      <c r="BO456" s="274"/>
      <c r="BP456" s="274"/>
      <c r="BQ456" s="275">
        <v>43141.515046296299</v>
      </c>
      <c r="BR456" s="274" t="s">
        <v>356</v>
      </c>
    </row>
    <row r="457" spans="1:71" ht="15" x14ac:dyDescent="0.25">
      <c r="A457" s="197" t="str">
        <f>IF(ISNA(LOOKUP($G457,BLIOTECAS!$B$1:$B$27,BLIOTECAS!C$1:C$27)),"",LOOKUP($G457,BLIOTECAS!$B$1:$B$27,BLIOTECAS!C$1:C$27))</f>
        <v/>
      </c>
      <c r="B457" s="197" t="str">
        <f>IF(ISNA(LOOKUP($G457,BLIOTECAS!$B$1:$B$27,BLIOTECAS!D$1:D$27)),"",LOOKUP($G457,BLIOTECAS!$B$1:$B$27,BLIOTECAS!D$1:D$27))</f>
        <v/>
      </c>
      <c r="C457" s="197" t="str">
        <f>IF(ISNA(LOOKUP($G457,BLIOTECAS!$B$1:$B$27,BLIOTECAS!E$1:E$27)),"",LOOKUP($G457,BLIOTECAS!$B$1:$B$27,BLIOTECAS!E$1:E$27))</f>
        <v/>
      </c>
      <c r="D457" s="274">
        <v>1890</v>
      </c>
      <c r="E457" s="274"/>
      <c r="F457" s="274"/>
      <c r="G457" s="274"/>
      <c r="H457" s="274"/>
      <c r="I457" s="274">
        <v>2</v>
      </c>
      <c r="J457" s="274">
        <v>3</v>
      </c>
      <c r="K457" s="274"/>
      <c r="L457" s="274">
        <v>13</v>
      </c>
      <c r="M457" s="274">
        <v>2</v>
      </c>
      <c r="N457" s="274">
        <v>18</v>
      </c>
      <c r="O457" s="274"/>
      <c r="P457" s="274"/>
      <c r="Q457" s="274"/>
      <c r="R457" s="274">
        <v>5</v>
      </c>
      <c r="S457" s="274">
        <v>4</v>
      </c>
      <c r="T457" s="274">
        <v>4</v>
      </c>
      <c r="U457" s="274">
        <v>5</v>
      </c>
      <c r="V457" s="274"/>
      <c r="W457" s="274"/>
      <c r="X457" s="274">
        <v>4</v>
      </c>
      <c r="Y457" s="274">
        <v>4</v>
      </c>
      <c r="Z457" s="274">
        <v>4</v>
      </c>
      <c r="AA457" s="274">
        <v>3</v>
      </c>
      <c r="AB457" s="274">
        <v>5</v>
      </c>
      <c r="AC457" s="274"/>
      <c r="AD457" s="274">
        <v>4</v>
      </c>
      <c r="AE457" s="274">
        <v>5</v>
      </c>
      <c r="AF457" s="274">
        <v>5</v>
      </c>
      <c r="AG457" s="274">
        <v>5</v>
      </c>
      <c r="AH457" s="274">
        <v>4</v>
      </c>
      <c r="AI457" s="274">
        <v>5</v>
      </c>
      <c r="AJ457" s="274">
        <v>4</v>
      </c>
      <c r="AK457" s="274"/>
      <c r="AL457" s="274"/>
      <c r="AM457" s="274">
        <v>5</v>
      </c>
      <c r="AN457" s="274">
        <v>5</v>
      </c>
      <c r="AO457" s="274">
        <v>5</v>
      </c>
      <c r="AP457" s="274">
        <v>5</v>
      </c>
      <c r="AQ457" s="274">
        <v>5</v>
      </c>
      <c r="AR457" s="274">
        <v>5</v>
      </c>
      <c r="AS457" s="274">
        <v>5</v>
      </c>
      <c r="AT457" s="274"/>
      <c r="AU457" s="274" t="s">
        <v>33</v>
      </c>
      <c r="AV457" s="274"/>
      <c r="AW457" s="274" t="s">
        <v>33</v>
      </c>
      <c r="AX457" s="274"/>
      <c r="AY457" s="274" t="s">
        <v>33</v>
      </c>
      <c r="AZ457" s="274"/>
      <c r="BA457" s="274" t="s">
        <v>183</v>
      </c>
      <c r="BB457" s="274" t="s">
        <v>183</v>
      </c>
      <c r="BC457" s="274" t="s">
        <v>33</v>
      </c>
      <c r="BD457" s="274"/>
      <c r="BE457" s="274" t="s">
        <v>33</v>
      </c>
      <c r="BF457" s="274"/>
      <c r="BG457" s="274"/>
      <c r="BH457" s="274"/>
      <c r="BI457" s="274"/>
      <c r="BJ457" s="274">
        <v>5</v>
      </c>
      <c r="BK457" s="274">
        <v>5</v>
      </c>
      <c r="BL457" s="274"/>
      <c r="BM457" s="274">
        <v>5</v>
      </c>
      <c r="BN457" s="274">
        <v>5</v>
      </c>
      <c r="BO457" s="274"/>
      <c r="BP457" s="274"/>
      <c r="BQ457" s="275">
        <v>43141.517534722225</v>
      </c>
      <c r="BR457" s="274" t="s">
        <v>356</v>
      </c>
    </row>
    <row r="458" spans="1:71" ht="15" x14ac:dyDescent="0.25">
      <c r="A458" s="197" t="str">
        <f>IF(ISNA(LOOKUP($G458,BLIOTECAS!$B$1:$B$27,BLIOTECAS!C$1:C$27)),"",LOOKUP($G458,BLIOTECAS!$B$1:$B$27,BLIOTECAS!C$1:C$27))</f>
        <v xml:space="preserve">Facultad de Ciencias Económicas y Empresariales </v>
      </c>
      <c r="B458" s="197" t="str">
        <f>IF(ISNA(LOOKUP($G458,BLIOTECAS!$B$1:$B$27,BLIOTECAS!D$1:D$27)),"",LOOKUP($G458,BLIOTECAS!$B$1:$B$27,BLIOTECAS!D$1:D$27))</f>
        <v>CEE</v>
      </c>
      <c r="C458" s="197" t="str">
        <f>IF(ISNA(LOOKUP($G458,BLIOTECAS!$B$1:$B$27,BLIOTECAS!E$1:E$27)),"",LOOKUP($G458,BLIOTECAS!$B$1:$B$27,BLIOTECAS!E$1:E$27))</f>
        <v>Ciencias Sociales</v>
      </c>
      <c r="D458" s="274">
        <v>1891</v>
      </c>
      <c r="E458" s="274"/>
      <c r="F458" s="274"/>
      <c r="G458" s="274">
        <v>5</v>
      </c>
      <c r="H458" s="274"/>
      <c r="I458" s="274">
        <v>2</v>
      </c>
      <c r="J458" s="274">
        <v>3</v>
      </c>
      <c r="K458" s="274"/>
      <c r="L458" s="274">
        <v>5</v>
      </c>
      <c r="M458" s="274"/>
      <c r="N458" s="274"/>
      <c r="O458" s="274"/>
      <c r="P458" s="274"/>
      <c r="Q458" s="274"/>
      <c r="R458" s="274">
        <v>4</v>
      </c>
      <c r="S458" s="274">
        <v>4</v>
      </c>
      <c r="T458" s="274">
        <v>4</v>
      </c>
      <c r="U458" s="274">
        <v>3</v>
      </c>
      <c r="V458" s="274"/>
      <c r="W458" s="274"/>
      <c r="X458" s="274">
        <v>2</v>
      </c>
      <c r="Y458" s="274">
        <v>4</v>
      </c>
      <c r="Z458" s="274">
        <v>5</v>
      </c>
      <c r="AA458" s="274">
        <v>3</v>
      </c>
      <c r="AB458" s="274">
        <v>3</v>
      </c>
      <c r="AC458" s="274"/>
      <c r="AD458" s="274">
        <v>4</v>
      </c>
      <c r="AE458" s="274">
        <v>4</v>
      </c>
      <c r="AF458" s="274">
        <v>4</v>
      </c>
      <c r="AG458" s="274">
        <v>5</v>
      </c>
      <c r="AH458" s="274">
        <v>4</v>
      </c>
      <c r="AI458" s="274">
        <v>4</v>
      </c>
      <c r="AJ458" s="274">
        <v>5</v>
      </c>
      <c r="AK458" s="274"/>
      <c r="AL458" s="274"/>
      <c r="AM458" s="274">
        <v>4</v>
      </c>
      <c r="AN458" s="274">
        <v>5</v>
      </c>
      <c r="AO458" s="274">
        <v>4</v>
      </c>
      <c r="AP458" s="274">
        <v>4</v>
      </c>
      <c r="AQ458" s="274">
        <v>4</v>
      </c>
      <c r="AR458" s="274">
        <v>5</v>
      </c>
      <c r="AS458" s="274">
        <v>4</v>
      </c>
      <c r="AT458" s="274"/>
      <c r="AU458" s="274" t="s">
        <v>183</v>
      </c>
      <c r="AV458" s="274">
        <v>4</v>
      </c>
      <c r="AW458" s="274" t="s">
        <v>183</v>
      </c>
      <c r="AX458" s="274">
        <v>4</v>
      </c>
      <c r="AY458" s="274" t="s">
        <v>33</v>
      </c>
      <c r="AZ458" s="274"/>
      <c r="BA458" s="274" t="s">
        <v>33</v>
      </c>
      <c r="BB458" s="274" t="s">
        <v>183</v>
      </c>
      <c r="BC458" s="274" t="s">
        <v>33</v>
      </c>
      <c r="BD458" s="274"/>
      <c r="BE458" s="274" t="s">
        <v>33</v>
      </c>
      <c r="BF458" s="274"/>
      <c r="BG458" s="274"/>
      <c r="BH458" s="274"/>
      <c r="BI458" s="274"/>
      <c r="BJ458" s="274">
        <v>4</v>
      </c>
      <c r="BK458" s="274">
        <v>4</v>
      </c>
      <c r="BL458" s="274"/>
      <c r="BM458" s="274">
        <v>4</v>
      </c>
      <c r="BN458" s="274">
        <v>4</v>
      </c>
      <c r="BO458" s="274" t="s">
        <v>514</v>
      </c>
      <c r="BP458" s="274"/>
      <c r="BQ458" s="275">
        <v>43141.519305555557</v>
      </c>
      <c r="BR458" s="274" t="s">
        <v>355</v>
      </c>
    </row>
    <row r="459" spans="1:71" ht="15" x14ac:dyDescent="0.25">
      <c r="A459" s="197" t="str">
        <f>IF(ISNA(LOOKUP($G459,BLIOTECAS!$B$1:$B$27,BLIOTECAS!C$1:C$27)),"",LOOKUP($G459,BLIOTECAS!$B$1:$B$27,BLIOTECAS!C$1:C$27))</f>
        <v xml:space="preserve">Facultad de Ciencias Económicas y Empresariales </v>
      </c>
      <c r="B459" s="197" t="str">
        <f>IF(ISNA(LOOKUP($G459,BLIOTECAS!$B$1:$B$27,BLIOTECAS!D$1:D$27)),"",LOOKUP($G459,BLIOTECAS!$B$1:$B$27,BLIOTECAS!D$1:D$27))</f>
        <v>CEE</v>
      </c>
      <c r="C459" s="197" t="str">
        <f>IF(ISNA(LOOKUP($G459,BLIOTECAS!$B$1:$B$27,BLIOTECAS!E$1:E$27)),"",LOOKUP($G459,BLIOTECAS!$B$1:$B$27,BLIOTECAS!E$1:E$27))</f>
        <v>Ciencias Sociales</v>
      </c>
      <c r="D459" s="274">
        <v>1892</v>
      </c>
      <c r="E459" s="274"/>
      <c r="F459" s="274"/>
      <c r="G459" s="274">
        <v>5</v>
      </c>
      <c r="H459" s="274"/>
      <c r="I459" s="274">
        <v>5</v>
      </c>
      <c r="J459" s="274">
        <v>5</v>
      </c>
      <c r="K459" s="274"/>
      <c r="L459" s="274">
        <v>5</v>
      </c>
      <c r="M459" s="274"/>
      <c r="N459" s="274"/>
      <c r="O459" s="274"/>
      <c r="P459" s="274"/>
      <c r="Q459" s="274"/>
      <c r="R459" s="274">
        <v>5</v>
      </c>
      <c r="S459" s="274">
        <v>5</v>
      </c>
      <c r="T459" s="274">
        <v>4</v>
      </c>
      <c r="U459" s="274">
        <v>4</v>
      </c>
      <c r="V459" s="274"/>
      <c r="W459" s="274"/>
      <c r="X459" s="274">
        <v>5</v>
      </c>
      <c r="Y459" s="274">
        <v>5</v>
      </c>
      <c r="Z459" s="274">
        <v>3</v>
      </c>
      <c r="AA459" s="274">
        <v>2</v>
      </c>
      <c r="AB459" s="274">
        <v>4</v>
      </c>
      <c r="AC459" s="274"/>
      <c r="AD459" s="274">
        <v>5</v>
      </c>
      <c r="AE459" s="274">
        <v>3</v>
      </c>
      <c r="AF459" s="274">
        <v>5</v>
      </c>
      <c r="AG459" s="274">
        <v>5</v>
      </c>
      <c r="AH459" s="274">
        <v>4</v>
      </c>
      <c r="AI459" s="274">
        <v>4</v>
      </c>
      <c r="AJ459" s="274">
        <v>4</v>
      </c>
      <c r="AK459" s="274"/>
      <c r="AL459" s="274"/>
      <c r="AM459" s="274">
        <v>4</v>
      </c>
      <c r="AN459" s="274">
        <v>5</v>
      </c>
      <c r="AO459" s="274">
        <v>5</v>
      </c>
      <c r="AP459" s="274">
        <v>5</v>
      </c>
      <c r="AQ459" s="274">
        <v>4</v>
      </c>
      <c r="AR459" s="274">
        <v>4</v>
      </c>
      <c r="AS459" s="274">
        <v>4</v>
      </c>
      <c r="AT459" s="274"/>
      <c r="AU459" s="274" t="s">
        <v>33</v>
      </c>
      <c r="AV459" s="274"/>
      <c r="AW459" s="274" t="s">
        <v>33</v>
      </c>
      <c r="AX459" s="274"/>
      <c r="AY459" s="274" t="s">
        <v>33</v>
      </c>
      <c r="AZ459" s="274"/>
      <c r="BA459" s="274" t="s">
        <v>183</v>
      </c>
      <c r="BB459" s="274" t="s">
        <v>183</v>
      </c>
      <c r="BC459" s="274" t="s">
        <v>183</v>
      </c>
      <c r="BD459" s="274">
        <v>3</v>
      </c>
      <c r="BE459" s="274" t="s">
        <v>183</v>
      </c>
      <c r="BF459" s="274"/>
      <c r="BG459" s="274"/>
      <c r="BH459" s="274"/>
      <c r="BI459" s="274"/>
      <c r="BJ459" s="274">
        <v>4</v>
      </c>
      <c r="BK459" s="274">
        <v>4</v>
      </c>
      <c r="BL459" s="274"/>
      <c r="BM459" s="274">
        <v>4</v>
      </c>
      <c r="BN459" s="274">
        <v>4</v>
      </c>
      <c r="BO459" s="274"/>
      <c r="BP459" s="274"/>
      <c r="BQ459" s="275">
        <v>43141.538784722223</v>
      </c>
      <c r="BR459" s="274" t="s">
        <v>356</v>
      </c>
    </row>
    <row r="460" spans="1:71" ht="15" x14ac:dyDescent="0.25">
      <c r="A460" s="197" t="str">
        <f>IF(ISNA(LOOKUP($G460,BLIOTECAS!$B$1:$B$27,BLIOTECAS!C$1:C$27)),"",LOOKUP($G460,BLIOTECAS!$B$1:$B$27,BLIOTECAS!C$1:C$27))</f>
        <v xml:space="preserve">Facultad de Geografía e Historia </v>
      </c>
      <c r="B460" s="197" t="str">
        <f>IF(ISNA(LOOKUP($G460,BLIOTECAS!$B$1:$B$27,BLIOTECAS!D$1:D$27)),"",LOOKUP($G460,BLIOTECAS!$B$1:$B$27,BLIOTECAS!D$1:D$27))</f>
        <v>GHI</v>
      </c>
      <c r="C460" s="197" t="str">
        <f>IF(ISNA(LOOKUP($G460,BLIOTECAS!$B$1:$B$27,BLIOTECAS!E$1:E$27)),"",LOOKUP($G460,BLIOTECAS!$B$1:$B$27,BLIOTECAS!E$1:E$27))</f>
        <v>Humanidades</v>
      </c>
      <c r="D460" s="274">
        <v>1893</v>
      </c>
      <c r="E460" s="274"/>
      <c r="F460" s="274"/>
      <c r="G460" s="274">
        <v>16</v>
      </c>
      <c r="H460" s="274"/>
      <c r="I460" s="274">
        <v>3</v>
      </c>
      <c r="J460" s="274">
        <v>2</v>
      </c>
      <c r="K460" s="274"/>
      <c r="L460" s="274">
        <v>16</v>
      </c>
      <c r="M460" s="274">
        <v>29</v>
      </c>
      <c r="N460" s="274">
        <v>24</v>
      </c>
      <c r="O460" s="274" t="s">
        <v>105</v>
      </c>
      <c r="P460" s="274"/>
      <c r="Q460" s="274"/>
      <c r="R460" s="274">
        <v>5</v>
      </c>
      <c r="S460" s="274">
        <v>4</v>
      </c>
      <c r="T460" s="274">
        <v>5</v>
      </c>
      <c r="U460" s="274">
        <v>4</v>
      </c>
      <c r="V460" s="274"/>
      <c r="W460" s="274"/>
      <c r="X460" s="274">
        <v>3</v>
      </c>
      <c r="Y460" s="274">
        <v>5</v>
      </c>
      <c r="Z460" s="274">
        <v>3</v>
      </c>
      <c r="AA460" s="274">
        <v>4</v>
      </c>
      <c r="AB460" s="274">
        <v>4</v>
      </c>
      <c r="AC460" s="274"/>
      <c r="AD460" s="274">
        <v>4</v>
      </c>
      <c r="AE460" s="274">
        <v>5</v>
      </c>
      <c r="AF460" s="274">
        <v>4</v>
      </c>
      <c r="AG460" s="274">
        <v>5</v>
      </c>
      <c r="AH460" s="274">
        <v>4</v>
      </c>
      <c r="AI460" s="274">
        <v>4</v>
      </c>
      <c r="AJ460" s="274">
        <v>5</v>
      </c>
      <c r="AK460" s="274"/>
      <c r="AL460" s="274"/>
      <c r="AM460" s="274">
        <v>5</v>
      </c>
      <c r="AN460" s="274">
        <v>5</v>
      </c>
      <c r="AO460" s="274">
        <v>5</v>
      </c>
      <c r="AP460" s="274">
        <v>5</v>
      </c>
      <c r="AQ460" s="274">
        <v>5</v>
      </c>
      <c r="AR460" s="274">
        <v>5</v>
      </c>
      <c r="AS460" s="274">
        <v>3</v>
      </c>
      <c r="AT460" s="274"/>
      <c r="AU460" s="274" t="s">
        <v>183</v>
      </c>
      <c r="AV460" s="274">
        <v>5</v>
      </c>
      <c r="AW460" s="274" t="s">
        <v>33</v>
      </c>
      <c r="AX460" s="274"/>
      <c r="AY460" s="274" t="s">
        <v>33</v>
      </c>
      <c r="AZ460" s="274"/>
      <c r="BA460" s="274" t="s">
        <v>183</v>
      </c>
      <c r="BB460" s="274" t="s">
        <v>183</v>
      </c>
      <c r="BC460" s="274" t="s">
        <v>33</v>
      </c>
      <c r="BD460" s="274"/>
      <c r="BE460" s="274" t="s">
        <v>33</v>
      </c>
      <c r="BF460" s="274"/>
      <c r="BG460" s="274"/>
      <c r="BH460" s="274"/>
      <c r="BI460" s="274"/>
      <c r="BJ460" s="274">
        <v>5</v>
      </c>
      <c r="BK460" s="274">
        <v>5</v>
      </c>
      <c r="BL460" s="274"/>
      <c r="BM460" s="274">
        <v>5</v>
      </c>
      <c r="BN460" s="274">
        <v>3</v>
      </c>
      <c r="BO460" s="274"/>
      <c r="BP460" s="274"/>
      <c r="BQ460" s="275">
        <v>43141.5546875</v>
      </c>
      <c r="BR460" s="274" t="s">
        <v>355</v>
      </c>
    </row>
    <row r="461" spans="1:71" ht="15" x14ac:dyDescent="0.25">
      <c r="A461" s="197" t="str">
        <f>IF(ISNA(LOOKUP($G461,BLIOTECAS!$B$1:$B$27,BLIOTECAS!C$1:C$27)),"",LOOKUP($G461,BLIOTECAS!$B$1:$B$27,BLIOTECAS!C$1:C$27))</f>
        <v xml:space="preserve">Facultad de Filología </v>
      </c>
      <c r="B461" s="197" t="str">
        <f>IF(ISNA(LOOKUP($G461,BLIOTECAS!$B$1:$B$27,BLIOTECAS!D$1:D$27)),"",LOOKUP($G461,BLIOTECAS!$B$1:$B$27,BLIOTECAS!D$1:D$27))</f>
        <v>FLL</v>
      </c>
      <c r="C461" s="197" t="str">
        <f>IF(ISNA(LOOKUP($G461,BLIOTECAS!$B$1:$B$27,BLIOTECAS!E$1:E$27)),"",LOOKUP($G461,BLIOTECAS!$B$1:$B$27,BLIOTECAS!E$1:E$27))</f>
        <v>Humanidades</v>
      </c>
      <c r="D461" s="274">
        <v>1894</v>
      </c>
      <c r="E461" s="274"/>
      <c r="F461" s="274"/>
      <c r="G461" s="274">
        <v>14</v>
      </c>
      <c r="H461" s="274"/>
      <c r="I461" s="274">
        <v>3</v>
      </c>
      <c r="J461" s="274">
        <v>2</v>
      </c>
      <c r="K461" s="274"/>
      <c r="L461" s="274">
        <v>14</v>
      </c>
      <c r="M461" s="274">
        <v>29</v>
      </c>
      <c r="N461" s="274">
        <v>3</v>
      </c>
      <c r="O461" s="274"/>
      <c r="P461" s="274"/>
      <c r="Q461" s="274"/>
      <c r="R461" s="274">
        <v>1</v>
      </c>
      <c r="S461" s="274">
        <v>1</v>
      </c>
      <c r="T461" s="274">
        <v>1</v>
      </c>
      <c r="U461" s="274">
        <v>1</v>
      </c>
      <c r="V461" s="274"/>
      <c r="W461" s="274"/>
      <c r="X461" s="274">
        <v>4</v>
      </c>
      <c r="Y461" s="274">
        <v>2</v>
      </c>
      <c r="Z461" s="274">
        <v>5</v>
      </c>
      <c r="AA461" s="274">
        <v>4</v>
      </c>
      <c r="AB461" s="274">
        <v>2</v>
      </c>
      <c r="AC461" s="274"/>
      <c r="AD461" s="274">
        <v>5</v>
      </c>
      <c r="AE461" s="274">
        <v>5</v>
      </c>
      <c r="AF461" s="274">
        <v>5</v>
      </c>
      <c r="AG461" s="274">
        <v>5</v>
      </c>
      <c r="AH461" s="274">
        <v>4</v>
      </c>
      <c r="AI461" s="274">
        <v>5</v>
      </c>
      <c r="AJ461" s="274">
        <v>5</v>
      </c>
      <c r="AK461" s="274"/>
      <c r="AL461" s="274"/>
      <c r="AM461" s="274">
        <v>5</v>
      </c>
      <c r="AN461" s="274">
        <v>5</v>
      </c>
      <c r="AO461" s="274">
        <v>5</v>
      </c>
      <c r="AP461" s="274">
        <v>5</v>
      </c>
      <c r="AQ461" s="274">
        <v>5</v>
      </c>
      <c r="AR461" s="274">
        <v>5</v>
      </c>
      <c r="AS461" s="274">
        <v>4</v>
      </c>
      <c r="AT461" s="274"/>
      <c r="AU461" s="274" t="s">
        <v>183</v>
      </c>
      <c r="AV461" s="274">
        <v>5</v>
      </c>
      <c r="AW461" s="274" t="s">
        <v>183</v>
      </c>
      <c r="AX461" s="274">
        <v>4</v>
      </c>
      <c r="AY461" s="274" t="s">
        <v>33</v>
      </c>
      <c r="AZ461" s="274">
        <v>2</v>
      </c>
      <c r="BA461" s="274" t="s">
        <v>183</v>
      </c>
      <c r="BB461" s="274" t="s">
        <v>183</v>
      </c>
      <c r="BC461" s="274" t="s">
        <v>183</v>
      </c>
      <c r="BD461" s="274">
        <v>5</v>
      </c>
      <c r="BE461" s="274" t="s">
        <v>33</v>
      </c>
      <c r="BF461" s="274"/>
      <c r="BG461" s="274"/>
      <c r="BH461" s="274"/>
      <c r="BI461" s="274"/>
      <c r="BJ461" s="274">
        <v>5</v>
      </c>
      <c r="BK461" s="274">
        <v>5</v>
      </c>
      <c r="BL461" s="274"/>
      <c r="BM461" s="274">
        <v>5</v>
      </c>
      <c r="BN461" s="274">
        <v>5</v>
      </c>
      <c r="BO461" s="274"/>
      <c r="BP461" s="274"/>
      <c r="BQ461" s="275">
        <v>43141.575555555559</v>
      </c>
      <c r="BR461" s="274" t="s">
        <v>355</v>
      </c>
    </row>
    <row r="462" spans="1:71" ht="15" x14ac:dyDescent="0.25">
      <c r="A462" s="197" t="str">
        <f>IF(ISNA(LOOKUP($G462,BLIOTECAS!$B$1:$B$27,BLIOTECAS!C$1:C$27)),"",LOOKUP($G462,BLIOTECAS!$B$1:$B$27,BLIOTECAS!C$1:C$27))</f>
        <v xml:space="preserve">Facultad de Ciencias Químicas </v>
      </c>
      <c r="B462" s="197" t="str">
        <f>IF(ISNA(LOOKUP($G462,BLIOTECAS!$B$1:$B$27,BLIOTECAS!D$1:D$27)),"",LOOKUP($G462,BLIOTECAS!$B$1:$B$27,BLIOTECAS!D$1:D$27))</f>
        <v>QUI</v>
      </c>
      <c r="C462" s="197" t="str">
        <f>IF(ISNA(LOOKUP($G462,BLIOTECAS!$B$1:$B$27,BLIOTECAS!E$1:E$27)),"",LOOKUP($G462,BLIOTECAS!$B$1:$B$27,BLIOTECAS!E$1:E$27))</f>
        <v>Ciencias Experimentales</v>
      </c>
      <c r="D462" s="274">
        <v>1895</v>
      </c>
      <c r="E462" s="274"/>
      <c r="F462" s="274"/>
      <c r="G462" s="274">
        <v>10</v>
      </c>
      <c r="H462" s="274"/>
      <c r="I462" s="274">
        <v>2</v>
      </c>
      <c r="J462" s="274">
        <v>5</v>
      </c>
      <c r="K462" s="274"/>
      <c r="L462" s="274">
        <v>10</v>
      </c>
      <c r="M462" s="274"/>
      <c r="N462" s="274"/>
      <c r="O462" s="274"/>
      <c r="P462" s="274"/>
      <c r="Q462" s="274"/>
      <c r="R462" s="274">
        <v>5</v>
      </c>
      <c r="S462" s="274">
        <v>5</v>
      </c>
      <c r="T462" s="274">
        <v>5</v>
      </c>
      <c r="U462" s="274">
        <v>5</v>
      </c>
      <c r="V462" s="274"/>
      <c r="W462" s="274"/>
      <c r="X462" s="274">
        <v>4</v>
      </c>
      <c r="Y462" s="274">
        <v>4</v>
      </c>
      <c r="Z462" s="274">
        <v>3</v>
      </c>
      <c r="AA462" s="274">
        <v>3</v>
      </c>
      <c r="AB462" s="274">
        <v>3</v>
      </c>
      <c r="AC462" s="274"/>
      <c r="AD462" s="274">
        <v>4</v>
      </c>
      <c r="AE462" s="274">
        <v>4</v>
      </c>
      <c r="AF462" s="274">
        <v>5</v>
      </c>
      <c r="AG462" s="274">
        <v>5</v>
      </c>
      <c r="AH462" s="274">
        <v>4</v>
      </c>
      <c r="AI462" s="274">
        <v>5</v>
      </c>
      <c r="AJ462" s="274">
        <v>4</v>
      </c>
      <c r="AK462" s="274"/>
      <c r="AL462" s="274"/>
      <c r="AM462" s="274">
        <v>5</v>
      </c>
      <c r="AN462" s="274">
        <v>5</v>
      </c>
      <c r="AO462" s="274">
        <v>5</v>
      </c>
      <c r="AP462" s="274">
        <v>5</v>
      </c>
      <c r="AQ462" s="274">
        <v>5</v>
      </c>
      <c r="AR462" s="274">
        <v>5</v>
      </c>
      <c r="AS462" s="274">
        <v>5</v>
      </c>
      <c r="AT462" s="274"/>
      <c r="AU462" s="274" t="s">
        <v>183</v>
      </c>
      <c r="AV462" s="274">
        <v>4</v>
      </c>
      <c r="AW462" s="274" t="s">
        <v>183</v>
      </c>
      <c r="AX462" s="274">
        <v>4</v>
      </c>
      <c r="AY462" s="274"/>
      <c r="AZ462" s="274">
        <v>4</v>
      </c>
      <c r="BA462" s="274" t="s">
        <v>183</v>
      </c>
      <c r="BB462" s="274" t="s">
        <v>183</v>
      </c>
      <c r="BC462" s="274" t="s">
        <v>183</v>
      </c>
      <c r="BD462" s="274">
        <v>4</v>
      </c>
      <c r="BE462" s="274" t="s">
        <v>183</v>
      </c>
      <c r="BF462" s="274"/>
      <c r="BG462" s="274"/>
      <c r="BH462" s="274"/>
      <c r="BI462" s="274"/>
      <c r="BJ462" s="274">
        <v>5</v>
      </c>
      <c r="BK462" s="274">
        <v>5</v>
      </c>
      <c r="BL462" s="274"/>
      <c r="BM462" s="274">
        <v>5</v>
      </c>
      <c r="BN462" s="274">
        <v>4</v>
      </c>
      <c r="BO462" s="274"/>
      <c r="BP462" s="274"/>
      <c r="BQ462" s="275">
        <v>43141.599537037036</v>
      </c>
      <c r="BR462" s="274" t="s">
        <v>355</v>
      </c>
    </row>
    <row r="463" spans="1:71" ht="15" x14ac:dyDescent="0.25">
      <c r="A463" s="197" t="str">
        <f>IF(ISNA(LOOKUP($G463,BLIOTECAS!$B$1:$B$27,BLIOTECAS!C$1:C$27)),"",LOOKUP($G463,BLIOTECAS!$B$1:$B$27,BLIOTECAS!C$1:C$27))</f>
        <v/>
      </c>
      <c r="B463" s="197" t="str">
        <f>IF(ISNA(LOOKUP($G463,BLIOTECAS!$B$1:$B$27,BLIOTECAS!D$1:D$27)),"",LOOKUP($G463,BLIOTECAS!$B$1:$B$27,BLIOTECAS!D$1:D$27))</f>
        <v/>
      </c>
      <c r="C463" s="197" t="str">
        <f>IF(ISNA(LOOKUP($G463,BLIOTECAS!$B$1:$B$27,BLIOTECAS!E$1:E$27)),"",LOOKUP($G463,BLIOTECAS!$B$1:$B$27,BLIOTECAS!E$1:E$27))</f>
        <v/>
      </c>
      <c r="D463" s="274">
        <v>1896</v>
      </c>
      <c r="E463" s="274"/>
      <c r="F463" s="274"/>
      <c r="G463" s="274"/>
      <c r="H463" s="274"/>
      <c r="I463" s="274">
        <v>4</v>
      </c>
      <c r="J463" s="274">
        <v>3</v>
      </c>
      <c r="K463" s="274"/>
      <c r="L463" s="274">
        <v>4</v>
      </c>
      <c r="M463" s="274">
        <v>4</v>
      </c>
      <c r="N463" s="274">
        <v>4</v>
      </c>
      <c r="O463" s="274"/>
      <c r="P463" s="274"/>
      <c r="Q463" s="274"/>
      <c r="R463" s="274">
        <v>5</v>
      </c>
      <c r="S463" s="274">
        <v>5</v>
      </c>
      <c r="T463" s="274">
        <v>5</v>
      </c>
      <c r="U463" s="274">
        <v>4</v>
      </c>
      <c r="V463" s="274"/>
      <c r="W463" s="274"/>
      <c r="X463" s="274">
        <v>3</v>
      </c>
      <c r="Y463" s="274">
        <v>4</v>
      </c>
      <c r="Z463" s="274">
        <v>2</v>
      </c>
      <c r="AA463" s="274">
        <v>3</v>
      </c>
      <c r="AB463" s="274">
        <v>5</v>
      </c>
      <c r="AC463" s="274"/>
      <c r="AD463" s="274">
        <v>3</v>
      </c>
      <c r="AE463" s="274">
        <v>4</v>
      </c>
      <c r="AF463" s="274">
        <v>4</v>
      </c>
      <c r="AG463" s="274">
        <v>5</v>
      </c>
      <c r="AH463" s="274">
        <v>4</v>
      </c>
      <c r="AI463" s="274">
        <v>5</v>
      </c>
      <c r="AJ463" s="274">
        <v>5</v>
      </c>
      <c r="AK463" s="274"/>
      <c r="AL463" s="274"/>
      <c r="AM463" s="274">
        <v>5</v>
      </c>
      <c r="AN463" s="274">
        <v>5</v>
      </c>
      <c r="AO463" s="274">
        <v>5</v>
      </c>
      <c r="AP463" s="274">
        <v>5</v>
      </c>
      <c r="AQ463" s="274">
        <v>5</v>
      </c>
      <c r="AR463" s="274">
        <v>5</v>
      </c>
      <c r="AS463" s="274">
        <v>5</v>
      </c>
      <c r="AT463" s="274"/>
      <c r="AU463" s="274" t="s">
        <v>183</v>
      </c>
      <c r="AV463" s="274">
        <v>4</v>
      </c>
      <c r="AW463" s="274" t="s">
        <v>183</v>
      </c>
      <c r="AX463" s="274">
        <v>4</v>
      </c>
      <c r="AY463" s="274" t="s">
        <v>183</v>
      </c>
      <c r="AZ463" s="274">
        <v>4</v>
      </c>
      <c r="BA463" s="274" t="s">
        <v>183</v>
      </c>
      <c r="BB463" s="274" t="s">
        <v>183</v>
      </c>
      <c r="BC463" s="274" t="s">
        <v>183</v>
      </c>
      <c r="BD463" s="274">
        <v>5</v>
      </c>
      <c r="BE463" s="274" t="s">
        <v>33</v>
      </c>
      <c r="BF463" s="274"/>
      <c r="BG463" s="274"/>
      <c r="BH463" s="274"/>
      <c r="BI463" s="274"/>
      <c r="BJ463" s="274">
        <v>5</v>
      </c>
      <c r="BK463" s="274"/>
      <c r="BL463" s="274"/>
      <c r="BM463" s="274">
        <v>5</v>
      </c>
      <c r="BN463" s="274">
        <v>5</v>
      </c>
      <c r="BO463" s="274"/>
      <c r="BP463" s="274"/>
      <c r="BQ463" s="275">
        <v>43141.72084490741</v>
      </c>
      <c r="BR463" s="274" t="s">
        <v>355</v>
      </c>
    </row>
    <row r="464" spans="1:71" ht="15" x14ac:dyDescent="0.25">
      <c r="A464" s="197" t="str">
        <f>IF(ISNA(LOOKUP($G464,BLIOTECAS!$B$1:$B$27,BLIOTECAS!C$1:C$27)),"",LOOKUP($G464,BLIOTECAS!$B$1:$B$27,BLIOTECAS!C$1:C$27))</f>
        <v>F. Trabajo Social</v>
      </c>
      <c r="B464" s="197" t="str">
        <f>IF(ISNA(LOOKUP($G464,BLIOTECAS!$B$1:$B$27,BLIOTECAS!D$1:D$27)),"",LOOKUP($G464,BLIOTECAS!$B$1:$B$27,BLIOTECAS!D$1:D$27))</f>
        <v>TRS</v>
      </c>
      <c r="C464" s="197" t="str">
        <f>IF(ISNA(LOOKUP($G464,BLIOTECAS!$B$1:$B$27,BLIOTECAS!E$1:E$27)),"",LOOKUP($G464,BLIOTECAS!$B$1:$B$27,BLIOTECAS!E$1:E$27))</f>
        <v>Ciencias Sociales</v>
      </c>
      <c r="D464" s="274">
        <v>1897</v>
      </c>
      <c r="E464" s="274"/>
      <c r="F464" s="274"/>
      <c r="G464" s="274">
        <v>26</v>
      </c>
      <c r="H464" s="274"/>
      <c r="I464" s="274">
        <v>3</v>
      </c>
      <c r="J464" s="274">
        <v>3</v>
      </c>
      <c r="K464" s="274"/>
      <c r="L464" s="274">
        <v>11</v>
      </c>
      <c r="M464" s="274">
        <v>26</v>
      </c>
      <c r="N464" s="274">
        <v>29</v>
      </c>
      <c r="O464" s="274"/>
      <c r="P464" s="274"/>
      <c r="Q464" s="274"/>
      <c r="R464" s="274">
        <v>5</v>
      </c>
      <c r="S464" s="274">
        <v>4</v>
      </c>
      <c r="T464" s="274">
        <v>4</v>
      </c>
      <c r="U464" s="274">
        <v>4</v>
      </c>
      <c r="V464" s="274"/>
      <c r="W464" s="274"/>
      <c r="X464" s="274">
        <v>5</v>
      </c>
      <c r="Y464" s="274">
        <v>5</v>
      </c>
      <c r="Z464" s="274">
        <v>4</v>
      </c>
      <c r="AA464" s="274">
        <v>4</v>
      </c>
      <c r="AB464" s="274">
        <v>5</v>
      </c>
      <c r="AC464" s="274"/>
      <c r="AD464" s="274">
        <v>4</v>
      </c>
      <c r="AE464" s="274">
        <v>5</v>
      </c>
      <c r="AF464" s="274">
        <v>5</v>
      </c>
      <c r="AG464" s="274">
        <v>5</v>
      </c>
      <c r="AH464" s="274">
        <v>5</v>
      </c>
      <c r="AI464" s="274">
        <v>5</v>
      </c>
      <c r="AJ464" s="274">
        <v>5</v>
      </c>
      <c r="AK464" s="274"/>
      <c r="AL464" s="274"/>
      <c r="AM464" s="274">
        <v>5</v>
      </c>
      <c r="AN464" s="274">
        <v>5</v>
      </c>
      <c r="AO464" s="274">
        <v>5</v>
      </c>
      <c r="AP464" s="274">
        <v>5</v>
      </c>
      <c r="AQ464" s="274">
        <v>5</v>
      </c>
      <c r="AR464" s="274">
        <v>5</v>
      </c>
      <c r="AS464" s="274">
        <v>5</v>
      </c>
      <c r="AT464" s="274"/>
      <c r="AU464" s="274" t="s">
        <v>183</v>
      </c>
      <c r="AV464" s="274">
        <v>5</v>
      </c>
      <c r="AW464" s="274" t="s">
        <v>183</v>
      </c>
      <c r="AX464" s="274">
        <v>5</v>
      </c>
      <c r="AY464" s="274" t="s">
        <v>183</v>
      </c>
      <c r="AZ464" s="274">
        <v>5</v>
      </c>
      <c r="BA464" s="274" t="s">
        <v>33</v>
      </c>
      <c r="BB464" s="274" t="s">
        <v>183</v>
      </c>
      <c r="BC464" s="274" t="s">
        <v>33</v>
      </c>
      <c r="BD464" s="274"/>
      <c r="BE464" s="274" t="s">
        <v>33</v>
      </c>
      <c r="BF464" s="274"/>
      <c r="BG464" s="274"/>
      <c r="BH464" s="274"/>
      <c r="BI464" s="274"/>
      <c r="BJ464" s="274">
        <v>5</v>
      </c>
      <c r="BK464" s="274">
        <v>5</v>
      </c>
      <c r="BL464" s="274"/>
      <c r="BM464" s="274">
        <v>5</v>
      </c>
      <c r="BN464" s="274">
        <v>4</v>
      </c>
      <c r="BO464" s="274" t="s">
        <v>515</v>
      </c>
      <c r="BP464" s="274"/>
      <c r="BQ464" s="275">
        <v>43141.788923611108</v>
      </c>
      <c r="BR464" s="274" t="s">
        <v>355</v>
      </c>
    </row>
    <row r="465" spans="1:71" ht="15" x14ac:dyDescent="0.25">
      <c r="A465" s="197" t="str">
        <f>IF(ISNA(LOOKUP($G465,BLIOTECAS!$B$1:$B$27,BLIOTECAS!C$1:C$27)),"",LOOKUP($G465,BLIOTECAS!$B$1:$B$27,BLIOTECAS!C$1:C$27))</f>
        <v xml:space="preserve">Facultad de Ciencias Físicas </v>
      </c>
      <c r="B465" s="197" t="str">
        <f>IF(ISNA(LOOKUP($G465,BLIOTECAS!$B$1:$B$27,BLIOTECAS!D$1:D$27)),"",LOOKUP($G465,BLIOTECAS!$B$1:$B$27,BLIOTECAS!D$1:D$27))</f>
        <v>FIS</v>
      </c>
      <c r="C465" s="197" t="str">
        <f>IF(ISNA(LOOKUP($G465,BLIOTECAS!$B$1:$B$27,BLIOTECAS!E$1:E$27)),"",LOOKUP($G465,BLIOTECAS!$B$1:$B$27,BLIOTECAS!E$1:E$27))</f>
        <v>Ciencias Experimentales</v>
      </c>
      <c r="D465" s="274">
        <v>1898</v>
      </c>
      <c r="E465" s="274"/>
      <c r="F465" s="274"/>
      <c r="G465" s="274">
        <v>6</v>
      </c>
      <c r="H465" s="274"/>
      <c r="I465" s="274">
        <v>2</v>
      </c>
      <c r="J465" s="274">
        <v>2</v>
      </c>
      <c r="K465" s="274"/>
      <c r="L465" s="274">
        <v>6</v>
      </c>
      <c r="M465" s="274">
        <v>8</v>
      </c>
      <c r="N465" s="274"/>
      <c r="O465" s="274"/>
      <c r="P465" s="274"/>
      <c r="Q465" s="274"/>
      <c r="R465" s="274">
        <v>5</v>
      </c>
      <c r="S465" s="274">
        <v>5</v>
      </c>
      <c r="T465" s="274">
        <v>5</v>
      </c>
      <c r="U465" s="274">
        <v>4</v>
      </c>
      <c r="V465" s="274"/>
      <c r="W465" s="274"/>
      <c r="X465" s="274">
        <v>2</v>
      </c>
      <c r="Y465" s="274">
        <v>5</v>
      </c>
      <c r="Z465" s="274">
        <v>3</v>
      </c>
      <c r="AA465" s="274">
        <v>2</v>
      </c>
      <c r="AB465" s="274">
        <v>3</v>
      </c>
      <c r="AC465" s="274"/>
      <c r="AD465" s="274">
        <v>5</v>
      </c>
      <c r="AE465" s="274">
        <v>5</v>
      </c>
      <c r="AF465" s="274">
        <v>5</v>
      </c>
      <c r="AG465" s="274">
        <v>5</v>
      </c>
      <c r="AH465" s="274">
        <v>4</v>
      </c>
      <c r="AI465" s="274">
        <v>5</v>
      </c>
      <c r="AJ465" s="274">
        <v>4</v>
      </c>
      <c r="AK465" s="274"/>
      <c r="AL465" s="274"/>
      <c r="AM465" s="274">
        <v>5</v>
      </c>
      <c r="AN465" s="274">
        <v>5</v>
      </c>
      <c r="AO465" s="274">
        <v>5</v>
      </c>
      <c r="AP465" s="274">
        <v>5</v>
      </c>
      <c r="AQ465" s="274">
        <v>5</v>
      </c>
      <c r="AR465" s="274">
        <v>5</v>
      </c>
      <c r="AS465" s="274">
        <v>5</v>
      </c>
      <c r="AT465" s="274"/>
      <c r="AU465" s="274" t="s">
        <v>183</v>
      </c>
      <c r="AV465" s="274">
        <v>3</v>
      </c>
      <c r="AW465" s="274" t="s">
        <v>183</v>
      </c>
      <c r="AX465" s="274">
        <v>4</v>
      </c>
      <c r="AY465" s="274" t="s">
        <v>183</v>
      </c>
      <c r="AZ465" s="274">
        <v>4</v>
      </c>
      <c r="BA465" s="274" t="s">
        <v>183</v>
      </c>
      <c r="BB465" s="274" t="s">
        <v>183</v>
      </c>
      <c r="BC465" s="274" t="s">
        <v>33</v>
      </c>
      <c r="BD465" s="274"/>
      <c r="BE465" s="274" t="s">
        <v>33</v>
      </c>
      <c r="BF465" s="274"/>
      <c r="BG465" s="274"/>
      <c r="BH465" s="274"/>
      <c r="BI465" s="274"/>
      <c r="BJ465" s="274">
        <v>5</v>
      </c>
      <c r="BK465" s="274">
        <v>5</v>
      </c>
      <c r="BL465" s="274"/>
      <c r="BM465" s="274">
        <v>5</v>
      </c>
      <c r="BN465" s="274">
        <v>4</v>
      </c>
      <c r="BO465" s="274"/>
      <c r="BP465" s="274"/>
      <c r="BQ465" s="275">
        <v>43141.852210648147</v>
      </c>
      <c r="BR465" s="274" t="s">
        <v>355</v>
      </c>
    </row>
    <row r="466" spans="1:71" ht="15" x14ac:dyDescent="0.25">
      <c r="A466" s="197" t="str">
        <f>IF(ISNA(LOOKUP($G466,BLIOTECAS!$B$1:$B$27,BLIOTECAS!C$1:C$27)),"",LOOKUP($G466,BLIOTECAS!$B$1:$B$27,BLIOTECAS!C$1:C$27))</f>
        <v xml:space="preserve">Facultad de Medicina </v>
      </c>
      <c r="B466" s="197" t="str">
        <f>IF(ISNA(LOOKUP($G466,BLIOTECAS!$B$1:$B$27,BLIOTECAS!D$1:D$27)),"",LOOKUP($G466,BLIOTECAS!$B$1:$B$27,BLIOTECAS!D$1:D$27))</f>
        <v>MED</v>
      </c>
      <c r="C466" s="197" t="str">
        <f>IF(ISNA(LOOKUP($G466,BLIOTECAS!$B$1:$B$27,BLIOTECAS!E$1:E$27)),"",LOOKUP($G466,BLIOTECAS!$B$1:$B$27,BLIOTECAS!E$1:E$27))</f>
        <v>Ciencias de la Salud</v>
      </c>
      <c r="D466" s="274">
        <v>1899</v>
      </c>
      <c r="E466" s="274"/>
      <c r="F466" s="274"/>
      <c r="G466" s="274">
        <v>18</v>
      </c>
      <c r="H466" s="274"/>
      <c r="I466" s="274">
        <v>4</v>
      </c>
      <c r="J466" s="274">
        <v>5</v>
      </c>
      <c r="K466" s="274"/>
      <c r="L466" s="274">
        <v>18</v>
      </c>
      <c r="M466" s="274"/>
      <c r="N466" s="274"/>
      <c r="O466" s="274"/>
      <c r="P466" s="274"/>
      <c r="Q466" s="274"/>
      <c r="R466" s="274">
        <v>5</v>
      </c>
      <c r="S466" s="274">
        <v>5</v>
      </c>
      <c r="T466" s="274">
        <v>4</v>
      </c>
      <c r="U466" s="274"/>
      <c r="V466" s="274"/>
      <c r="W466" s="274"/>
      <c r="X466" s="274">
        <v>3</v>
      </c>
      <c r="Y466" s="274">
        <v>5</v>
      </c>
      <c r="Z466" s="274">
        <v>4</v>
      </c>
      <c r="AA466" s="274">
        <v>2</v>
      </c>
      <c r="AB466" s="274">
        <v>5</v>
      </c>
      <c r="AC466" s="274"/>
      <c r="AD466" s="274">
        <v>4</v>
      </c>
      <c r="AE466" s="274">
        <v>5</v>
      </c>
      <c r="AF466" s="274">
        <v>3</v>
      </c>
      <c r="AG466" s="274">
        <v>5</v>
      </c>
      <c r="AH466" s="274">
        <v>3</v>
      </c>
      <c r="AI466" s="274">
        <v>4</v>
      </c>
      <c r="AJ466" s="274">
        <v>3</v>
      </c>
      <c r="AK466" s="274"/>
      <c r="AL466" s="274"/>
      <c r="AM466" s="274">
        <v>5</v>
      </c>
      <c r="AN466" s="274">
        <v>4</v>
      </c>
      <c r="AO466" s="274">
        <v>5</v>
      </c>
      <c r="AP466" s="274">
        <v>4</v>
      </c>
      <c r="AQ466" s="274">
        <v>5</v>
      </c>
      <c r="AR466" s="274">
        <v>5</v>
      </c>
      <c r="AS466" s="274">
        <v>3</v>
      </c>
      <c r="AT466" s="274"/>
      <c r="AU466" s="274" t="s">
        <v>33</v>
      </c>
      <c r="AV466" s="274"/>
      <c r="AW466" s="274" t="s">
        <v>33</v>
      </c>
      <c r="AX466" s="274"/>
      <c r="AY466" s="274" t="s">
        <v>33</v>
      </c>
      <c r="AZ466" s="274"/>
      <c r="BA466" s="274" t="s">
        <v>33</v>
      </c>
      <c r="BB466" s="274" t="s">
        <v>183</v>
      </c>
      <c r="BC466" s="274" t="s">
        <v>33</v>
      </c>
      <c r="BD466" s="274"/>
      <c r="BE466" s="274" t="s">
        <v>33</v>
      </c>
      <c r="BF466" s="274"/>
      <c r="BG466" s="274"/>
      <c r="BH466" s="274"/>
      <c r="BI466" s="274"/>
      <c r="BJ466" s="274">
        <v>5</v>
      </c>
      <c r="BK466" s="274">
        <v>5</v>
      </c>
      <c r="BL466" s="274"/>
      <c r="BM466" s="274">
        <v>5</v>
      </c>
      <c r="BN466" s="274">
        <v>3</v>
      </c>
      <c r="BO466" s="274"/>
      <c r="BP466" s="274"/>
      <c r="BQ466" s="290">
        <v>43141.876701388886</v>
      </c>
      <c r="BR466" s="274" t="s">
        <v>356</v>
      </c>
    </row>
    <row r="467" spans="1:71" ht="15" x14ac:dyDescent="0.25">
      <c r="A467" s="197" t="str">
        <f>IF(ISNA(LOOKUP($G467,BLIOTECAS!$B$1:$B$27,BLIOTECAS!C$1:C$27)),"",LOOKUP($G467,BLIOTECAS!$B$1:$B$27,BLIOTECAS!C$1:C$27))</f>
        <v xml:space="preserve">Facultad de Educación </v>
      </c>
      <c r="B467" s="197" t="str">
        <f>IF(ISNA(LOOKUP($G467,BLIOTECAS!$B$1:$B$27,BLIOTECAS!D$1:D$27)),"",LOOKUP($G467,BLIOTECAS!$B$1:$B$27,BLIOTECAS!D$1:D$27))</f>
        <v>EDU</v>
      </c>
      <c r="C467" s="197" t="str">
        <f>IF(ISNA(LOOKUP($G467,BLIOTECAS!$B$1:$B$27,BLIOTECAS!E$1:E$27)),"",LOOKUP($G467,BLIOTECAS!$B$1:$B$27,BLIOTECAS!E$1:E$27))</f>
        <v>Humanidades</v>
      </c>
      <c r="D467" s="274">
        <v>1900</v>
      </c>
      <c r="E467" s="274"/>
      <c r="F467" s="274"/>
      <c r="G467" s="274">
        <v>12</v>
      </c>
      <c r="H467" s="274"/>
      <c r="I467" s="274">
        <v>3</v>
      </c>
      <c r="J467" s="274">
        <v>3</v>
      </c>
      <c r="K467" s="274"/>
      <c r="L467" s="274">
        <v>12</v>
      </c>
      <c r="M467" s="274"/>
      <c r="N467" s="274"/>
      <c r="O467" s="274"/>
      <c r="P467" s="274"/>
      <c r="Q467" s="274"/>
      <c r="R467" s="274">
        <v>4</v>
      </c>
      <c r="S467" s="274">
        <v>4</v>
      </c>
      <c r="T467" s="274">
        <v>4</v>
      </c>
      <c r="U467" s="274">
        <v>4</v>
      </c>
      <c r="V467" s="274"/>
      <c r="W467" s="274"/>
      <c r="X467" s="274">
        <v>2</v>
      </c>
      <c r="Y467" s="274">
        <v>4</v>
      </c>
      <c r="Z467" s="274">
        <v>4</v>
      </c>
      <c r="AA467" s="274">
        <v>2</v>
      </c>
      <c r="AB467" s="274">
        <v>5</v>
      </c>
      <c r="AC467" s="274"/>
      <c r="AD467" s="274">
        <v>4</v>
      </c>
      <c r="AE467" s="274">
        <v>4</v>
      </c>
      <c r="AF467" s="274">
        <v>4</v>
      </c>
      <c r="AG467" s="274">
        <v>4</v>
      </c>
      <c r="AH467" s="274">
        <v>4</v>
      </c>
      <c r="AI467" s="274">
        <v>4</v>
      </c>
      <c r="AJ467" s="274">
        <v>4</v>
      </c>
      <c r="AK467" s="274"/>
      <c r="AL467" s="274"/>
      <c r="AM467" s="274">
        <v>4</v>
      </c>
      <c r="AN467" s="274">
        <v>4</v>
      </c>
      <c r="AO467" s="274">
        <v>3</v>
      </c>
      <c r="AP467" s="274">
        <v>4</v>
      </c>
      <c r="AQ467" s="274">
        <v>4</v>
      </c>
      <c r="AR467" s="274">
        <v>4</v>
      </c>
      <c r="AS467" s="274">
        <v>4</v>
      </c>
      <c r="AT467" s="274"/>
      <c r="AU467" s="274" t="s">
        <v>183</v>
      </c>
      <c r="AV467" s="274">
        <v>4</v>
      </c>
      <c r="AW467" s="274" t="s">
        <v>183</v>
      </c>
      <c r="AX467" s="274">
        <v>4</v>
      </c>
      <c r="AY467" s="274" t="s">
        <v>33</v>
      </c>
      <c r="AZ467" s="274"/>
      <c r="BA467" s="274" t="s">
        <v>183</v>
      </c>
      <c r="BB467" s="274" t="s">
        <v>183</v>
      </c>
      <c r="BC467" s="274" t="s">
        <v>183</v>
      </c>
      <c r="BD467" s="274">
        <v>5</v>
      </c>
      <c r="BE467" s="274" t="s">
        <v>33</v>
      </c>
      <c r="BF467" s="274"/>
      <c r="BG467" s="274"/>
      <c r="BH467" s="274"/>
      <c r="BI467" s="274"/>
      <c r="BJ467" s="274">
        <v>4</v>
      </c>
      <c r="BK467" s="274">
        <v>4</v>
      </c>
      <c r="BL467" s="274"/>
      <c r="BM467" s="274">
        <v>4</v>
      </c>
      <c r="BN467" s="274">
        <v>3</v>
      </c>
      <c r="BO467" s="274"/>
      <c r="BP467" s="274"/>
      <c r="BQ467" s="275">
        <v>43141.933310185188</v>
      </c>
      <c r="BR467" s="274" t="s">
        <v>356</v>
      </c>
    </row>
    <row r="468" spans="1:71" ht="15" x14ac:dyDescent="0.25">
      <c r="A468" s="197" t="str">
        <f>IF(ISNA(LOOKUP($G468,BLIOTECAS!$B$1:$B$27,BLIOTECAS!C$1:C$27)),"",LOOKUP($G468,BLIOTECAS!$B$1:$B$27,BLIOTECAS!C$1:C$27))</f>
        <v>F. Trabajo Social</v>
      </c>
      <c r="B468" s="197" t="str">
        <f>IF(ISNA(LOOKUP($G468,BLIOTECAS!$B$1:$B$27,BLIOTECAS!D$1:D$27)),"",LOOKUP($G468,BLIOTECAS!$B$1:$B$27,BLIOTECAS!D$1:D$27))</f>
        <v>TRS</v>
      </c>
      <c r="C468" s="197" t="str">
        <f>IF(ISNA(LOOKUP($G468,BLIOTECAS!$B$1:$B$27,BLIOTECAS!E$1:E$27)),"",LOOKUP($G468,BLIOTECAS!$B$1:$B$27,BLIOTECAS!E$1:E$27))</f>
        <v>Ciencias Sociales</v>
      </c>
      <c r="D468" s="274">
        <v>1901</v>
      </c>
      <c r="E468" s="274"/>
      <c r="F468" s="274"/>
      <c r="G468" s="274">
        <v>26</v>
      </c>
      <c r="H468" s="274"/>
      <c r="I468" s="274">
        <v>3</v>
      </c>
      <c r="J468" s="274">
        <v>3</v>
      </c>
      <c r="K468" s="274"/>
      <c r="L468" s="274">
        <v>26</v>
      </c>
      <c r="M468" s="274">
        <v>9</v>
      </c>
      <c r="N468" s="274">
        <v>5</v>
      </c>
      <c r="O468" s="274"/>
      <c r="P468" s="274"/>
      <c r="Q468" s="274"/>
      <c r="R468" s="274">
        <v>4</v>
      </c>
      <c r="S468" s="274">
        <v>4</v>
      </c>
      <c r="T468" s="274">
        <v>3</v>
      </c>
      <c r="U468" s="274">
        <v>4</v>
      </c>
      <c r="V468" s="274"/>
      <c r="W468" s="274"/>
      <c r="X468" s="274">
        <v>3</v>
      </c>
      <c r="Y468" s="274">
        <v>5</v>
      </c>
      <c r="Z468" s="274">
        <v>4</v>
      </c>
      <c r="AA468" s="274">
        <v>3</v>
      </c>
      <c r="AB468" s="274">
        <v>4</v>
      </c>
      <c r="AC468" s="274"/>
      <c r="AD468" s="274">
        <v>4</v>
      </c>
      <c r="AE468" s="274">
        <v>3</v>
      </c>
      <c r="AF468" s="274">
        <v>4</v>
      </c>
      <c r="AG468" s="274">
        <v>5</v>
      </c>
      <c r="AH468" s="274">
        <v>4</v>
      </c>
      <c r="AI468" s="274">
        <v>4</v>
      </c>
      <c r="AJ468" s="274">
        <v>4</v>
      </c>
      <c r="AK468" s="274"/>
      <c r="AL468" s="274"/>
      <c r="AM468" s="274">
        <v>5</v>
      </c>
      <c r="AN468" s="274">
        <v>5</v>
      </c>
      <c r="AO468" s="274">
        <v>5</v>
      </c>
      <c r="AP468" s="274">
        <v>4</v>
      </c>
      <c r="AQ468" s="274">
        <v>4</v>
      </c>
      <c r="AR468" s="274">
        <v>4</v>
      </c>
      <c r="AS468" s="274">
        <v>4</v>
      </c>
      <c r="AT468" s="274"/>
      <c r="AU468" s="274" t="s">
        <v>183</v>
      </c>
      <c r="AV468" s="274">
        <v>3</v>
      </c>
      <c r="AW468" s="274" t="s">
        <v>183</v>
      </c>
      <c r="AX468" s="274">
        <v>4</v>
      </c>
      <c r="AY468" s="274" t="s">
        <v>33</v>
      </c>
      <c r="AZ468" s="274"/>
      <c r="BA468" s="274" t="s">
        <v>33</v>
      </c>
      <c r="BB468" s="274" t="s">
        <v>183</v>
      </c>
      <c r="BC468" s="274" t="s">
        <v>183</v>
      </c>
      <c r="BD468" s="274">
        <v>4</v>
      </c>
      <c r="BE468" s="274" t="s">
        <v>183</v>
      </c>
      <c r="BF468" s="274"/>
      <c r="BG468" s="274"/>
      <c r="BH468" s="274"/>
      <c r="BI468" s="274"/>
      <c r="BJ468" s="274">
        <v>5</v>
      </c>
      <c r="BK468" s="274">
        <v>5</v>
      </c>
      <c r="BL468" s="274"/>
      <c r="BM468" s="274">
        <v>5</v>
      </c>
      <c r="BN468" s="274">
        <v>5</v>
      </c>
      <c r="BO468" s="274" t="s">
        <v>516</v>
      </c>
      <c r="BP468" s="274"/>
      <c r="BQ468" s="275">
        <v>43142.014537037037</v>
      </c>
      <c r="BR468" s="274" t="s">
        <v>356</v>
      </c>
    </row>
    <row r="469" spans="1:71" ht="15" x14ac:dyDescent="0.25">
      <c r="A469" s="197" t="str">
        <f>IF(ISNA(LOOKUP($G469,BLIOTECAS!$B$1:$B$27,BLIOTECAS!C$1:C$27)),"",LOOKUP($G469,BLIOTECAS!$B$1:$B$27,BLIOTECAS!C$1:C$27))</f>
        <v>F. Enfermería, Fisioterapia y Podología</v>
      </c>
      <c r="B469" s="197" t="str">
        <f>IF(ISNA(LOOKUP($G469,BLIOTECAS!$B$1:$B$27,BLIOTECAS!D$1:D$27)),"",LOOKUP($G469,BLIOTECAS!$B$1:$B$27,BLIOTECAS!D$1:D$27))</f>
        <v>ENF</v>
      </c>
      <c r="C469" s="197" t="str">
        <f>IF(ISNA(LOOKUP($G469,BLIOTECAS!$B$1:$B$27,BLIOTECAS!E$1:E$27)),"",LOOKUP($G469,BLIOTECAS!$B$1:$B$27,BLIOTECAS!E$1:E$27))</f>
        <v>Ciencias de la Salud</v>
      </c>
      <c r="D469" s="274">
        <v>1902</v>
      </c>
      <c r="E469" s="274"/>
      <c r="F469" s="274"/>
      <c r="G469" s="274">
        <v>22</v>
      </c>
      <c r="H469" s="274"/>
      <c r="I469" s="274"/>
      <c r="J469" s="274">
        <v>5</v>
      </c>
      <c r="K469" s="274"/>
      <c r="L469" s="274">
        <v>22</v>
      </c>
      <c r="M469" s="274"/>
      <c r="N469" s="274"/>
      <c r="O469" s="274"/>
      <c r="P469" s="274"/>
      <c r="Q469" s="274"/>
      <c r="R469" s="274">
        <v>5</v>
      </c>
      <c r="S469" s="274"/>
      <c r="T469" s="274"/>
      <c r="U469" s="274">
        <v>5</v>
      </c>
      <c r="V469" s="274"/>
      <c r="W469" s="274"/>
      <c r="X469" s="274"/>
      <c r="Y469" s="274">
        <v>5</v>
      </c>
      <c r="Z469" s="274">
        <v>5</v>
      </c>
      <c r="AA469" s="274"/>
      <c r="AB469" s="274"/>
      <c r="AC469" s="274"/>
      <c r="AD469" s="274"/>
      <c r="AE469" s="274"/>
      <c r="AF469" s="274">
        <v>5</v>
      </c>
      <c r="AG469" s="274">
        <v>5</v>
      </c>
      <c r="AH469" s="274">
        <v>5</v>
      </c>
      <c r="AI469" s="274">
        <v>5</v>
      </c>
      <c r="AJ469" s="274"/>
      <c r="AK469" s="274"/>
      <c r="AL469" s="274"/>
      <c r="AM469" s="274"/>
      <c r="AN469" s="274"/>
      <c r="AO469" s="274"/>
      <c r="AP469" s="274"/>
      <c r="AQ469" s="274"/>
      <c r="AR469" s="274"/>
      <c r="AS469" s="274"/>
      <c r="AT469" s="274"/>
      <c r="AU469" s="274" t="s">
        <v>33</v>
      </c>
      <c r="AV469" s="274"/>
      <c r="AW469" s="274" t="s">
        <v>33</v>
      </c>
      <c r="AX469" s="274"/>
      <c r="AY469" s="274" t="s">
        <v>33</v>
      </c>
      <c r="AZ469" s="274"/>
      <c r="BA469" s="274"/>
      <c r="BB469" s="274" t="s">
        <v>183</v>
      </c>
      <c r="BC469" s="274" t="s">
        <v>183</v>
      </c>
      <c r="BD469" s="274">
        <v>5</v>
      </c>
      <c r="BE469" s="274" t="s">
        <v>33</v>
      </c>
      <c r="BF469" s="274"/>
      <c r="BG469" s="274"/>
      <c r="BH469" s="274"/>
      <c r="BI469" s="274"/>
      <c r="BJ469" s="274">
        <v>5</v>
      </c>
      <c r="BK469" s="274">
        <v>5</v>
      </c>
      <c r="BL469" s="274"/>
      <c r="BM469" s="274">
        <v>5</v>
      </c>
      <c r="BN469" s="274">
        <v>5</v>
      </c>
      <c r="BO469" s="274"/>
      <c r="BP469" s="274"/>
      <c r="BQ469" s="275">
        <v>43142.392048611109</v>
      </c>
      <c r="BR469" s="274" t="s">
        <v>356</v>
      </c>
    </row>
    <row r="470" spans="1:71" ht="15" x14ac:dyDescent="0.25">
      <c r="A470" s="197" t="str">
        <f>IF(ISNA(LOOKUP($G470,BLIOTECAS!$B$1:$B$27,BLIOTECAS!C$1:C$27)),"",LOOKUP($G470,BLIOTECAS!$B$1:$B$27,BLIOTECAS!C$1:C$27))</f>
        <v xml:space="preserve">Facultad de Veterinaria </v>
      </c>
      <c r="B470" s="197" t="str">
        <f>IF(ISNA(LOOKUP($G470,BLIOTECAS!$B$1:$B$27,BLIOTECAS!D$1:D$27)),"",LOOKUP($G470,BLIOTECAS!$B$1:$B$27,BLIOTECAS!D$1:D$27))</f>
        <v>VET</v>
      </c>
      <c r="C470" s="197" t="str">
        <f>IF(ISNA(LOOKUP($G470,BLIOTECAS!$B$1:$B$27,BLIOTECAS!E$1:E$27)),"",LOOKUP($G470,BLIOTECAS!$B$1:$B$27,BLIOTECAS!E$1:E$27))</f>
        <v>Ciencias de la Salud</v>
      </c>
      <c r="D470" s="274">
        <v>1903</v>
      </c>
      <c r="E470" s="274"/>
      <c r="F470" s="274"/>
      <c r="G470" s="274">
        <v>21</v>
      </c>
      <c r="H470" s="274"/>
      <c r="I470" s="274">
        <v>1</v>
      </c>
      <c r="J470" s="274">
        <v>3</v>
      </c>
      <c r="K470" s="274"/>
      <c r="L470" s="274">
        <v>21</v>
      </c>
      <c r="M470" s="274"/>
      <c r="N470" s="274"/>
      <c r="O470" s="274"/>
      <c r="P470" s="274"/>
      <c r="Q470" s="274"/>
      <c r="R470" s="274">
        <v>5</v>
      </c>
      <c r="S470" s="274"/>
      <c r="T470" s="274">
        <v>3</v>
      </c>
      <c r="U470" s="274"/>
      <c r="V470" s="274"/>
      <c r="W470" s="274"/>
      <c r="X470" s="274">
        <v>1</v>
      </c>
      <c r="Y470" s="274">
        <v>5</v>
      </c>
      <c r="Z470" s="274">
        <v>5</v>
      </c>
      <c r="AA470" s="274">
        <v>4</v>
      </c>
      <c r="AB470" s="274">
        <v>4</v>
      </c>
      <c r="AC470" s="274"/>
      <c r="AD470" s="274">
        <v>4</v>
      </c>
      <c r="AE470" s="274">
        <v>5</v>
      </c>
      <c r="AF470" s="274">
        <v>5</v>
      </c>
      <c r="AG470" s="274">
        <v>5</v>
      </c>
      <c r="AH470" s="274"/>
      <c r="AI470" s="274">
        <v>5</v>
      </c>
      <c r="AJ470" s="274"/>
      <c r="AK470" s="274"/>
      <c r="AL470" s="274"/>
      <c r="AM470" s="274">
        <v>5</v>
      </c>
      <c r="AN470" s="274">
        <v>5</v>
      </c>
      <c r="AO470" s="274">
        <v>5</v>
      </c>
      <c r="AP470" s="274">
        <v>5</v>
      </c>
      <c r="AQ470" s="274">
        <v>5</v>
      </c>
      <c r="AR470" s="274">
        <v>5</v>
      </c>
      <c r="AS470" s="274">
        <v>5</v>
      </c>
      <c r="AT470" s="274"/>
      <c r="AU470" s="274" t="s">
        <v>183</v>
      </c>
      <c r="AV470" s="274">
        <v>4</v>
      </c>
      <c r="AW470" s="274" t="s">
        <v>33</v>
      </c>
      <c r="AX470" s="274"/>
      <c r="AY470" s="274" t="s">
        <v>33</v>
      </c>
      <c r="AZ470" s="274"/>
      <c r="BA470" s="274" t="s">
        <v>183</v>
      </c>
      <c r="BB470" s="274" t="s">
        <v>183</v>
      </c>
      <c r="BC470" s="274" t="s">
        <v>183</v>
      </c>
      <c r="BD470" s="274">
        <v>4</v>
      </c>
      <c r="BE470" s="274" t="s">
        <v>33</v>
      </c>
      <c r="BF470" s="274"/>
      <c r="BG470" s="274"/>
      <c r="BH470" s="274"/>
      <c r="BI470" s="274"/>
      <c r="BJ470" s="274">
        <v>5</v>
      </c>
      <c r="BK470" s="274">
        <v>5</v>
      </c>
      <c r="BL470" s="274"/>
      <c r="BM470" s="274">
        <v>4</v>
      </c>
      <c r="BN470" s="274">
        <v>4</v>
      </c>
      <c r="BO470" s="274"/>
      <c r="BP470" s="274"/>
      <c r="BQ470" s="275">
        <v>43142.403414351851</v>
      </c>
      <c r="BR470" s="274" t="s">
        <v>356</v>
      </c>
      <c r="BS470" t="s">
        <v>377</v>
      </c>
    </row>
    <row r="471" spans="1:71" ht="15" x14ac:dyDescent="0.25">
      <c r="A471" s="197" t="str">
        <f>IF(ISNA(LOOKUP($G471,BLIOTECAS!$B$1:$B$27,BLIOTECAS!C$1:C$27)),"",LOOKUP($G471,BLIOTECAS!$B$1:$B$27,BLIOTECAS!C$1:C$27))</f>
        <v>F. Comercio y Turismo</v>
      </c>
      <c r="B471" s="197" t="str">
        <f>IF(ISNA(LOOKUP($G471,BLIOTECAS!$B$1:$B$27,BLIOTECAS!D$1:D$27)),"",LOOKUP($G471,BLIOTECAS!$B$1:$B$27,BLIOTECAS!D$1:D$27))</f>
        <v>EMP</v>
      </c>
      <c r="C471" s="197" t="str">
        <f>IF(ISNA(LOOKUP($G471,BLIOTECAS!$B$1:$B$27,BLIOTECAS!E$1:E$27)),"",LOOKUP($G471,BLIOTECAS!$B$1:$B$27,BLIOTECAS!E$1:E$27))</f>
        <v>Ciencias Sociales</v>
      </c>
      <c r="D471" s="274">
        <v>1904</v>
      </c>
      <c r="E471" s="274"/>
      <c r="F471" s="274"/>
      <c r="G471" s="274">
        <v>24</v>
      </c>
      <c r="H471" s="274"/>
      <c r="I471" s="274">
        <v>3</v>
      </c>
      <c r="J471" s="274">
        <v>3</v>
      </c>
      <c r="K471" s="274"/>
      <c r="L471" s="274">
        <v>5</v>
      </c>
      <c r="M471" s="274">
        <v>4</v>
      </c>
      <c r="N471" s="274">
        <v>24</v>
      </c>
      <c r="O471" s="274"/>
      <c r="P471" s="274"/>
      <c r="Q471" s="274"/>
      <c r="R471" s="274">
        <v>4</v>
      </c>
      <c r="S471" s="274">
        <v>5</v>
      </c>
      <c r="T471" s="274">
        <v>5</v>
      </c>
      <c r="U471" s="274">
        <v>5</v>
      </c>
      <c r="V471" s="274"/>
      <c r="W471" s="274"/>
      <c r="X471" s="274">
        <v>5</v>
      </c>
      <c r="Y471" s="274">
        <v>5</v>
      </c>
      <c r="Z471" s="274">
        <v>2</v>
      </c>
      <c r="AA471" s="274">
        <v>3</v>
      </c>
      <c r="AB471" s="274">
        <v>4</v>
      </c>
      <c r="AC471" s="274"/>
      <c r="AD471" s="274">
        <v>4</v>
      </c>
      <c r="AE471" s="274">
        <v>5</v>
      </c>
      <c r="AF471" s="274">
        <v>5</v>
      </c>
      <c r="AG471" s="274">
        <v>5</v>
      </c>
      <c r="AH471" s="274">
        <v>3</v>
      </c>
      <c r="AI471" s="274">
        <v>4</v>
      </c>
      <c r="AJ471" s="274">
        <v>4</v>
      </c>
      <c r="AK471" s="274"/>
      <c r="AL471" s="274"/>
      <c r="AM471" s="274">
        <v>5</v>
      </c>
      <c r="AN471" s="274">
        <v>5</v>
      </c>
      <c r="AO471" s="274">
        <v>5</v>
      </c>
      <c r="AP471" s="274">
        <v>5</v>
      </c>
      <c r="AQ471" s="274">
        <v>5</v>
      </c>
      <c r="AR471" s="274">
        <v>5</v>
      </c>
      <c r="AS471" s="274">
        <v>3</v>
      </c>
      <c r="AT471" s="274"/>
      <c r="AU471" s="274" t="s">
        <v>183</v>
      </c>
      <c r="AV471" s="274">
        <v>3</v>
      </c>
      <c r="AW471" s="274" t="s">
        <v>33</v>
      </c>
      <c r="AX471" s="274"/>
      <c r="AY471" s="274" t="s">
        <v>33</v>
      </c>
      <c r="AZ471" s="274"/>
      <c r="BA471" s="274" t="s">
        <v>33</v>
      </c>
      <c r="BB471" s="274" t="s">
        <v>183</v>
      </c>
      <c r="BC471" s="274" t="s">
        <v>183</v>
      </c>
      <c r="BD471" s="274">
        <v>4</v>
      </c>
      <c r="BE471" s="274" t="s">
        <v>33</v>
      </c>
      <c r="BF471" s="274"/>
      <c r="BG471" s="274"/>
      <c r="BH471" s="274"/>
      <c r="BI471" s="274"/>
      <c r="BJ471" s="274">
        <v>5</v>
      </c>
      <c r="BK471" s="274">
        <v>5</v>
      </c>
      <c r="BL471" s="274"/>
      <c r="BM471" s="274">
        <v>5</v>
      </c>
      <c r="BN471" s="274">
        <v>4</v>
      </c>
      <c r="BO471" s="274"/>
      <c r="BP471" s="274"/>
      <c r="BQ471" s="275">
        <v>43142.427118055559</v>
      </c>
      <c r="BR471" s="274" t="s">
        <v>355</v>
      </c>
    </row>
    <row r="472" spans="1:71" ht="15" x14ac:dyDescent="0.25">
      <c r="A472" s="197" t="str">
        <f>IF(ISNA(LOOKUP($G472,BLIOTECAS!$B$1:$B$27,BLIOTECAS!C$1:C$27)),"",LOOKUP($G472,BLIOTECAS!$B$1:$B$27,BLIOTECAS!C$1:C$27))</f>
        <v/>
      </c>
      <c r="B472" s="197" t="str">
        <f>IF(ISNA(LOOKUP($G472,BLIOTECAS!$B$1:$B$27,BLIOTECAS!D$1:D$27)),"",LOOKUP($G472,BLIOTECAS!$B$1:$B$27,BLIOTECAS!D$1:D$27))</f>
        <v/>
      </c>
      <c r="C472" s="197" t="str">
        <f>IF(ISNA(LOOKUP($G472,BLIOTECAS!$B$1:$B$27,BLIOTECAS!E$1:E$27)),"",LOOKUP($G472,BLIOTECAS!$B$1:$B$27,BLIOTECAS!E$1:E$27))</f>
        <v/>
      </c>
      <c r="D472" s="274">
        <v>1905</v>
      </c>
      <c r="E472" s="274"/>
      <c r="F472" s="274"/>
      <c r="G472" s="274"/>
      <c r="H472" s="274"/>
      <c r="I472" s="274">
        <v>4</v>
      </c>
      <c r="J472" s="274">
        <v>4</v>
      </c>
      <c r="K472" s="274"/>
      <c r="L472" s="274">
        <v>26</v>
      </c>
      <c r="M472" s="274">
        <v>15</v>
      </c>
      <c r="N472" s="274">
        <v>29</v>
      </c>
      <c r="O472" s="274"/>
      <c r="P472" s="274"/>
      <c r="Q472" s="274"/>
      <c r="R472" s="274">
        <v>4</v>
      </c>
      <c r="S472" s="274">
        <v>4</v>
      </c>
      <c r="T472" s="274">
        <v>4</v>
      </c>
      <c r="U472" s="274">
        <v>4</v>
      </c>
      <c r="V472" s="274"/>
      <c r="W472" s="274"/>
      <c r="X472" s="274">
        <v>3</v>
      </c>
      <c r="Y472" s="274">
        <v>5</v>
      </c>
      <c r="Z472" s="274">
        <v>5</v>
      </c>
      <c r="AA472" s="274">
        <v>2</v>
      </c>
      <c r="AB472" s="274">
        <v>5</v>
      </c>
      <c r="AC472" s="274"/>
      <c r="AD472" s="274">
        <v>5</v>
      </c>
      <c r="AE472" s="274">
        <v>5</v>
      </c>
      <c r="AF472" s="274">
        <v>5</v>
      </c>
      <c r="AG472" s="274">
        <v>5</v>
      </c>
      <c r="AH472" s="274">
        <v>4</v>
      </c>
      <c r="AI472" s="274">
        <v>5</v>
      </c>
      <c r="AJ472" s="274">
        <v>4</v>
      </c>
      <c r="AK472" s="274"/>
      <c r="AL472" s="274"/>
      <c r="AM472" s="274">
        <v>5</v>
      </c>
      <c r="AN472" s="274">
        <v>4</v>
      </c>
      <c r="AO472" s="274">
        <v>4</v>
      </c>
      <c r="AP472" s="274">
        <v>4</v>
      </c>
      <c r="AQ472" s="274">
        <v>5</v>
      </c>
      <c r="AR472" s="274">
        <v>5</v>
      </c>
      <c r="AS472" s="274"/>
      <c r="AT472" s="274"/>
      <c r="AU472" s="274" t="s">
        <v>183</v>
      </c>
      <c r="AV472" s="274">
        <v>4</v>
      </c>
      <c r="AW472" s="274" t="s">
        <v>183</v>
      </c>
      <c r="AX472" s="274"/>
      <c r="AY472" s="274"/>
      <c r="AZ472" s="274"/>
      <c r="BA472" s="274"/>
      <c r="BB472" s="274"/>
      <c r="BC472" s="274"/>
      <c r="BD472" s="274"/>
      <c r="BE472" s="274"/>
      <c r="BF472" s="274"/>
      <c r="BG472" s="274"/>
      <c r="BH472" s="274"/>
      <c r="BI472" s="274"/>
      <c r="BJ472" s="274">
        <v>5</v>
      </c>
      <c r="BK472" s="274">
        <v>5</v>
      </c>
      <c r="BL472" s="274"/>
      <c r="BM472" s="274">
        <v>5</v>
      </c>
      <c r="BN472" s="274">
        <v>3</v>
      </c>
      <c r="BO472" s="274"/>
      <c r="BP472" s="274"/>
      <c r="BQ472" s="275">
        <v>43142.447511574072</v>
      </c>
      <c r="BR472" s="274" t="s">
        <v>356</v>
      </c>
    </row>
    <row r="473" spans="1:71" ht="15" x14ac:dyDescent="0.25">
      <c r="A473" s="197" t="str">
        <f>IF(ISNA(LOOKUP($G473,BLIOTECAS!$B$1:$B$27,BLIOTECAS!C$1:C$27)),"",LOOKUP($G473,BLIOTECAS!$B$1:$B$27,BLIOTECAS!C$1:C$27))</f>
        <v xml:space="preserve">Facultad de Ciencias de la Información </v>
      </c>
      <c r="B473" s="197" t="str">
        <f>IF(ISNA(LOOKUP($G473,BLIOTECAS!$B$1:$B$27,BLIOTECAS!D$1:D$27)),"",LOOKUP($G473,BLIOTECAS!$B$1:$B$27,BLIOTECAS!D$1:D$27))</f>
        <v>INF</v>
      </c>
      <c r="C473" s="197" t="str">
        <f>IF(ISNA(LOOKUP($G473,BLIOTECAS!$B$1:$B$27,BLIOTECAS!E$1:E$27)),"",LOOKUP($G473,BLIOTECAS!$B$1:$B$27,BLIOTECAS!E$1:E$27))</f>
        <v>Ciencias Sociales</v>
      </c>
      <c r="D473" s="274">
        <v>1906</v>
      </c>
      <c r="E473" s="274"/>
      <c r="F473" s="274"/>
      <c r="G473" s="274">
        <v>4</v>
      </c>
      <c r="H473" s="274"/>
      <c r="I473" s="274">
        <v>4</v>
      </c>
      <c r="J473" s="274">
        <v>4</v>
      </c>
      <c r="K473" s="274"/>
      <c r="L473" s="274">
        <v>4</v>
      </c>
      <c r="M473" s="274">
        <v>16</v>
      </c>
      <c r="N473" s="274"/>
      <c r="O473" s="274" t="s">
        <v>105</v>
      </c>
      <c r="P473" s="274"/>
      <c r="Q473" s="274"/>
      <c r="R473" s="274">
        <v>5</v>
      </c>
      <c r="S473" s="274">
        <v>5</v>
      </c>
      <c r="T473" s="274">
        <v>4</v>
      </c>
      <c r="U473" s="274">
        <v>4</v>
      </c>
      <c r="V473" s="274"/>
      <c r="W473" s="274"/>
      <c r="X473" s="274">
        <v>4</v>
      </c>
      <c r="Y473" s="274">
        <v>3</v>
      </c>
      <c r="Z473" s="274">
        <v>4</v>
      </c>
      <c r="AA473" s="274">
        <v>4</v>
      </c>
      <c r="AB473" s="274">
        <v>4</v>
      </c>
      <c r="AC473" s="274"/>
      <c r="AD473" s="274">
        <v>4</v>
      </c>
      <c r="AE473" s="274">
        <v>4</v>
      </c>
      <c r="AF473" s="274">
        <v>4</v>
      </c>
      <c r="AG473" s="274">
        <v>5</v>
      </c>
      <c r="AH473" s="274">
        <v>5</v>
      </c>
      <c r="AI473" s="274">
        <v>4</v>
      </c>
      <c r="AJ473" s="274">
        <v>4</v>
      </c>
      <c r="AK473" s="274"/>
      <c r="AL473" s="274"/>
      <c r="AM473" s="274">
        <v>4</v>
      </c>
      <c r="AN473" s="274">
        <v>4</v>
      </c>
      <c r="AO473" s="274">
        <v>5</v>
      </c>
      <c r="AP473" s="274">
        <v>5</v>
      </c>
      <c r="AQ473" s="274">
        <v>5</v>
      </c>
      <c r="AR473" s="274">
        <v>5</v>
      </c>
      <c r="AS473" s="274">
        <v>4</v>
      </c>
      <c r="AT473" s="274"/>
      <c r="AU473" s="274" t="s">
        <v>183</v>
      </c>
      <c r="AV473" s="274">
        <v>4</v>
      </c>
      <c r="AW473" s="274" t="s">
        <v>183</v>
      </c>
      <c r="AX473" s="274">
        <v>4</v>
      </c>
      <c r="AY473" s="274" t="s">
        <v>183</v>
      </c>
      <c r="AZ473" s="274">
        <v>4</v>
      </c>
      <c r="BA473" s="274" t="s">
        <v>183</v>
      </c>
      <c r="BB473" s="274" t="s">
        <v>183</v>
      </c>
      <c r="BC473" s="274" t="s">
        <v>183</v>
      </c>
      <c r="BD473" s="274">
        <v>5</v>
      </c>
      <c r="BE473" s="274" t="s">
        <v>33</v>
      </c>
      <c r="BF473" s="274"/>
      <c r="BG473" s="274"/>
      <c r="BH473" s="274"/>
      <c r="BI473" s="274"/>
      <c r="BJ473" s="274">
        <v>4</v>
      </c>
      <c r="BK473" s="274">
        <v>4</v>
      </c>
      <c r="BL473" s="274"/>
      <c r="BM473" s="274">
        <v>5</v>
      </c>
      <c r="BN473" s="274">
        <v>4</v>
      </c>
      <c r="BO473" s="274"/>
      <c r="BP473" s="274"/>
      <c r="BQ473" s="290">
        <v>43142.480231481481</v>
      </c>
      <c r="BR473" s="274" t="s">
        <v>356</v>
      </c>
    </row>
    <row r="474" spans="1:71" ht="15" x14ac:dyDescent="0.25">
      <c r="A474" s="197" t="str">
        <f>IF(ISNA(LOOKUP($G474,BLIOTECAS!$B$1:$B$27,BLIOTECAS!C$1:C$27)),"",LOOKUP($G474,BLIOTECAS!$B$1:$B$27,BLIOTECAS!C$1:C$27))</f>
        <v xml:space="preserve">Facultad de Ciencias de la Documentación </v>
      </c>
      <c r="B474" s="197" t="str">
        <f>IF(ISNA(LOOKUP($G474,BLIOTECAS!$B$1:$B$27,BLIOTECAS!D$1:D$27)),"",LOOKUP($G474,BLIOTECAS!$B$1:$B$27,BLIOTECAS!D$1:D$27))</f>
        <v>BYD</v>
      </c>
      <c r="C474" s="197" t="str">
        <f>IF(ISNA(LOOKUP($G474,BLIOTECAS!$B$1:$B$27,BLIOTECAS!E$1:E$27)),"",LOOKUP($G474,BLIOTECAS!$B$1:$B$27,BLIOTECAS!E$1:E$27))</f>
        <v>Ciencias Sociales</v>
      </c>
      <c r="D474" s="274">
        <v>1907</v>
      </c>
      <c r="E474" s="274"/>
      <c r="F474" s="274"/>
      <c r="G474" s="274">
        <v>3</v>
      </c>
      <c r="H474" s="274"/>
      <c r="I474" s="274">
        <v>2</v>
      </c>
      <c r="J474" s="274">
        <v>5</v>
      </c>
      <c r="K474" s="274"/>
      <c r="L474" s="274">
        <v>3</v>
      </c>
      <c r="M474" s="274">
        <v>18</v>
      </c>
      <c r="N474" s="274"/>
      <c r="O474" s="274"/>
      <c r="P474" s="274"/>
      <c r="Q474" s="274"/>
      <c r="R474" s="274">
        <v>5</v>
      </c>
      <c r="S474" s="274">
        <v>5</v>
      </c>
      <c r="T474" s="274">
        <v>3</v>
      </c>
      <c r="U474" s="274">
        <v>4</v>
      </c>
      <c r="V474" s="274"/>
      <c r="W474" s="274"/>
      <c r="X474" s="274">
        <v>2</v>
      </c>
      <c r="Y474" s="274">
        <v>4</v>
      </c>
      <c r="Z474" s="274">
        <v>2</v>
      </c>
      <c r="AA474" s="274">
        <v>1</v>
      </c>
      <c r="AB474" s="274">
        <v>4</v>
      </c>
      <c r="AC474" s="274"/>
      <c r="AD474" s="274">
        <v>4</v>
      </c>
      <c r="AE474" s="274">
        <v>4</v>
      </c>
      <c r="AF474" s="274">
        <v>3</v>
      </c>
      <c r="AG474" s="274">
        <v>4</v>
      </c>
      <c r="AH474" s="274">
        <v>4</v>
      </c>
      <c r="AI474" s="274">
        <v>5</v>
      </c>
      <c r="AJ474" s="274">
        <v>3</v>
      </c>
      <c r="AK474" s="274"/>
      <c r="AL474" s="274"/>
      <c r="AM474" s="274">
        <v>4</v>
      </c>
      <c r="AN474" s="274">
        <v>4</v>
      </c>
      <c r="AO474" s="274">
        <v>4</v>
      </c>
      <c r="AP474" s="274">
        <v>4</v>
      </c>
      <c r="AQ474" s="274">
        <v>4</v>
      </c>
      <c r="AR474" s="274">
        <v>4</v>
      </c>
      <c r="AS474" s="274">
        <v>4</v>
      </c>
      <c r="AT474" s="274"/>
      <c r="AU474" s="274" t="s">
        <v>183</v>
      </c>
      <c r="AV474" s="274">
        <v>4</v>
      </c>
      <c r="AW474" s="274" t="s">
        <v>183</v>
      </c>
      <c r="AX474" s="274">
        <v>4</v>
      </c>
      <c r="AY474" s="274" t="s">
        <v>183</v>
      </c>
      <c r="AZ474" s="274">
        <v>4</v>
      </c>
      <c r="BA474" s="274" t="s">
        <v>183</v>
      </c>
      <c r="BB474" s="274" t="s">
        <v>183</v>
      </c>
      <c r="BC474" s="274" t="s">
        <v>33</v>
      </c>
      <c r="BD474" s="274"/>
      <c r="BE474" s="274" t="s">
        <v>183</v>
      </c>
      <c r="BF474" s="274" t="s">
        <v>517</v>
      </c>
      <c r="BG474" s="274"/>
      <c r="BH474" s="274"/>
      <c r="BI474" s="274"/>
      <c r="BJ474" s="274">
        <v>3</v>
      </c>
      <c r="BK474" s="274">
        <v>4</v>
      </c>
      <c r="BL474" s="274"/>
      <c r="BM474" s="274">
        <v>3</v>
      </c>
      <c r="BN474" s="274">
        <v>3</v>
      </c>
      <c r="BO474" s="274" t="s">
        <v>518</v>
      </c>
      <c r="BP474" s="274"/>
      <c r="BQ474" s="275">
        <v>43142.513194444444</v>
      </c>
      <c r="BR474" s="274" t="s">
        <v>355</v>
      </c>
    </row>
    <row r="475" spans="1:71" ht="15" x14ac:dyDescent="0.25">
      <c r="A475" s="197" t="str">
        <f>IF(ISNA(LOOKUP($G475,BLIOTECAS!$B$1:$B$27,BLIOTECAS!C$1:C$27)),"",LOOKUP($G475,BLIOTECAS!$B$1:$B$27,BLIOTECAS!C$1:C$27))</f>
        <v xml:space="preserve">Facultad de Geografía e Historia </v>
      </c>
      <c r="B475" s="197" t="str">
        <f>IF(ISNA(LOOKUP($G475,BLIOTECAS!$B$1:$B$27,BLIOTECAS!D$1:D$27)),"",LOOKUP($G475,BLIOTECAS!$B$1:$B$27,BLIOTECAS!D$1:D$27))</f>
        <v>GHI</v>
      </c>
      <c r="C475" s="197" t="str">
        <f>IF(ISNA(LOOKUP($G475,BLIOTECAS!$B$1:$B$27,BLIOTECAS!E$1:E$27)),"",LOOKUP($G475,BLIOTECAS!$B$1:$B$27,BLIOTECAS!E$1:E$27))</f>
        <v>Humanidades</v>
      </c>
      <c r="D475" s="274">
        <v>1908</v>
      </c>
      <c r="E475" s="274"/>
      <c r="F475" s="274"/>
      <c r="G475" s="274">
        <v>16</v>
      </c>
      <c r="H475" s="274"/>
      <c r="I475" s="274">
        <v>3</v>
      </c>
      <c r="J475" s="274">
        <v>4</v>
      </c>
      <c r="K475" s="274"/>
      <c r="L475" s="274">
        <v>16</v>
      </c>
      <c r="M475" s="274">
        <v>5</v>
      </c>
      <c r="N475" s="274">
        <v>9</v>
      </c>
      <c r="O475" s="274"/>
      <c r="P475" s="274"/>
      <c r="Q475" s="274"/>
      <c r="R475" s="274">
        <v>4</v>
      </c>
      <c r="S475" s="274">
        <v>4</v>
      </c>
      <c r="T475" s="274">
        <v>4</v>
      </c>
      <c r="U475" s="274">
        <v>4</v>
      </c>
      <c r="V475" s="274"/>
      <c r="W475" s="274"/>
      <c r="X475" s="274">
        <v>3</v>
      </c>
      <c r="Y475" s="274">
        <v>5</v>
      </c>
      <c r="Z475" s="274">
        <v>5</v>
      </c>
      <c r="AA475" s="274">
        <v>2</v>
      </c>
      <c r="AB475" s="274">
        <v>4</v>
      </c>
      <c r="AC475" s="274"/>
      <c r="AD475" s="274">
        <v>4</v>
      </c>
      <c r="AE475" s="274">
        <v>4</v>
      </c>
      <c r="AF475" s="274">
        <v>4</v>
      </c>
      <c r="AG475" s="274">
        <v>4</v>
      </c>
      <c r="AH475" s="274">
        <v>4</v>
      </c>
      <c r="AI475" s="274">
        <v>3</v>
      </c>
      <c r="AJ475" s="274">
        <v>3</v>
      </c>
      <c r="AK475" s="274"/>
      <c r="AL475" s="274"/>
      <c r="AM475" s="274">
        <v>4</v>
      </c>
      <c r="AN475" s="274">
        <v>4</v>
      </c>
      <c r="AO475" s="274">
        <v>4</v>
      </c>
      <c r="AP475" s="274">
        <v>5</v>
      </c>
      <c r="AQ475" s="274">
        <v>5</v>
      </c>
      <c r="AR475" s="274">
        <v>5</v>
      </c>
      <c r="AS475" s="274">
        <v>4</v>
      </c>
      <c r="AT475" s="274"/>
      <c r="AU475" s="274" t="s">
        <v>183</v>
      </c>
      <c r="AV475" s="274">
        <v>4</v>
      </c>
      <c r="AW475" s="274" t="s">
        <v>33</v>
      </c>
      <c r="AX475" s="274"/>
      <c r="AY475" s="274" t="s">
        <v>33</v>
      </c>
      <c r="AZ475" s="274"/>
      <c r="BA475" s="274" t="s">
        <v>183</v>
      </c>
      <c r="BB475" s="274" t="s">
        <v>183</v>
      </c>
      <c r="BC475" s="274" t="s">
        <v>33</v>
      </c>
      <c r="BD475" s="274"/>
      <c r="BE475" s="274" t="s">
        <v>183</v>
      </c>
      <c r="BF475" s="274"/>
      <c r="BG475" s="274"/>
      <c r="BH475" s="274"/>
      <c r="BI475" s="274"/>
      <c r="BJ475" s="274">
        <v>4</v>
      </c>
      <c r="BK475" s="274">
        <v>5</v>
      </c>
      <c r="BL475" s="274"/>
      <c r="BM475" s="274">
        <v>5</v>
      </c>
      <c r="BN475" s="274">
        <v>4</v>
      </c>
      <c r="BO475" s="274"/>
      <c r="BP475" s="274"/>
      <c r="BQ475" s="275">
        <v>43142.530416666668</v>
      </c>
      <c r="BR475" s="274" t="s">
        <v>355</v>
      </c>
    </row>
    <row r="476" spans="1:71" ht="15" x14ac:dyDescent="0.25">
      <c r="A476" s="197" t="str">
        <f>IF(ISNA(LOOKUP($G476,BLIOTECAS!$B$1:$B$27,BLIOTECAS!C$1:C$27)),"",LOOKUP($G476,BLIOTECAS!$B$1:$B$27,BLIOTECAS!C$1:C$27))</f>
        <v xml:space="preserve">Facultad de Ciencias Biológicas </v>
      </c>
      <c r="B476" s="197" t="str">
        <f>IF(ISNA(LOOKUP($G476,BLIOTECAS!$B$1:$B$27,BLIOTECAS!D$1:D$27)),"",LOOKUP($G476,BLIOTECAS!$B$1:$B$27,BLIOTECAS!D$1:D$27))</f>
        <v>BIO</v>
      </c>
      <c r="C476" s="197" t="str">
        <f>IF(ISNA(LOOKUP($G476,BLIOTECAS!$B$1:$B$27,BLIOTECAS!E$1:E$27)),"",LOOKUP($G476,BLIOTECAS!$B$1:$B$27,BLIOTECAS!E$1:E$27))</f>
        <v>Ciencias Experimentales</v>
      </c>
      <c r="D476" s="274">
        <v>1909</v>
      </c>
      <c r="E476" s="274"/>
      <c r="F476" s="274"/>
      <c r="G476" s="274">
        <v>2</v>
      </c>
      <c r="H476" s="274"/>
      <c r="I476" s="274">
        <v>2</v>
      </c>
      <c r="J476" s="274">
        <v>3</v>
      </c>
      <c r="K476" s="274"/>
      <c r="L476" s="274">
        <v>2</v>
      </c>
      <c r="M476" s="274"/>
      <c r="N476" s="274"/>
      <c r="O476" s="274"/>
      <c r="P476" s="274"/>
      <c r="Q476" s="274"/>
      <c r="R476" s="274">
        <v>5</v>
      </c>
      <c r="S476" s="274">
        <v>5</v>
      </c>
      <c r="T476" s="274">
        <v>5</v>
      </c>
      <c r="U476" s="274">
        <v>5</v>
      </c>
      <c r="V476" s="274"/>
      <c r="W476" s="274"/>
      <c r="X476" s="274">
        <v>2</v>
      </c>
      <c r="Y476" s="274">
        <v>5</v>
      </c>
      <c r="Z476" s="274">
        <v>2</v>
      </c>
      <c r="AA476" s="274">
        <v>3</v>
      </c>
      <c r="AB476" s="274">
        <v>5</v>
      </c>
      <c r="AC476" s="274"/>
      <c r="AD476" s="274">
        <v>4</v>
      </c>
      <c r="AE476" s="274">
        <v>5</v>
      </c>
      <c r="AF476" s="274">
        <v>5</v>
      </c>
      <c r="AG476" s="274">
        <v>5</v>
      </c>
      <c r="AH476" s="274">
        <v>5</v>
      </c>
      <c r="AI476" s="274">
        <v>5</v>
      </c>
      <c r="AJ476" s="274">
        <v>4</v>
      </c>
      <c r="AK476" s="274"/>
      <c r="AL476" s="274"/>
      <c r="AM476" s="274">
        <v>5</v>
      </c>
      <c r="AN476" s="274">
        <v>5</v>
      </c>
      <c r="AO476" s="274">
        <v>5</v>
      </c>
      <c r="AP476" s="274">
        <v>5</v>
      </c>
      <c r="AQ476" s="274">
        <v>5</v>
      </c>
      <c r="AR476" s="274">
        <v>5</v>
      </c>
      <c r="AS476" s="274">
        <v>5</v>
      </c>
      <c r="AT476" s="274"/>
      <c r="AU476" s="274" t="s">
        <v>183</v>
      </c>
      <c r="AV476" s="274">
        <v>4</v>
      </c>
      <c r="AW476" s="274" t="s">
        <v>33</v>
      </c>
      <c r="AX476" s="274"/>
      <c r="AY476" s="274" t="s">
        <v>183</v>
      </c>
      <c r="AZ476" s="274">
        <v>4</v>
      </c>
      <c r="BA476" s="274" t="s">
        <v>183</v>
      </c>
      <c r="BB476" s="274" t="s">
        <v>183</v>
      </c>
      <c r="BC476" s="274" t="s">
        <v>33</v>
      </c>
      <c r="BD476" s="274"/>
      <c r="BE476" s="274" t="s">
        <v>183</v>
      </c>
      <c r="BF476" s="274"/>
      <c r="BG476" s="274"/>
      <c r="BH476" s="274"/>
      <c r="BI476" s="274"/>
      <c r="BJ476" s="274">
        <v>5</v>
      </c>
      <c r="BK476" s="274">
        <v>5</v>
      </c>
      <c r="BL476" s="274"/>
      <c r="BM476" s="274">
        <v>5</v>
      </c>
      <c r="BN476" s="274">
        <v>5</v>
      </c>
      <c r="BO476" s="274"/>
      <c r="BP476" s="274"/>
      <c r="BQ476" s="275">
        <v>43142.551006944443</v>
      </c>
      <c r="BR476" s="274" t="s">
        <v>355</v>
      </c>
    </row>
    <row r="477" spans="1:71" ht="15" x14ac:dyDescent="0.25">
      <c r="A477" s="197" t="str">
        <f>IF(ISNA(LOOKUP($G477,BLIOTECAS!$B$1:$B$27,BLIOTECAS!C$1:C$27)),"",LOOKUP($G477,BLIOTECAS!$B$1:$B$27,BLIOTECAS!C$1:C$27))</f>
        <v xml:space="preserve">Facultad de Ciencias Económicas y Empresariales </v>
      </c>
      <c r="B477" s="197" t="str">
        <f>IF(ISNA(LOOKUP($G477,BLIOTECAS!$B$1:$B$27,BLIOTECAS!D$1:D$27)),"",LOOKUP($G477,BLIOTECAS!$B$1:$B$27,BLIOTECAS!D$1:D$27))</f>
        <v>CEE</v>
      </c>
      <c r="C477" s="197" t="str">
        <f>IF(ISNA(LOOKUP($G477,BLIOTECAS!$B$1:$B$27,BLIOTECAS!E$1:E$27)),"",LOOKUP($G477,BLIOTECAS!$B$1:$B$27,BLIOTECAS!E$1:E$27))</f>
        <v>Ciencias Sociales</v>
      </c>
      <c r="D477" s="274">
        <v>1910</v>
      </c>
      <c r="E477" s="274"/>
      <c r="F477" s="274"/>
      <c r="G477" s="274">
        <v>5</v>
      </c>
      <c r="H477" s="274"/>
      <c r="I477" s="274">
        <v>2</v>
      </c>
      <c r="J477" s="274">
        <v>3</v>
      </c>
      <c r="K477" s="274"/>
      <c r="L477" s="274">
        <v>5</v>
      </c>
      <c r="M477" s="274"/>
      <c r="N477" s="274"/>
      <c r="O477" s="274"/>
      <c r="P477" s="274"/>
      <c r="Q477" s="274"/>
      <c r="R477" s="274">
        <v>4</v>
      </c>
      <c r="S477" s="274">
        <v>4</v>
      </c>
      <c r="T477" s="274">
        <v>4</v>
      </c>
      <c r="U477" s="274">
        <v>4</v>
      </c>
      <c r="V477" s="274"/>
      <c r="W477" s="274"/>
      <c r="X477" s="274">
        <v>2</v>
      </c>
      <c r="Y477" s="274">
        <v>4</v>
      </c>
      <c r="Z477" s="274">
        <v>4</v>
      </c>
      <c r="AA477" s="274">
        <v>4</v>
      </c>
      <c r="AB477" s="274">
        <v>4</v>
      </c>
      <c r="AC477" s="274"/>
      <c r="AD477" s="274">
        <v>2</v>
      </c>
      <c r="AE477" s="274">
        <v>3</v>
      </c>
      <c r="AF477" s="274">
        <v>3</v>
      </c>
      <c r="AG477" s="274">
        <v>4</v>
      </c>
      <c r="AH477" s="274">
        <v>3</v>
      </c>
      <c r="AI477" s="274">
        <v>4</v>
      </c>
      <c r="AJ477" s="274">
        <v>3</v>
      </c>
      <c r="AK477" s="274"/>
      <c r="AL477" s="274"/>
      <c r="AM477" s="274">
        <v>4</v>
      </c>
      <c r="AN477" s="274">
        <v>2</v>
      </c>
      <c r="AO477" s="274">
        <v>3</v>
      </c>
      <c r="AP477" s="274">
        <v>4</v>
      </c>
      <c r="AQ477" s="274">
        <v>4</v>
      </c>
      <c r="AR477" s="274">
        <v>4</v>
      </c>
      <c r="AS477" s="274">
        <v>4</v>
      </c>
      <c r="AT477" s="274"/>
      <c r="AU477" s="274" t="s">
        <v>33</v>
      </c>
      <c r="AV477" s="274"/>
      <c r="AW477" s="274"/>
      <c r="AX477" s="274"/>
      <c r="AY477" s="274"/>
      <c r="AZ477" s="274"/>
      <c r="BA477" s="274"/>
      <c r="BB477" s="274"/>
      <c r="BC477" s="274"/>
      <c r="BD477" s="274"/>
      <c r="BE477" s="274"/>
      <c r="BF477" s="274"/>
      <c r="BG477" s="274"/>
      <c r="BH477" s="274"/>
      <c r="BI477" s="274"/>
      <c r="BJ477" s="274">
        <v>4</v>
      </c>
      <c r="BK477" s="274"/>
      <c r="BL477" s="274"/>
      <c r="BM477" s="274">
        <v>4</v>
      </c>
      <c r="BN477" s="274">
        <v>4</v>
      </c>
      <c r="BO477" s="274"/>
      <c r="BP477" s="274"/>
      <c r="BQ477" s="275">
        <v>43142.606550925928</v>
      </c>
      <c r="BR477" s="274" t="s">
        <v>355</v>
      </c>
      <c r="BS477" t="s">
        <v>377</v>
      </c>
    </row>
    <row r="478" spans="1:71" ht="15" x14ac:dyDescent="0.25">
      <c r="A478" s="197" t="str">
        <f>IF(ISNA(LOOKUP($G478,BLIOTECAS!$B$1:$B$27,BLIOTECAS!C$1:C$27)),"",LOOKUP($G478,BLIOTECAS!$B$1:$B$27,BLIOTECAS!C$1:C$27))</f>
        <v xml:space="preserve">Facultad de Ciencias de la Información </v>
      </c>
      <c r="B478" s="197" t="str">
        <f>IF(ISNA(LOOKUP($G478,BLIOTECAS!$B$1:$B$27,BLIOTECAS!D$1:D$27)),"",LOOKUP($G478,BLIOTECAS!$B$1:$B$27,BLIOTECAS!D$1:D$27))</f>
        <v>INF</v>
      </c>
      <c r="C478" s="197" t="str">
        <f>IF(ISNA(LOOKUP($G478,BLIOTECAS!$B$1:$B$27,BLIOTECAS!E$1:E$27)),"",LOOKUP($G478,BLIOTECAS!$B$1:$B$27,BLIOTECAS!E$1:E$27))</f>
        <v>Ciencias Sociales</v>
      </c>
      <c r="D478" s="274">
        <v>1911</v>
      </c>
      <c r="E478" s="274"/>
      <c r="F478" s="274"/>
      <c r="G478" s="274">
        <v>4</v>
      </c>
      <c r="H478" s="274"/>
      <c r="I478" s="274">
        <v>3</v>
      </c>
      <c r="J478" s="274">
        <v>4</v>
      </c>
      <c r="K478" s="274"/>
      <c r="L478" s="274">
        <v>4</v>
      </c>
      <c r="M478" s="274">
        <v>16</v>
      </c>
      <c r="N478" s="274">
        <v>1</v>
      </c>
      <c r="O478" s="274" t="s">
        <v>519</v>
      </c>
      <c r="P478" s="274"/>
      <c r="Q478" s="274"/>
      <c r="R478" s="274">
        <v>2</v>
      </c>
      <c r="S478" s="274">
        <v>4</v>
      </c>
      <c r="T478" s="274">
        <v>4</v>
      </c>
      <c r="U478" s="274">
        <v>3</v>
      </c>
      <c r="V478" s="274"/>
      <c r="W478" s="274"/>
      <c r="X478" s="274">
        <v>4</v>
      </c>
      <c r="Y478" s="274">
        <v>4</v>
      </c>
      <c r="Z478" s="274">
        <v>5</v>
      </c>
      <c r="AA478" s="274">
        <v>4</v>
      </c>
      <c r="AB478" s="274">
        <v>3</v>
      </c>
      <c r="AC478" s="274"/>
      <c r="AD478" s="274">
        <v>4</v>
      </c>
      <c r="AE478" s="274">
        <v>3</v>
      </c>
      <c r="AF478" s="274">
        <v>3</v>
      </c>
      <c r="AG478" s="274">
        <v>4</v>
      </c>
      <c r="AH478" s="274">
        <v>4</v>
      </c>
      <c r="AI478" s="274">
        <v>4</v>
      </c>
      <c r="AJ478" s="274">
        <v>3</v>
      </c>
      <c r="AK478" s="274"/>
      <c r="AL478" s="274"/>
      <c r="AM478" s="274">
        <v>4</v>
      </c>
      <c r="AN478" s="274">
        <v>4</v>
      </c>
      <c r="AO478" s="274">
        <v>4</v>
      </c>
      <c r="AP478" s="274">
        <v>4</v>
      </c>
      <c r="AQ478" s="274">
        <v>4</v>
      </c>
      <c r="AR478" s="274">
        <v>4</v>
      </c>
      <c r="AS478" s="274">
        <v>3</v>
      </c>
      <c r="AT478" s="274"/>
      <c r="AU478" s="274" t="s">
        <v>183</v>
      </c>
      <c r="AV478" s="274">
        <v>4</v>
      </c>
      <c r="AW478" s="274" t="s">
        <v>33</v>
      </c>
      <c r="AX478" s="274"/>
      <c r="AY478" s="274" t="s">
        <v>33</v>
      </c>
      <c r="AZ478" s="274"/>
      <c r="BA478" s="274" t="s">
        <v>183</v>
      </c>
      <c r="BB478" s="274" t="s">
        <v>183</v>
      </c>
      <c r="BC478" s="274" t="s">
        <v>33</v>
      </c>
      <c r="BD478" s="274"/>
      <c r="BE478" s="274" t="s">
        <v>33</v>
      </c>
      <c r="BF478" s="274"/>
      <c r="BG478" s="274"/>
      <c r="BH478" s="274"/>
      <c r="BI478" s="274"/>
      <c r="BJ478" s="274">
        <v>4</v>
      </c>
      <c r="BK478" s="274">
        <v>5</v>
      </c>
      <c r="BL478" s="274"/>
      <c r="BM478" s="274">
        <v>4</v>
      </c>
      <c r="BN478" s="274">
        <v>4</v>
      </c>
      <c r="BO478" s="274" t="s">
        <v>520</v>
      </c>
      <c r="BP478" s="274"/>
      <c r="BQ478" s="275">
        <v>43142.607777777775</v>
      </c>
      <c r="BR478" s="274" t="s">
        <v>356</v>
      </c>
    </row>
    <row r="479" spans="1:71" ht="15" x14ac:dyDescent="0.25">
      <c r="A479" s="197" t="str">
        <f>IF(ISNA(LOOKUP($G479,BLIOTECAS!$B$1:$B$27,BLIOTECAS!C$1:C$27)),"",LOOKUP($G479,BLIOTECAS!$B$1:$B$27,BLIOTECAS!C$1:C$27))</f>
        <v xml:space="preserve">Facultad de Psicología </v>
      </c>
      <c r="B479" s="197" t="str">
        <f>IF(ISNA(LOOKUP($G479,BLIOTECAS!$B$1:$B$27,BLIOTECAS!D$1:D$27)),"",LOOKUP($G479,BLIOTECAS!$B$1:$B$27,BLIOTECAS!D$1:D$27))</f>
        <v>PSI</v>
      </c>
      <c r="C479" s="197" t="str">
        <f>IF(ISNA(LOOKUP($G479,BLIOTECAS!$B$1:$B$27,BLIOTECAS!E$1:E$27)),"",LOOKUP($G479,BLIOTECAS!$B$1:$B$27,BLIOTECAS!E$1:E$27))</f>
        <v>Ciencias de la Salud</v>
      </c>
      <c r="D479" s="274">
        <v>1912</v>
      </c>
      <c r="E479" s="274"/>
      <c r="F479" s="274"/>
      <c r="G479" s="274">
        <v>20</v>
      </c>
      <c r="H479" s="274"/>
      <c r="I479" s="274">
        <v>2</v>
      </c>
      <c r="J479" s="274">
        <v>5</v>
      </c>
      <c r="K479" s="274"/>
      <c r="L479" s="274">
        <v>20</v>
      </c>
      <c r="M479" s="274"/>
      <c r="N479" s="274"/>
      <c r="O479" s="274"/>
      <c r="P479" s="274"/>
      <c r="Q479" s="274"/>
      <c r="R479" s="274">
        <v>5</v>
      </c>
      <c r="S479" s="274">
        <v>5</v>
      </c>
      <c r="T479" s="274">
        <v>5</v>
      </c>
      <c r="U479" s="274">
        <v>5</v>
      </c>
      <c r="V479" s="274"/>
      <c r="W479" s="274"/>
      <c r="X479" s="274">
        <v>4</v>
      </c>
      <c r="Y479" s="274">
        <v>3</v>
      </c>
      <c r="Z479" s="274">
        <v>5</v>
      </c>
      <c r="AA479" s="274">
        <v>3</v>
      </c>
      <c r="AB479" s="274">
        <v>3</v>
      </c>
      <c r="AC479" s="274"/>
      <c r="AD479" s="274">
        <v>4</v>
      </c>
      <c r="AE479" s="274">
        <v>4</v>
      </c>
      <c r="AF479" s="274">
        <v>5</v>
      </c>
      <c r="AG479" s="274">
        <v>5</v>
      </c>
      <c r="AH479" s="274">
        <v>4</v>
      </c>
      <c r="AI479" s="274">
        <v>5</v>
      </c>
      <c r="AJ479" s="274">
        <v>5</v>
      </c>
      <c r="AK479" s="274"/>
      <c r="AL479" s="274"/>
      <c r="AM479" s="274">
        <v>5</v>
      </c>
      <c r="AN479" s="274">
        <v>5</v>
      </c>
      <c r="AO479" s="274">
        <v>5</v>
      </c>
      <c r="AP479" s="274">
        <v>5</v>
      </c>
      <c r="AQ479" s="274">
        <v>5</v>
      </c>
      <c r="AR479" s="274">
        <v>5</v>
      </c>
      <c r="AS479" s="274">
        <v>5</v>
      </c>
      <c r="AT479" s="274"/>
      <c r="AU479" s="274" t="s">
        <v>183</v>
      </c>
      <c r="AV479" s="274">
        <v>4</v>
      </c>
      <c r="AW479" s="274" t="s">
        <v>183</v>
      </c>
      <c r="AX479" s="274">
        <v>5</v>
      </c>
      <c r="AY479" s="274" t="s">
        <v>183</v>
      </c>
      <c r="AZ479" s="274">
        <v>5</v>
      </c>
      <c r="BA479" s="274" t="s">
        <v>183</v>
      </c>
      <c r="BB479" s="274" t="s">
        <v>183</v>
      </c>
      <c r="BC479" s="274" t="s">
        <v>33</v>
      </c>
      <c r="BD479" s="274"/>
      <c r="BE479" s="274" t="s">
        <v>33</v>
      </c>
      <c r="BF479" s="274"/>
      <c r="BG479" s="274"/>
      <c r="BH479" s="274"/>
      <c r="BI479" s="274"/>
      <c r="BJ479" s="274">
        <v>5</v>
      </c>
      <c r="BK479" s="274">
        <v>5</v>
      </c>
      <c r="BL479" s="274"/>
      <c r="BM479" s="274">
        <v>5</v>
      </c>
      <c r="BN479" s="274">
        <v>5</v>
      </c>
      <c r="BO479" s="274"/>
      <c r="BP479" s="274"/>
      <c r="BQ479" s="275">
        <v>43142.697372685187</v>
      </c>
      <c r="BR479" s="274" t="s">
        <v>356</v>
      </c>
    </row>
    <row r="480" spans="1:71" ht="15" x14ac:dyDescent="0.25">
      <c r="A480" s="197" t="str">
        <f>IF(ISNA(LOOKUP($G480,BLIOTECAS!$B$1:$B$27,BLIOTECAS!C$1:C$27)),"",LOOKUP($G480,BLIOTECAS!$B$1:$B$27,BLIOTECAS!C$1:C$27))</f>
        <v xml:space="preserve">Facultad de Ciencias Políticas y Sociología </v>
      </c>
      <c r="B480" s="197" t="str">
        <f>IF(ISNA(LOOKUP($G480,BLIOTECAS!$B$1:$B$27,BLIOTECAS!D$1:D$27)),"",LOOKUP($G480,BLIOTECAS!$B$1:$B$27,BLIOTECAS!D$1:D$27))</f>
        <v>CPS</v>
      </c>
      <c r="C480" s="197" t="str">
        <f>IF(ISNA(LOOKUP($G480,BLIOTECAS!$B$1:$B$27,BLIOTECAS!E$1:E$27)),"",LOOKUP($G480,BLIOTECAS!$B$1:$B$27,BLIOTECAS!E$1:E$27))</f>
        <v>Ciencias Sociales</v>
      </c>
      <c r="D480" s="274">
        <v>1913</v>
      </c>
      <c r="E480" s="274"/>
      <c r="F480" s="274"/>
      <c r="G480" s="274">
        <v>9</v>
      </c>
      <c r="H480" s="274"/>
      <c r="I480" s="274">
        <v>3</v>
      </c>
      <c r="J480" s="274">
        <v>4</v>
      </c>
      <c r="K480" s="274"/>
      <c r="L480" s="274">
        <v>9</v>
      </c>
      <c r="M480" s="274">
        <v>29</v>
      </c>
      <c r="N480" s="274">
        <v>26</v>
      </c>
      <c r="O480" s="274"/>
      <c r="P480" s="274"/>
      <c r="Q480" s="274"/>
      <c r="R480" s="274">
        <v>5</v>
      </c>
      <c r="S480" s="274">
        <v>5</v>
      </c>
      <c r="T480" s="274">
        <v>3</v>
      </c>
      <c r="U480" s="274">
        <v>4</v>
      </c>
      <c r="V480" s="274"/>
      <c r="W480" s="274"/>
      <c r="X480" s="274">
        <v>5</v>
      </c>
      <c r="Y480" s="274">
        <v>5</v>
      </c>
      <c r="Z480" s="274">
        <v>5</v>
      </c>
      <c r="AA480" s="274">
        <v>5</v>
      </c>
      <c r="AB480" s="274">
        <v>5</v>
      </c>
      <c r="AC480" s="274"/>
      <c r="AD480" s="274">
        <v>4</v>
      </c>
      <c r="AE480" s="274">
        <v>4</v>
      </c>
      <c r="AF480" s="274">
        <v>2</v>
      </c>
      <c r="AG480" s="274">
        <v>5</v>
      </c>
      <c r="AH480" s="274">
        <v>3</v>
      </c>
      <c r="AI480" s="274">
        <v>5</v>
      </c>
      <c r="AJ480" s="274">
        <v>3</v>
      </c>
      <c r="AK480" s="274"/>
      <c r="AL480" s="274"/>
      <c r="AM480" s="274">
        <v>5</v>
      </c>
      <c r="AN480" s="274">
        <v>5</v>
      </c>
      <c r="AO480" s="274">
        <v>5</v>
      </c>
      <c r="AP480" s="274">
        <v>5</v>
      </c>
      <c r="AQ480" s="274">
        <v>5</v>
      </c>
      <c r="AR480" s="274">
        <v>5</v>
      </c>
      <c r="AS480" s="274">
        <v>5</v>
      </c>
      <c r="AT480" s="274"/>
      <c r="AU480" s="274"/>
      <c r="AV480" s="274">
        <v>3</v>
      </c>
      <c r="AW480" s="274" t="s">
        <v>33</v>
      </c>
      <c r="AX480" s="274"/>
      <c r="AY480" s="274" t="s">
        <v>33</v>
      </c>
      <c r="AZ480" s="274"/>
      <c r="BA480" s="274" t="s">
        <v>183</v>
      </c>
      <c r="BB480" s="274" t="s">
        <v>183</v>
      </c>
      <c r="BC480" s="274" t="s">
        <v>33</v>
      </c>
      <c r="BD480" s="274"/>
      <c r="BE480" s="274" t="s">
        <v>33</v>
      </c>
      <c r="BF480" s="274"/>
      <c r="BG480" s="274"/>
      <c r="BH480" s="274"/>
      <c r="BI480" s="274"/>
      <c r="BJ480" s="274">
        <v>5</v>
      </c>
      <c r="BK480" s="274">
        <v>5</v>
      </c>
      <c r="BL480" s="274"/>
      <c r="BM480" s="274">
        <v>4</v>
      </c>
      <c r="BN480" s="274">
        <v>4</v>
      </c>
      <c r="BO480" s="274"/>
      <c r="BP480" s="274"/>
      <c r="BQ480" s="275">
        <v>43142.74894675926</v>
      </c>
      <c r="BR480" s="274" t="s">
        <v>356</v>
      </c>
    </row>
    <row r="481" spans="1:70" ht="15" x14ac:dyDescent="0.25">
      <c r="A481" s="197" t="str">
        <f>IF(ISNA(LOOKUP($G481,BLIOTECAS!$B$1:$B$27,BLIOTECAS!C$1:C$27)),"",LOOKUP($G481,BLIOTECAS!$B$1:$B$27,BLIOTECAS!C$1:C$27))</f>
        <v xml:space="preserve">Facultad de Ciencias Químicas </v>
      </c>
      <c r="B481" s="197" t="str">
        <f>IF(ISNA(LOOKUP($G481,BLIOTECAS!$B$1:$B$27,BLIOTECAS!D$1:D$27)),"",LOOKUP($G481,BLIOTECAS!$B$1:$B$27,BLIOTECAS!D$1:D$27))</f>
        <v>QUI</v>
      </c>
      <c r="C481" s="197" t="str">
        <f>IF(ISNA(LOOKUP($G481,BLIOTECAS!$B$1:$B$27,BLIOTECAS!E$1:E$27)),"",LOOKUP($G481,BLIOTECAS!$B$1:$B$27,BLIOTECAS!E$1:E$27))</f>
        <v>Ciencias Experimentales</v>
      </c>
      <c r="D481" s="274">
        <v>1914</v>
      </c>
      <c r="E481" s="274"/>
      <c r="F481" s="274"/>
      <c r="G481" s="274">
        <v>10</v>
      </c>
      <c r="H481" s="274"/>
      <c r="I481" s="274">
        <v>3</v>
      </c>
      <c r="J481" s="274">
        <v>4</v>
      </c>
      <c r="K481" s="274"/>
      <c r="L481" s="274">
        <v>10</v>
      </c>
      <c r="M481" s="274"/>
      <c r="N481" s="274"/>
      <c r="O481" s="274"/>
      <c r="P481" s="274"/>
      <c r="Q481" s="274"/>
      <c r="R481" s="274">
        <v>5</v>
      </c>
      <c r="S481" s="274">
        <v>5</v>
      </c>
      <c r="T481" s="274">
        <v>5</v>
      </c>
      <c r="U481" s="274">
        <v>5</v>
      </c>
      <c r="V481" s="274"/>
      <c r="W481" s="274"/>
      <c r="X481" s="274">
        <v>5</v>
      </c>
      <c r="Y481" s="274">
        <v>5</v>
      </c>
      <c r="Z481" s="274">
        <v>3</v>
      </c>
      <c r="AA481" s="274">
        <v>3</v>
      </c>
      <c r="AB481" s="274">
        <v>4</v>
      </c>
      <c r="AC481" s="274"/>
      <c r="AD481" s="274">
        <v>4</v>
      </c>
      <c r="AE481" s="274">
        <v>5</v>
      </c>
      <c r="AF481" s="274">
        <v>5</v>
      </c>
      <c r="AG481" s="274">
        <v>5</v>
      </c>
      <c r="AH481" s="274">
        <v>5</v>
      </c>
      <c r="AI481" s="274">
        <v>5</v>
      </c>
      <c r="AJ481" s="274">
        <v>5</v>
      </c>
      <c r="AK481" s="274"/>
      <c r="AL481" s="274"/>
      <c r="AM481" s="274">
        <v>5</v>
      </c>
      <c r="AN481" s="274">
        <v>5</v>
      </c>
      <c r="AO481" s="274">
        <v>5</v>
      </c>
      <c r="AP481" s="274">
        <v>5</v>
      </c>
      <c r="AQ481" s="274">
        <v>5</v>
      </c>
      <c r="AR481" s="274">
        <v>4</v>
      </c>
      <c r="AS481" s="274">
        <v>5</v>
      </c>
      <c r="AT481" s="274"/>
      <c r="AU481" s="274" t="s">
        <v>33</v>
      </c>
      <c r="AV481" s="274"/>
      <c r="AW481" s="274" t="s">
        <v>183</v>
      </c>
      <c r="AX481" s="274">
        <v>4</v>
      </c>
      <c r="AY481" s="274" t="s">
        <v>33</v>
      </c>
      <c r="AZ481" s="274"/>
      <c r="BA481" s="274" t="s">
        <v>183</v>
      </c>
      <c r="BB481" s="274" t="s">
        <v>183</v>
      </c>
      <c r="BC481" s="274" t="s">
        <v>33</v>
      </c>
      <c r="BD481" s="274"/>
      <c r="BE481" s="274" t="s">
        <v>183</v>
      </c>
      <c r="BF481" s="274"/>
      <c r="BG481" s="274"/>
      <c r="BH481" s="274"/>
      <c r="BI481" s="274"/>
      <c r="BJ481" s="274">
        <v>5</v>
      </c>
      <c r="BK481" s="274">
        <v>5</v>
      </c>
      <c r="BL481" s="274"/>
      <c r="BM481" s="274">
        <v>5</v>
      </c>
      <c r="BN481" s="274">
        <v>4</v>
      </c>
      <c r="BO481" s="274"/>
      <c r="BP481" s="274"/>
      <c r="BQ481" s="275">
        <v>43142.776053240741</v>
      </c>
      <c r="BR481" s="274" t="s">
        <v>355</v>
      </c>
    </row>
    <row r="482" spans="1:70" ht="15" x14ac:dyDescent="0.25">
      <c r="A482" s="197" t="str">
        <f>IF(ISNA(LOOKUP($G482,BLIOTECAS!$B$1:$B$27,BLIOTECAS!C$1:C$27)),"",LOOKUP($G482,BLIOTECAS!$B$1:$B$27,BLIOTECAS!C$1:C$27))</f>
        <v xml:space="preserve">Facultad de Bellas Artes </v>
      </c>
      <c r="B482" s="197" t="str">
        <f>IF(ISNA(LOOKUP($G482,BLIOTECAS!$B$1:$B$27,BLIOTECAS!D$1:D$27)),"",LOOKUP($G482,BLIOTECAS!$B$1:$B$27,BLIOTECAS!D$1:D$27))</f>
        <v>BBA</v>
      </c>
      <c r="C482" s="197" t="str">
        <f>IF(ISNA(LOOKUP($G482,BLIOTECAS!$B$1:$B$27,BLIOTECAS!E$1:E$27)),"",LOOKUP($G482,BLIOTECAS!$B$1:$B$27,BLIOTECAS!E$1:E$27))</f>
        <v>Humanidades</v>
      </c>
      <c r="D482" s="274">
        <v>1915</v>
      </c>
      <c r="E482" s="274"/>
      <c r="F482" s="274"/>
      <c r="G482" s="274">
        <v>1</v>
      </c>
      <c r="H482" s="274"/>
      <c r="I482" s="274">
        <v>3</v>
      </c>
      <c r="J482" s="274">
        <v>3</v>
      </c>
      <c r="K482" s="274"/>
      <c r="L482" s="274">
        <v>1</v>
      </c>
      <c r="M482" s="274"/>
      <c r="N482" s="274"/>
      <c r="O482" s="274"/>
      <c r="P482" s="274"/>
      <c r="Q482" s="274"/>
      <c r="R482" s="274">
        <v>5</v>
      </c>
      <c r="S482" s="274">
        <v>5</v>
      </c>
      <c r="T482" s="274">
        <v>4</v>
      </c>
      <c r="U482" s="274">
        <v>4</v>
      </c>
      <c r="V482" s="274"/>
      <c r="W482" s="274"/>
      <c r="X482" s="274">
        <v>4</v>
      </c>
      <c r="Y482" s="274">
        <v>2</v>
      </c>
      <c r="Z482" s="274">
        <v>4</v>
      </c>
      <c r="AA482" s="274">
        <v>3</v>
      </c>
      <c r="AB482" s="274">
        <v>2</v>
      </c>
      <c r="AC482" s="274"/>
      <c r="AD482" s="274">
        <v>4</v>
      </c>
      <c r="AE482" s="274">
        <v>5</v>
      </c>
      <c r="AF482" s="274">
        <v>4</v>
      </c>
      <c r="AG482" s="274">
        <v>5</v>
      </c>
      <c r="AH482" s="274">
        <v>4</v>
      </c>
      <c r="AI482" s="274">
        <v>5</v>
      </c>
      <c r="AJ482" s="274"/>
      <c r="AK482" s="274"/>
      <c r="AL482" s="274"/>
      <c r="AM482" s="274">
        <v>5</v>
      </c>
      <c r="AN482" s="274">
        <v>5</v>
      </c>
      <c r="AO482" s="274">
        <v>4</v>
      </c>
      <c r="AP482" s="274">
        <v>5</v>
      </c>
      <c r="AQ482" s="274">
        <v>5</v>
      </c>
      <c r="AR482" s="274">
        <v>5</v>
      </c>
      <c r="AS482" s="274"/>
      <c r="AT482" s="274"/>
      <c r="AU482" s="274" t="s">
        <v>33</v>
      </c>
      <c r="AV482" s="274"/>
      <c r="AW482" s="274" t="s">
        <v>183</v>
      </c>
      <c r="AX482" s="274">
        <v>3</v>
      </c>
      <c r="AY482" s="274" t="s">
        <v>33</v>
      </c>
      <c r="AZ482" s="274"/>
      <c r="BA482" s="274" t="s">
        <v>183</v>
      </c>
      <c r="BB482" s="274" t="s">
        <v>183</v>
      </c>
      <c r="BC482" s="274" t="s">
        <v>33</v>
      </c>
      <c r="BD482" s="274"/>
      <c r="BE482" s="274"/>
      <c r="BF482" s="274"/>
      <c r="BG482" s="274"/>
      <c r="BH482" s="274"/>
      <c r="BI482" s="274"/>
      <c r="BJ482" s="274">
        <v>5</v>
      </c>
      <c r="BK482" s="274">
        <v>5</v>
      </c>
      <c r="BL482" s="274"/>
      <c r="BM482" s="274">
        <v>5</v>
      </c>
      <c r="BN482" s="274">
        <v>4</v>
      </c>
      <c r="BO482" s="274"/>
      <c r="BP482" s="274"/>
      <c r="BQ482" s="275">
        <v>43142.848032407404</v>
      </c>
      <c r="BR482" s="274" t="s">
        <v>355</v>
      </c>
    </row>
    <row r="483" spans="1:70" ht="15" x14ac:dyDescent="0.25">
      <c r="A483" s="197" t="str">
        <f>IF(ISNA(LOOKUP($G483,BLIOTECAS!$B$1:$B$27,BLIOTECAS!C$1:C$27)),"",LOOKUP($G483,BLIOTECAS!$B$1:$B$27,BLIOTECAS!C$1:C$27))</f>
        <v xml:space="preserve">Facultad de Odontología </v>
      </c>
      <c r="B483" s="197" t="str">
        <f>IF(ISNA(LOOKUP($G483,BLIOTECAS!$B$1:$B$27,BLIOTECAS!D$1:D$27)),"",LOOKUP($G483,BLIOTECAS!$B$1:$B$27,BLIOTECAS!D$1:D$27))</f>
        <v>ODO</v>
      </c>
      <c r="C483" s="197" t="str">
        <f>IF(ISNA(LOOKUP($G483,BLIOTECAS!$B$1:$B$27,BLIOTECAS!E$1:E$27)),"",LOOKUP($G483,BLIOTECAS!$B$1:$B$27,BLIOTECAS!E$1:E$27))</f>
        <v>Ciencias de la Salud</v>
      </c>
      <c r="D483" s="274">
        <v>1916</v>
      </c>
      <c r="E483" s="274"/>
      <c r="F483" s="274"/>
      <c r="G483" s="274">
        <v>19</v>
      </c>
      <c r="H483" s="274"/>
      <c r="I483" s="274">
        <v>2</v>
      </c>
      <c r="J483" s="274">
        <v>3</v>
      </c>
      <c r="K483" s="274"/>
      <c r="L483" s="274"/>
      <c r="M483" s="274"/>
      <c r="N483" s="274"/>
      <c r="O483" s="274"/>
      <c r="P483" s="274"/>
      <c r="Q483" s="274"/>
      <c r="R483" s="274">
        <v>3</v>
      </c>
      <c r="S483" s="274">
        <v>3</v>
      </c>
      <c r="T483" s="274">
        <v>3</v>
      </c>
      <c r="U483" s="274">
        <v>3</v>
      </c>
      <c r="V483" s="274"/>
      <c r="W483" s="274"/>
      <c r="X483" s="274">
        <v>3</v>
      </c>
      <c r="Y483" s="274">
        <v>5</v>
      </c>
      <c r="Z483" s="274">
        <v>3</v>
      </c>
      <c r="AA483" s="274">
        <v>1</v>
      </c>
      <c r="AB483" s="274">
        <v>2</v>
      </c>
      <c r="AC483" s="274"/>
      <c r="AD483" s="274">
        <v>4</v>
      </c>
      <c r="AE483" s="274">
        <v>4</v>
      </c>
      <c r="AF483" s="274">
        <v>4</v>
      </c>
      <c r="AG483" s="274">
        <v>4</v>
      </c>
      <c r="AH483" s="274">
        <v>3</v>
      </c>
      <c r="AI483" s="274">
        <v>3</v>
      </c>
      <c r="AJ483" s="274">
        <v>4</v>
      </c>
      <c r="AK483" s="274"/>
      <c r="AL483" s="274"/>
      <c r="AM483" s="274">
        <v>3</v>
      </c>
      <c r="AN483" s="274">
        <v>3</v>
      </c>
      <c r="AO483" s="274">
        <v>3</v>
      </c>
      <c r="AP483" s="274">
        <v>3</v>
      </c>
      <c r="AQ483" s="274">
        <v>3</v>
      </c>
      <c r="AR483" s="274">
        <v>3</v>
      </c>
      <c r="AS483" s="274">
        <v>3</v>
      </c>
      <c r="AT483" s="274"/>
      <c r="AU483" s="274" t="s">
        <v>183</v>
      </c>
      <c r="AV483" s="274">
        <v>4</v>
      </c>
      <c r="AW483" s="274" t="s">
        <v>33</v>
      </c>
      <c r="AX483" s="274"/>
      <c r="AY483" s="274" t="s">
        <v>33</v>
      </c>
      <c r="AZ483" s="274"/>
      <c r="BA483" s="274"/>
      <c r="BB483" s="274" t="s">
        <v>183</v>
      </c>
      <c r="BC483" s="274" t="s">
        <v>33</v>
      </c>
      <c r="BD483" s="274"/>
      <c r="BE483" s="274" t="s">
        <v>33</v>
      </c>
      <c r="BF483" s="274"/>
      <c r="BG483" s="274"/>
      <c r="BH483" s="274"/>
      <c r="BI483" s="274"/>
      <c r="BJ483" s="274">
        <v>4</v>
      </c>
      <c r="BK483" s="274">
        <v>4</v>
      </c>
      <c r="BL483" s="274"/>
      <c r="BM483" s="274">
        <v>4</v>
      </c>
      <c r="BN483" s="274">
        <v>4</v>
      </c>
      <c r="BO483" s="274"/>
      <c r="BP483" s="274"/>
      <c r="BQ483" s="275">
        <v>43143.014363425929</v>
      </c>
      <c r="BR483" s="274" t="s">
        <v>355</v>
      </c>
    </row>
    <row r="484" spans="1:70" ht="15" x14ac:dyDescent="0.25">
      <c r="A484" s="197" t="str">
        <f>IF(ISNA(LOOKUP($G484,BLIOTECAS!$B$1:$B$27,BLIOTECAS!C$1:C$27)),"",LOOKUP($G484,BLIOTECAS!$B$1:$B$27,BLIOTECAS!C$1:C$27))</f>
        <v xml:space="preserve">Facultad de Informática </v>
      </c>
      <c r="B484" s="197" t="str">
        <f>IF(ISNA(LOOKUP($G484,BLIOTECAS!$B$1:$B$27,BLIOTECAS!D$1:D$27)),"",LOOKUP($G484,BLIOTECAS!$B$1:$B$27,BLIOTECAS!D$1:D$27))</f>
        <v>FDI</v>
      </c>
      <c r="C484" s="197" t="str">
        <f>IF(ISNA(LOOKUP($G484,BLIOTECAS!$B$1:$B$27,BLIOTECAS!E$1:E$27)),"",LOOKUP($G484,BLIOTECAS!$B$1:$B$27,BLIOTECAS!E$1:E$27))</f>
        <v>Ciencias Experimentales</v>
      </c>
      <c r="D484" s="274">
        <v>1917</v>
      </c>
      <c r="E484" s="274"/>
      <c r="F484" s="274"/>
      <c r="G484" s="274">
        <v>17</v>
      </c>
      <c r="H484" s="274"/>
      <c r="I484" s="274">
        <v>3</v>
      </c>
      <c r="J484" s="274">
        <v>3</v>
      </c>
      <c r="K484" s="274"/>
      <c r="L484" s="274">
        <v>8</v>
      </c>
      <c r="M484" s="274">
        <v>18</v>
      </c>
      <c r="N484" s="274">
        <v>2</v>
      </c>
      <c r="O484" s="274"/>
      <c r="P484" s="274"/>
      <c r="Q484" s="274"/>
      <c r="R484" s="274">
        <v>4</v>
      </c>
      <c r="S484" s="274">
        <v>4</v>
      </c>
      <c r="T484" s="274">
        <v>3</v>
      </c>
      <c r="U484" s="274">
        <v>3</v>
      </c>
      <c r="V484" s="274"/>
      <c r="W484" s="274"/>
      <c r="X484" s="274">
        <v>5</v>
      </c>
      <c r="Y484" s="274">
        <v>2</v>
      </c>
      <c r="Z484" s="274">
        <v>4</v>
      </c>
      <c r="AA484" s="274">
        <v>2</v>
      </c>
      <c r="AB484" s="274">
        <v>1</v>
      </c>
      <c r="AC484" s="274"/>
      <c r="AD484" s="274">
        <v>4</v>
      </c>
      <c r="AE484" s="274">
        <v>3</v>
      </c>
      <c r="AF484" s="274">
        <v>2</v>
      </c>
      <c r="AG484" s="274">
        <v>3</v>
      </c>
      <c r="AH484" s="274">
        <v>2</v>
      </c>
      <c r="AI484" s="274">
        <v>3</v>
      </c>
      <c r="AJ484" s="274">
        <v>3</v>
      </c>
      <c r="AK484" s="274"/>
      <c r="AL484" s="274"/>
      <c r="AM484" s="274">
        <v>4</v>
      </c>
      <c r="AN484" s="274">
        <v>4</v>
      </c>
      <c r="AO484" s="274">
        <v>2</v>
      </c>
      <c r="AP484" s="274">
        <v>3</v>
      </c>
      <c r="AQ484" s="274">
        <v>3</v>
      </c>
      <c r="AR484" s="274">
        <v>4</v>
      </c>
      <c r="AS484" s="274">
        <v>2</v>
      </c>
      <c r="AT484" s="274"/>
      <c r="AU484" s="274" t="s">
        <v>183</v>
      </c>
      <c r="AV484" s="274">
        <v>2</v>
      </c>
      <c r="AW484" s="274" t="s">
        <v>183</v>
      </c>
      <c r="AX484" s="274">
        <v>3</v>
      </c>
      <c r="AY484" s="274" t="s">
        <v>33</v>
      </c>
      <c r="AZ484" s="274"/>
      <c r="BA484" s="274" t="s">
        <v>33</v>
      </c>
      <c r="BB484" s="274" t="s">
        <v>183</v>
      </c>
      <c r="BC484" s="274" t="s">
        <v>33</v>
      </c>
      <c r="BD484" s="274"/>
      <c r="BE484" s="274" t="s">
        <v>33</v>
      </c>
      <c r="BF484" s="274"/>
      <c r="BG484" s="274"/>
      <c r="BH484" s="274"/>
      <c r="BI484" s="274"/>
      <c r="BJ484" s="274">
        <v>4</v>
      </c>
      <c r="BK484" s="274">
        <v>4</v>
      </c>
      <c r="BL484" s="274"/>
      <c r="BM484" s="274">
        <v>4</v>
      </c>
      <c r="BN484" s="274">
        <v>3</v>
      </c>
      <c r="BO484" s="274"/>
      <c r="BP484" s="274"/>
      <c r="BQ484" s="275">
        <v>43143.333298611113</v>
      </c>
      <c r="BR484" s="274" t="s">
        <v>355</v>
      </c>
    </row>
    <row r="485" spans="1:70" ht="15" x14ac:dyDescent="0.25">
      <c r="A485" s="197" t="str">
        <f>IF(ISNA(LOOKUP($G485,BLIOTECAS!$B$1:$B$27,BLIOTECAS!C$1:C$27)),"",LOOKUP($G485,BLIOTECAS!$B$1:$B$27,BLIOTECAS!C$1:C$27))</f>
        <v xml:space="preserve">Facultad de Odontología </v>
      </c>
      <c r="B485" s="197" t="str">
        <f>IF(ISNA(LOOKUP($G485,BLIOTECAS!$B$1:$B$27,BLIOTECAS!D$1:D$27)),"",LOOKUP($G485,BLIOTECAS!$B$1:$B$27,BLIOTECAS!D$1:D$27))</f>
        <v>ODO</v>
      </c>
      <c r="C485" s="197" t="str">
        <f>IF(ISNA(LOOKUP($G485,BLIOTECAS!$B$1:$B$27,BLIOTECAS!E$1:E$27)),"",LOOKUP($G485,BLIOTECAS!$B$1:$B$27,BLIOTECAS!E$1:E$27))</f>
        <v>Ciencias de la Salud</v>
      </c>
      <c r="D485" s="274">
        <v>1918</v>
      </c>
      <c r="E485" s="274"/>
      <c r="F485" s="274"/>
      <c r="G485" s="274">
        <v>19</v>
      </c>
      <c r="H485" s="274"/>
      <c r="I485" s="274">
        <v>3</v>
      </c>
      <c r="J485" s="274">
        <v>3</v>
      </c>
      <c r="K485" s="274"/>
      <c r="L485" s="274">
        <v>19</v>
      </c>
      <c r="M485" s="274"/>
      <c r="N485" s="274"/>
      <c r="O485" s="274"/>
      <c r="P485" s="274"/>
      <c r="Q485" s="274"/>
      <c r="R485" s="274">
        <v>5</v>
      </c>
      <c r="S485" s="274">
        <v>5</v>
      </c>
      <c r="T485" s="274">
        <v>5</v>
      </c>
      <c r="U485" s="274">
        <v>5</v>
      </c>
      <c r="V485" s="274"/>
      <c r="W485" s="274"/>
      <c r="X485" s="274">
        <v>3</v>
      </c>
      <c r="Y485" s="274">
        <v>4</v>
      </c>
      <c r="Z485" s="274">
        <v>4</v>
      </c>
      <c r="AA485" s="274"/>
      <c r="AB485" s="274">
        <v>3</v>
      </c>
      <c r="AC485" s="274"/>
      <c r="AD485" s="274">
        <v>4</v>
      </c>
      <c r="AE485" s="274">
        <v>5</v>
      </c>
      <c r="AF485" s="274">
        <v>4</v>
      </c>
      <c r="AG485" s="274">
        <v>5</v>
      </c>
      <c r="AH485" s="274">
        <v>4</v>
      </c>
      <c r="AI485" s="274">
        <v>5</v>
      </c>
      <c r="AJ485" s="274">
        <v>5</v>
      </c>
      <c r="AK485" s="274"/>
      <c r="AL485" s="274"/>
      <c r="AM485" s="274">
        <v>5</v>
      </c>
      <c r="AN485" s="274">
        <v>5</v>
      </c>
      <c r="AO485" s="274">
        <v>5</v>
      </c>
      <c r="AP485" s="274">
        <v>5</v>
      </c>
      <c r="AQ485" s="274">
        <v>5</v>
      </c>
      <c r="AR485" s="274">
        <v>4</v>
      </c>
      <c r="AS485" s="274">
        <v>4</v>
      </c>
      <c r="AT485" s="274"/>
      <c r="AU485" s="274" t="s">
        <v>33</v>
      </c>
      <c r="AV485" s="274"/>
      <c r="AW485" s="274" t="s">
        <v>33</v>
      </c>
      <c r="AX485" s="274"/>
      <c r="AY485" s="274" t="s">
        <v>33</v>
      </c>
      <c r="AZ485" s="274"/>
      <c r="BA485" s="274" t="s">
        <v>33</v>
      </c>
      <c r="BB485" s="274" t="s">
        <v>183</v>
      </c>
      <c r="BC485" s="274" t="s">
        <v>33</v>
      </c>
      <c r="BD485" s="274"/>
      <c r="BE485" s="274" t="s">
        <v>33</v>
      </c>
      <c r="BF485" s="274"/>
      <c r="BG485" s="274"/>
      <c r="BH485" s="274"/>
      <c r="BI485" s="274"/>
      <c r="BJ485" s="274">
        <v>5</v>
      </c>
      <c r="BK485" s="274">
        <v>5</v>
      </c>
      <c r="BL485" s="274"/>
      <c r="BM485" s="274">
        <v>4</v>
      </c>
      <c r="BN485" s="274">
        <v>4</v>
      </c>
      <c r="BO485" s="274"/>
      <c r="BP485" s="274"/>
      <c r="BQ485" s="275">
        <v>43143.340532407405</v>
      </c>
      <c r="BR485" s="274" t="s">
        <v>355</v>
      </c>
    </row>
    <row r="486" spans="1:70" ht="15" x14ac:dyDescent="0.25">
      <c r="A486" s="197" t="str">
        <f>IF(ISNA(LOOKUP($G486,BLIOTECAS!$B$1:$B$27,BLIOTECAS!C$1:C$27)),"",LOOKUP($G486,BLIOTECAS!$B$1:$B$27,BLIOTECAS!C$1:C$27))</f>
        <v xml:space="preserve">Facultad de Medicina </v>
      </c>
      <c r="B486" s="197" t="str">
        <f>IF(ISNA(LOOKUP($G486,BLIOTECAS!$B$1:$B$27,BLIOTECAS!D$1:D$27)),"",LOOKUP($G486,BLIOTECAS!$B$1:$B$27,BLIOTECAS!D$1:D$27))</f>
        <v>MED</v>
      </c>
      <c r="C486" s="197" t="str">
        <f>IF(ISNA(LOOKUP($G486,BLIOTECAS!$B$1:$B$27,BLIOTECAS!E$1:E$27)),"",LOOKUP($G486,BLIOTECAS!$B$1:$B$27,BLIOTECAS!E$1:E$27))</f>
        <v>Ciencias de la Salud</v>
      </c>
      <c r="D486" s="274">
        <v>1919</v>
      </c>
      <c r="E486" s="274"/>
      <c r="F486" s="274"/>
      <c r="G486" s="274">
        <v>18</v>
      </c>
      <c r="H486" s="274"/>
      <c r="I486" s="274">
        <v>3</v>
      </c>
      <c r="J486" s="274">
        <v>3</v>
      </c>
      <c r="K486" s="274"/>
      <c r="L486" s="274">
        <v>18</v>
      </c>
      <c r="M486" s="274"/>
      <c r="N486" s="274"/>
      <c r="O486" s="274"/>
      <c r="P486" s="274"/>
      <c r="Q486" s="274"/>
      <c r="R486" s="274">
        <v>4</v>
      </c>
      <c r="S486" s="274">
        <v>4</v>
      </c>
      <c r="T486" s="274">
        <v>4</v>
      </c>
      <c r="U486" s="274">
        <v>4</v>
      </c>
      <c r="V486" s="274"/>
      <c r="W486" s="274"/>
      <c r="X486" s="274">
        <v>5</v>
      </c>
      <c r="Y486" s="274">
        <v>4</v>
      </c>
      <c r="Z486" s="274">
        <v>3</v>
      </c>
      <c r="AA486" s="274">
        <v>4</v>
      </c>
      <c r="AB486" s="274">
        <v>1</v>
      </c>
      <c r="AC486" s="274"/>
      <c r="AD486" s="274">
        <v>5</v>
      </c>
      <c r="AE486" s="274"/>
      <c r="AF486" s="274">
        <v>5</v>
      </c>
      <c r="AG486" s="274">
        <v>5</v>
      </c>
      <c r="AH486" s="274">
        <v>4</v>
      </c>
      <c r="AI486" s="274">
        <v>4</v>
      </c>
      <c r="AJ486" s="274">
        <v>4</v>
      </c>
      <c r="AK486" s="274"/>
      <c r="AL486" s="274"/>
      <c r="AM486" s="274">
        <v>5</v>
      </c>
      <c r="AN486" s="274">
        <v>5</v>
      </c>
      <c r="AO486" s="274">
        <v>4</v>
      </c>
      <c r="AP486" s="274">
        <v>4</v>
      </c>
      <c r="AQ486" s="274">
        <v>4</v>
      </c>
      <c r="AR486" s="274">
        <v>4</v>
      </c>
      <c r="AS486" s="274">
        <v>4</v>
      </c>
      <c r="AT486" s="274"/>
      <c r="AU486" s="274" t="s">
        <v>183</v>
      </c>
      <c r="AV486" s="274">
        <v>4</v>
      </c>
      <c r="AW486" s="274" t="s">
        <v>183</v>
      </c>
      <c r="AX486" s="274">
        <v>4</v>
      </c>
      <c r="AY486" s="274" t="s">
        <v>183</v>
      </c>
      <c r="AZ486" s="274">
        <v>4</v>
      </c>
      <c r="BA486" s="274" t="s">
        <v>183</v>
      </c>
      <c r="BB486" s="274" t="s">
        <v>183</v>
      </c>
      <c r="BC486" s="274" t="s">
        <v>33</v>
      </c>
      <c r="BD486" s="274"/>
      <c r="BE486" s="274" t="s">
        <v>183</v>
      </c>
      <c r="BF486" s="274"/>
      <c r="BG486" s="274"/>
      <c r="BH486" s="274"/>
      <c r="BI486" s="274"/>
      <c r="BJ486" s="274">
        <v>5</v>
      </c>
      <c r="BK486" s="274">
        <v>5</v>
      </c>
      <c r="BL486" s="274"/>
      <c r="BM486" s="274">
        <v>4</v>
      </c>
      <c r="BN486" s="274">
        <v>4</v>
      </c>
      <c r="BO486" s="274"/>
      <c r="BP486" s="274"/>
      <c r="BQ486" s="275">
        <v>43143.355856481481</v>
      </c>
      <c r="BR486" s="274" t="s">
        <v>355</v>
      </c>
    </row>
    <row r="487" spans="1:70" ht="15" x14ac:dyDescent="0.25">
      <c r="A487" s="197" t="str">
        <f>IF(ISNA(LOOKUP($G487,BLIOTECAS!$B$1:$B$27,BLIOTECAS!C$1:C$27)),"",LOOKUP($G487,BLIOTECAS!$B$1:$B$27,BLIOTECAS!C$1:C$27))</f>
        <v xml:space="preserve">Facultad de Ciencias Biológicas </v>
      </c>
      <c r="B487" s="197" t="str">
        <f>IF(ISNA(LOOKUP($G487,BLIOTECAS!$B$1:$B$27,BLIOTECAS!D$1:D$27)),"",LOOKUP($G487,BLIOTECAS!$B$1:$B$27,BLIOTECAS!D$1:D$27))</f>
        <v>BIO</v>
      </c>
      <c r="C487" s="197" t="str">
        <f>IF(ISNA(LOOKUP($G487,BLIOTECAS!$B$1:$B$27,BLIOTECAS!E$1:E$27)),"",LOOKUP($G487,BLIOTECAS!$B$1:$B$27,BLIOTECAS!E$1:E$27))</f>
        <v>Ciencias Experimentales</v>
      </c>
      <c r="D487" s="274">
        <v>1920</v>
      </c>
      <c r="E487" s="274"/>
      <c r="F487" s="274"/>
      <c r="G487" s="274">
        <v>2</v>
      </c>
      <c r="H487" s="274"/>
      <c r="I487" s="274">
        <v>2</v>
      </c>
      <c r="J487" s="274">
        <v>4</v>
      </c>
      <c r="K487" s="274"/>
      <c r="L487" s="274">
        <v>2</v>
      </c>
      <c r="M487" s="274"/>
      <c r="N487" s="274"/>
      <c r="O487" s="274"/>
      <c r="P487" s="274"/>
      <c r="Q487" s="274"/>
      <c r="R487" s="274">
        <v>4</v>
      </c>
      <c r="S487" s="274">
        <v>5</v>
      </c>
      <c r="T487" s="274">
        <v>5</v>
      </c>
      <c r="U487" s="274">
        <v>4</v>
      </c>
      <c r="V487" s="274"/>
      <c r="W487" s="274"/>
      <c r="X487" s="274">
        <v>3</v>
      </c>
      <c r="Y487" s="274">
        <v>5</v>
      </c>
      <c r="Z487" s="274">
        <v>5</v>
      </c>
      <c r="AA487" s="274">
        <v>1</v>
      </c>
      <c r="AB487" s="274">
        <v>2</v>
      </c>
      <c r="AC487" s="274"/>
      <c r="AD487" s="274">
        <v>4</v>
      </c>
      <c r="AE487" s="274">
        <v>4</v>
      </c>
      <c r="AF487" s="274">
        <v>4</v>
      </c>
      <c r="AG487" s="274">
        <v>5</v>
      </c>
      <c r="AH487" s="274">
        <v>4</v>
      </c>
      <c r="AI487" s="274">
        <v>5</v>
      </c>
      <c r="AJ487" s="274">
        <v>4</v>
      </c>
      <c r="AK487" s="274"/>
      <c r="AL487" s="274"/>
      <c r="AM487" s="274">
        <v>4</v>
      </c>
      <c r="AN487" s="274">
        <v>5</v>
      </c>
      <c r="AO487" s="274">
        <v>5</v>
      </c>
      <c r="AP487" s="274">
        <v>5</v>
      </c>
      <c r="AQ487" s="274">
        <v>4</v>
      </c>
      <c r="AR487" s="274"/>
      <c r="AS487" s="274"/>
      <c r="AT487" s="274"/>
      <c r="AU487" s="274" t="s">
        <v>183</v>
      </c>
      <c r="AV487" s="274">
        <v>4</v>
      </c>
      <c r="AW487" s="274" t="s">
        <v>33</v>
      </c>
      <c r="AX487" s="274"/>
      <c r="AY487" s="274" t="s">
        <v>183</v>
      </c>
      <c r="AZ487" s="274">
        <v>5</v>
      </c>
      <c r="BA487" s="274" t="s">
        <v>183</v>
      </c>
      <c r="BB487" s="274" t="s">
        <v>183</v>
      </c>
      <c r="BC487" s="274" t="s">
        <v>33</v>
      </c>
      <c r="BD487" s="274"/>
      <c r="BE487" s="274" t="s">
        <v>33</v>
      </c>
      <c r="BF487" s="274"/>
      <c r="BG487" s="274"/>
      <c r="BH487" s="274"/>
      <c r="BI487" s="274"/>
      <c r="BJ487" s="274">
        <v>5</v>
      </c>
      <c r="BK487" s="274">
        <v>4</v>
      </c>
      <c r="BL487" s="274"/>
      <c r="BM487" s="274">
        <v>5</v>
      </c>
      <c r="BN487" s="274">
        <v>4</v>
      </c>
      <c r="BO487" s="274" t="s">
        <v>521</v>
      </c>
      <c r="BP487" s="274"/>
      <c r="BQ487" s="275">
        <v>43143.399791666663</v>
      </c>
      <c r="BR487" s="274" t="s">
        <v>356</v>
      </c>
    </row>
    <row r="488" spans="1:70" ht="15" x14ac:dyDescent="0.25">
      <c r="A488" s="197" t="str">
        <f>IF(ISNA(LOOKUP($G488,BLIOTECAS!$B$1:$B$27,BLIOTECAS!C$1:C$27)),"",LOOKUP($G488,BLIOTECAS!$B$1:$B$27,BLIOTECAS!C$1:C$27))</f>
        <v xml:space="preserve">Facultad de Ciencias Químicas </v>
      </c>
      <c r="B488" s="197" t="str">
        <f>IF(ISNA(LOOKUP($G488,BLIOTECAS!$B$1:$B$27,BLIOTECAS!D$1:D$27)),"",LOOKUP($G488,BLIOTECAS!$B$1:$B$27,BLIOTECAS!D$1:D$27))</f>
        <v>QUI</v>
      </c>
      <c r="C488" s="197" t="str">
        <f>IF(ISNA(LOOKUP($G488,BLIOTECAS!$B$1:$B$27,BLIOTECAS!E$1:E$27)),"",LOOKUP($G488,BLIOTECAS!$B$1:$B$27,BLIOTECAS!E$1:E$27))</f>
        <v>Ciencias Experimentales</v>
      </c>
      <c r="D488" s="274">
        <v>1921</v>
      </c>
      <c r="E488" s="274"/>
      <c r="F488" s="274"/>
      <c r="G488" s="274">
        <v>10</v>
      </c>
      <c r="H488" s="274"/>
      <c r="I488" s="274">
        <v>2</v>
      </c>
      <c r="J488" s="274">
        <v>2</v>
      </c>
      <c r="K488" s="274"/>
      <c r="L488" s="274">
        <v>10</v>
      </c>
      <c r="M488" s="274"/>
      <c r="N488" s="274"/>
      <c r="O488" s="274"/>
      <c r="P488" s="274"/>
      <c r="Q488" s="274"/>
      <c r="R488" s="274">
        <v>4</v>
      </c>
      <c r="S488" s="274">
        <v>4</v>
      </c>
      <c r="T488" s="274">
        <v>4</v>
      </c>
      <c r="U488" s="274">
        <v>4</v>
      </c>
      <c r="V488" s="274"/>
      <c r="W488" s="274"/>
      <c r="X488" s="274">
        <v>1</v>
      </c>
      <c r="Y488" s="274">
        <v>5</v>
      </c>
      <c r="Z488" s="274">
        <v>1</v>
      </c>
      <c r="AA488" s="274">
        <v>1</v>
      </c>
      <c r="AB488" s="274">
        <v>2</v>
      </c>
      <c r="AC488" s="274"/>
      <c r="AD488" s="274">
        <v>3</v>
      </c>
      <c r="AE488" s="274">
        <v>3</v>
      </c>
      <c r="AF488" s="274">
        <v>2</v>
      </c>
      <c r="AG488" s="274">
        <v>5</v>
      </c>
      <c r="AH488" s="274">
        <v>2</v>
      </c>
      <c r="AI488" s="274">
        <v>3</v>
      </c>
      <c r="AJ488" s="274">
        <v>2</v>
      </c>
      <c r="AK488" s="274"/>
      <c r="AL488" s="274"/>
      <c r="AM488" s="274">
        <v>5</v>
      </c>
      <c r="AN488" s="274">
        <v>4</v>
      </c>
      <c r="AO488" s="274">
        <v>4</v>
      </c>
      <c r="AP488" s="274">
        <v>4</v>
      </c>
      <c r="AQ488" s="274">
        <v>4</v>
      </c>
      <c r="AR488" s="274">
        <v>3</v>
      </c>
      <c r="AS488" s="274">
        <v>3</v>
      </c>
      <c r="AT488" s="274"/>
      <c r="AU488" s="274" t="s">
        <v>183</v>
      </c>
      <c r="AV488" s="274">
        <v>4</v>
      </c>
      <c r="AW488" s="274" t="s">
        <v>33</v>
      </c>
      <c r="AX488" s="274"/>
      <c r="AY488" s="274" t="s">
        <v>33</v>
      </c>
      <c r="AZ488" s="274"/>
      <c r="BA488" s="274" t="s">
        <v>183</v>
      </c>
      <c r="BB488" s="274" t="s">
        <v>183</v>
      </c>
      <c r="BC488" s="274" t="s">
        <v>33</v>
      </c>
      <c r="BD488" s="274"/>
      <c r="BE488" s="274" t="s">
        <v>183</v>
      </c>
      <c r="BF488" s="274"/>
      <c r="BG488" s="274"/>
      <c r="BH488" s="274"/>
      <c r="BI488" s="274"/>
      <c r="BJ488" s="274">
        <v>5</v>
      </c>
      <c r="BK488" s="274">
        <v>5</v>
      </c>
      <c r="BL488" s="274"/>
      <c r="BM488" s="274">
        <v>4</v>
      </c>
      <c r="BN488" s="274">
        <v>4</v>
      </c>
      <c r="BO488" s="274"/>
      <c r="BP488" s="274"/>
      <c r="BQ488" s="275">
        <v>43143.404861111114</v>
      </c>
      <c r="BR488" s="274" t="s">
        <v>355</v>
      </c>
    </row>
    <row r="489" spans="1:70" ht="15" x14ac:dyDescent="0.25">
      <c r="A489" s="197" t="str">
        <f>IF(ISNA(LOOKUP($G489,BLIOTECAS!$B$1:$B$27,BLIOTECAS!C$1:C$27)),"",LOOKUP($G489,BLIOTECAS!$B$1:$B$27,BLIOTECAS!C$1:C$27))</f>
        <v xml:space="preserve">Facultad de Ciencias Económicas y Empresariales </v>
      </c>
      <c r="B489" s="197" t="str">
        <f>IF(ISNA(LOOKUP($G489,BLIOTECAS!$B$1:$B$27,BLIOTECAS!D$1:D$27)),"",LOOKUP($G489,BLIOTECAS!$B$1:$B$27,BLIOTECAS!D$1:D$27))</f>
        <v>CEE</v>
      </c>
      <c r="C489" s="197" t="str">
        <f>IF(ISNA(LOOKUP($G489,BLIOTECAS!$B$1:$B$27,BLIOTECAS!E$1:E$27)),"",LOOKUP($G489,BLIOTECAS!$B$1:$B$27,BLIOTECAS!E$1:E$27))</f>
        <v>Ciencias Sociales</v>
      </c>
      <c r="D489" s="274">
        <v>1922</v>
      </c>
      <c r="E489" s="274"/>
      <c r="F489" s="274"/>
      <c r="G489" s="274">
        <v>5</v>
      </c>
      <c r="H489" s="274"/>
      <c r="I489" s="274">
        <v>3</v>
      </c>
      <c r="J489" s="274">
        <v>3</v>
      </c>
      <c r="K489" s="274"/>
      <c r="L489" s="274">
        <v>5</v>
      </c>
      <c r="M489" s="274">
        <v>9</v>
      </c>
      <c r="N489" s="274">
        <v>16</v>
      </c>
      <c r="O489" s="274"/>
      <c r="P489" s="274"/>
      <c r="Q489" s="274"/>
      <c r="R489" s="274">
        <v>4</v>
      </c>
      <c r="S489" s="274">
        <v>3</v>
      </c>
      <c r="T489" s="274">
        <v>3</v>
      </c>
      <c r="U489" s="274">
        <v>3</v>
      </c>
      <c r="V489" s="274"/>
      <c r="W489" s="274"/>
      <c r="X489" s="274">
        <v>4</v>
      </c>
      <c r="Y489" s="274">
        <v>4</v>
      </c>
      <c r="Z489" s="274">
        <v>3</v>
      </c>
      <c r="AA489" s="274">
        <v>3</v>
      </c>
      <c r="AB489" s="274">
        <v>2</v>
      </c>
      <c r="AC489" s="274"/>
      <c r="AD489" s="274">
        <v>4</v>
      </c>
      <c r="AE489" s="274">
        <v>4</v>
      </c>
      <c r="AF489" s="274">
        <v>4</v>
      </c>
      <c r="AG489" s="274">
        <v>4</v>
      </c>
      <c r="AH489" s="274">
        <v>5</v>
      </c>
      <c r="AI489" s="274">
        <v>4</v>
      </c>
      <c r="AJ489" s="274">
        <v>4</v>
      </c>
      <c r="AK489" s="274"/>
      <c r="AL489" s="274"/>
      <c r="AM489" s="274">
        <v>5</v>
      </c>
      <c r="AN489" s="274">
        <v>4</v>
      </c>
      <c r="AO489" s="274">
        <v>4</v>
      </c>
      <c r="AP489" s="274">
        <v>5</v>
      </c>
      <c r="AQ489" s="274">
        <v>5</v>
      </c>
      <c r="AR489" s="274">
        <v>5</v>
      </c>
      <c r="AS489" s="274">
        <v>4</v>
      </c>
      <c r="AT489" s="274"/>
      <c r="AU489" s="274" t="s">
        <v>183</v>
      </c>
      <c r="AV489" s="274">
        <v>4</v>
      </c>
      <c r="AW489" s="274" t="s">
        <v>183</v>
      </c>
      <c r="AX489" s="274">
        <v>4</v>
      </c>
      <c r="AY489" s="274" t="s">
        <v>33</v>
      </c>
      <c r="AZ489" s="274"/>
      <c r="BA489" s="274" t="s">
        <v>183</v>
      </c>
      <c r="BB489" s="274" t="s">
        <v>183</v>
      </c>
      <c r="BC489" s="274" t="s">
        <v>183</v>
      </c>
      <c r="BD489" s="274">
        <v>5</v>
      </c>
      <c r="BE489" s="274" t="s">
        <v>183</v>
      </c>
      <c r="BF489" s="274"/>
      <c r="BG489" s="274"/>
      <c r="BH489" s="274"/>
      <c r="BI489" s="274"/>
      <c r="BJ489" s="274">
        <v>4</v>
      </c>
      <c r="BK489" s="274">
        <v>5</v>
      </c>
      <c r="BL489" s="274"/>
      <c r="BM489" s="274">
        <v>4</v>
      </c>
      <c r="BN489" s="274">
        <v>4</v>
      </c>
      <c r="BO489" s="274"/>
      <c r="BP489" s="274"/>
      <c r="BQ489" s="275">
        <v>43143.412708333337</v>
      </c>
      <c r="BR489" s="274" t="s">
        <v>355</v>
      </c>
    </row>
    <row r="490" spans="1:70" ht="15" x14ac:dyDescent="0.25">
      <c r="A490" s="197" t="str">
        <f>IF(ISNA(LOOKUP($G490,BLIOTECAS!$B$1:$B$27,BLIOTECAS!C$1:C$27)),"",LOOKUP($G490,BLIOTECAS!$B$1:$B$27,BLIOTECAS!C$1:C$27))</f>
        <v xml:space="preserve">Facultad de Medicina </v>
      </c>
      <c r="B490" s="197" t="str">
        <f>IF(ISNA(LOOKUP($G490,BLIOTECAS!$B$1:$B$27,BLIOTECAS!D$1:D$27)),"",LOOKUP($G490,BLIOTECAS!$B$1:$B$27,BLIOTECAS!D$1:D$27))</f>
        <v>MED</v>
      </c>
      <c r="C490" s="197" t="str">
        <f>IF(ISNA(LOOKUP($G490,BLIOTECAS!$B$1:$B$27,BLIOTECAS!E$1:E$27)),"",LOOKUP($G490,BLIOTECAS!$B$1:$B$27,BLIOTECAS!E$1:E$27))</f>
        <v>Ciencias de la Salud</v>
      </c>
      <c r="D490" s="274">
        <v>1923</v>
      </c>
      <c r="E490" s="274"/>
      <c r="F490" s="274"/>
      <c r="G490" s="274">
        <v>18</v>
      </c>
      <c r="H490" s="274"/>
      <c r="I490" s="274">
        <v>1</v>
      </c>
      <c r="J490" s="274">
        <v>4</v>
      </c>
      <c r="K490" s="274"/>
      <c r="L490" s="274">
        <v>18</v>
      </c>
      <c r="M490" s="274">
        <v>19</v>
      </c>
      <c r="N490" s="274"/>
      <c r="O490" s="274"/>
      <c r="P490" s="274"/>
      <c r="Q490" s="274"/>
      <c r="R490" s="274">
        <v>5</v>
      </c>
      <c r="S490" s="274">
        <v>4</v>
      </c>
      <c r="T490" s="274">
        <v>5</v>
      </c>
      <c r="U490" s="274">
        <v>5</v>
      </c>
      <c r="V490" s="274"/>
      <c r="W490" s="274"/>
      <c r="X490" s="274">
        <v>2</v>
      </c>
      <c r="Y490" s="274">
        <v>5</v>
      </c>
      <c r="Z490" s="274">
        <v>5</v>
      </c>
      <c r="AA490" s="274">
        <v>5</v>
      </c>
      <c r="AB490" s="274">
        <v>5</v>
      </c>
      <c r="AC490" s="274"/>
      <c r="AD490" s="274">
        <v>4</v>
      </c>
      <c r="AE490" s="274">
        <v>4</v>
      </c>
      <c r="AF490" s="274">
        <v>5</v>
      </c>
      <c r="AG490" s="274">
        <v>5</v>
      </c>
      <c r="AH490" s="274">
        <v>4</v>
      </c>
      <c r="AI490" s="274">
        <v>5</v>
      </c>
      <c r="AJ490" s="274">
        <v>4</v>
      </c>
      <c r="AK490" s="274"/>
      <c r="AL490" s="274"/>
      <c r="AM490" s="274">
        <v>5</v>
      </c>
      <c r="AN490" s="274">
        <v>5</v>
      </c>
      <c r="AO490" s="274">
        <v>5</v>
      </c>
      <c r="AP490" s="274">
        <v>5</v>
      </c>
      <c r="AQ490" s="274">
        <v>5</v>
      </c>
      <c r="AR490" s="274">
        <v>4</v>
      </c>
      <c r="AS490" s="274">
        <v>5</v>
      </c>
      <c r="AT490" s="274"/>
      <c r="AU490" s="274" t="s">
        <v>183</v>
      </c>
      <c r="AV490" s="274">
        <v>5</v>
      </c>
      <c r="AW490" s="274" t="s">
        <v>33</v>
      </c>
      <c r="AX490" s="274"/>
      <c r="AY490" s="274" t="s">
        <v>33</v>
      </c>
      <c r="AZ490" s="274"/>
      <c r="BA490" s="274" t="s">
        <v>183</v>
      </c>
      <c r="BB490" s="274" t="s">
        <v>183</v>
      </c>
      <c r="BC490" s="274" t="s">
        <v>183</v>
      </c>
      <c r="BD490" s="274">
        <v>4</v>
      </c>
      <c r="BE490" s="274" t="s">
        <v>33</v>
      </c>
      <c r="BF490" s="274"/>
      <c r="BG490" s="274"/>
      <c r="BH490" s="274"/>
      <c r="BI490" s="274"/>
      <c r="BJ490" s="274">
        <v>5</v>
      </c>
      <c r="BK490" s="274">
        <v>5</v>
      </c>
      <c r="BL490" s="274"/>
      <c r="BM490" s="274">
        <v>5</v>
      </c>
      <c r="BN490" s="274">
        <v>4</v>
      </c>
      <c r="BO490" s="274"/>
      <c r="BP490" s="274"/>
      <c r="BQ490" s="275">
        <v>43143.421759259261</v>
      </c>
      <c r="BR490" s="274" t="s">
        <v>355</v>
      </c>
    </row>
    <row r="491" spans="1:70" ht="15" x14ac:dyDescent="0.25">
      <c r="A491" s="197" t="str">
        <f>IF(ISNA(LOOKUP($G491,BLIOTECAS!$B$1:$B$27,BLIOTECAS!C$1:C$27)),"",LOOKUP($G491,BLIOTECAS!$B$1:$B$27,BLIOTECAS!C$1:C$27))</f>
        <v/>
      </c>
      <c r="B491" s="197" t="str">
        <f>IF(ISNA(LOOKUP($G491,BLIOTECAS!$B$1:$B$27,BLIOTECAS!D$1:D$27)),"",LOOKUP($G491,BLIOTECAS!$B$1:$B$27,BLIOTECAS!D$1:D$27))</f>
        <v/>
      </c>
      <c r="C491" s="197" t="str">
        <f>IF(ISNA(LOOKUP($G491,BLIOTECAS!$B$1:$B$27,BLIOTECAS!E$1:E$27)),"",LOOKUP($G491,BLIOTECAS!$B$1:$B$27,BLIOTECAS!E$1:E$27))</f>
        <v/>
      </c>
      <c r="D491" s="274">
        <v>1924</v>
      </c>
      <c r="E491" s="274"/>
      <c r="F491" s="274"/>
      <c r="G491" s="274"/>
      <c r="H491" s="274"/>
      <c r="I491" s="274">
        <v>2</v>
      </c>
      <c r="J491" s="274">
        <v>1</v>
      </c>
      <c r="K491" s="274"/>
      <c r="L491" s="274">
        <v>5</v>
      </c>
      <c r="M491" s="274"/>
      <c r="N491" s="274"/>
      <c r="O491" s="274"/>
      <c r="P491" s="274"/>
      <c r="Q491" s="274"/>
      <c r="R491" s="274">
        <v>1</v>
      </c>
      <c r="S491" s="274">
        <v>1</v>
      </c>
      <c r="T491" s="274">
        <v>2</v>
      </c>
      <c r="U491" s="274">
        <v>2</v>
      </c>
      <c r="V491" s="274"/>
      <c r="W491" s="274"/>
      <c r="X491" s="274"/>
      <c r="Y491" s="274"/>
      <c r="Z491" s="274"/>
      <c r="AA491" s="274"/>
      <c r="AB491" s="274"/>
      <c r="AC491" s="274"/>
      <c r="AD491" s="274">
        <v>3</v>
      </c>
      <c r="AE491" s="274">
        <v>2</v>
      </c>
      <c r="AF491" s="274">
        <v>3</v>
      </c>
      <c r="AG491" s="274">
        <v>1</v>
      </c>
      <c r="AH491" s="274">
        <v>4</v>
      </c>
      <c r="AI491" s="274">
        <v>3</v>
      </c>
      <c r="AJ491" s="274">
        <v>4</v>
      </c>
      <c r="AK491" s="274"/>
      <c r="AL491" s="274"/>
      <c r="AM491" s="274">
        <v>1</v>
      </c>
      <c r="AN491" s="274">
        <v>1</v>
      </c>
      <c r="AO491" s="274">
        <v>2</v>
      </c>
      <c r="AP491" s="274">
        <v>1</v>
      </c>
      <c r="AQ491" s="274">
        <v>1</v>
      </c>
      <c r="AR491" s="274">
        <v>1</v>
      </c>
      <c r="AS491" s="274">
        <v>1</v>
      </c>
      <c r="AT491" s="274"/>
      <c r="AU491" s="274"/>
      <c r="AV491" s="274"/>
      <c r="AW491" s="274"/>
      <c r="AX491" s="274"/>
      <c r="AY491" s="274"/>
      <c r="AZ491" s="274"/>
      <c r="BA491" s="274"/>
      <c r="BB491" s="274"/>
      <c r="BC491" s="274"/>
      <c r="BD491" s="274"/>
      <c r="BE491" s="274"/>
      <c r="BF491" s="274"/>
      <c r="BG491" s="274"/>
      <c r="BH491" s="274"/>
      <c r="BI491" s="274"/>
      <c r="BJ491" s="274">
        <v>1</v>
      </c>
      <c r="BK491" s="274">
        <v>1</v>
      </c>
      <c r="BL491" s="274"/>
      <c r="BM491" s="274">
        <v>5</v>
      </c>
      <c r="BN491" s="274"/>
      <c r="BO491" s="274"/>
      <c r="BP491" s="274"/>
      <c r="BQ491" s="275">
        <v>43143.442650462966</v>
      </c>
      <c r="BR491" s="274" t="s">
        <v>356</v>
      </c>
    </row>
    <row r="492" spans="1:70" ht="15" x14ac:dyDescent="0.25">
      <c r="A492" s="197" t="str">
        <f>IF(ISNA(LOOKUP($G492,BLIOTECAS!$B$1:$B$27,BLIOTECAS!C$1:C$27)),"",LOOKUP($G492,BLIOTECAS!$B$1:$B$27,BLIOTECAS!C$1:C$27))</f>
        <v xml:space="preserve">Facultad de Geografía e Historia </v>
      </c>
      <c r="B492" s="197" t="str">
        <f>IF(ISNA(LOOKUP($G492,BLIOTECAS!$B$1:$B$27,BLIOTECAS!D$1:D$27)),"",LOOKUP($G492,BLIOTECAS!$B$1:$B$27,BLIOTECAS!D$1:D$27))</f>
        <v>GHI</v>
      </c>
      <c r="C492" s="197" t="str">
        <f>IF(ISNA(LOOKUP($G492,BLIOTECAS!$B$1:$B$27,BLIOTECAS!E$1:E$27)),"",LOOKUP($G492,BLIOTECAS!$B$1:$B$27,BLIOTECAS!E$1:E$27))</f>
        <v>Humanidades</v>
      </c>
      <c r="D492" s="274">
        <v>1925</v>
      </c>
      <c r="E492" s="274"/>
      <c r="F492" s="274"/>
      <c r="G492" s="274">
        <v>16</v>
      </c>
      <c r="H492" s="274"/>
      <c r="I492" s="274">
        <v>4</v>
      </c>
      <c r="J492" s="274">
        <v>4</v>
      </c>
      <c r="K492" s="274"/>
      <c r="L492" s="274">
        <v>29</v>
      </c>
      <c r="M492" s="274">
        <v>14</v>
      </c>
      <c r="N492" s="274"/>
      <c r="O492" s="274"/>
      <c r="P492" s="274"/>
      <c r="Q492" s="274"/>
      <c r="R492" s="274">
        <v>5</v>
      </c>
      <c r="S492" s="274">
        <v>5</v>
      </c>
      <c r="T492" s="274">
        <v>4</v>
      </c>
      <c r="U492" s="274">
        <v>5</v>
      </c>
      <c r="V492" s="274"/>
      <c r="W492" s="274"/>
      <c r="X492" s="274">
        <v>5</v>
      </c>
      <c r="Y492" s="274">
        <v>4</v>
      </c>
      <c r="Z492" s="274">
        <v>5</v>
      </c>
      <c r="AA492" s="274">
        <v>5</v>
      </c>
      <c r="AB492" s="274">
        <v>4</v>
      </c>
      <c r="AC492" s="274"/>
      <c r="AD492" s="274">
        <v>4</v>
      </c>
      <c r="AE492" s="274">
        <v>4</v>
      </c>
      <c r="AF492" s="274">
        <v>4</v>
      </c>
      <c r="AG492" s="274">
        <v>5</v>
      </c>
      <c r="AH492" s="274">
        <v>4</v>
      </c>
      <c r="AI492" s="274">
        <v>3</v>
      </c>
      <c r="AJ492" s="274">
        <v>3</v>
      </c>
      <c r="AK492" s="274"/>
      <c r="AL492" s="274"/>
      <c r="AM492" s="274">
        <v>5</v>
      </c>
      <c r="AN492" s="274">
        <v>5</v>
      </c>
      <c r="AO492" s="274">
        <v>5</v>
      </c>
      <c r="AP492" s="274">
        <v>5</v>
      </c>
      <c r="AQ492" s="274">
        <v>5</v>
      </c>
      <c r="AR492" s="274">
        <v>5</v>
      </c>
      <c r="AS492" s="274">
        <v>4</v>
      </c>
      <c r="AT492" s="274"/>
      <c r="AU492" s="274" t="s">
        <v>183</v>
      </c>
      <c r="AV492" s="274">
        <v>4</v>
      </c>
      <c r="AW492" s="274" t="s">
        <v>33</v>
      </c>
      <c r="AX492" s="274"/>
      <c r="AY492" s="274" t="s">
        <v>33</v>
      </c>
      <c r="AZ492" s="274"/>
      <c r="BA492" s="274" t="s">
        <v>33</v>
      </c>
      <c r="BB492" s="274" t="s">
        <v>33</v>
      </c>
      <c r="BC492" s="274" t="s">
        <v>33</v>
      </c>
      <c r="BD492" s="274"/>
      <c r="BE492" s="274" t="s">
        <v>33</v>
      </c>
      <c r="BF492" s="274"/>
      <c r="BG492" s="274"/>
      <c r="BH492" s="274"/>
      <c r="BI492" s="274"/>
      <c r="BJ492" s="274">
        <v>5</v>
      </c>
      <c r="BK492" s="274">
        <v>5</v>
      </c>
      <c r="BL492" s="274"/>
      <c r="BM492" s="274">
        <v>4</v>
      </c>
      <c r="BN492" s="274">
        <v>5</v>
      </c>
      <c r="BO492" s="274"/>
      <c r="BP492" s="274"/>
      <c r="BQ492" s="275">
        <v>43143.450555555559</v>
      </c>
      <c r="BR492" s="274" t="s">
        <v>355</v>
      </c>
    </row>
    <row r="493" spans="1:70" ht="15" x14ac:dyDescent="0.25">
      <c r="A493" s="197" t="str">
        <f>IF(ISNA(LOOKUP($G493,BLIOTECAS!$B$1:$B$27,BLIOTECAS!C$1:C$27)),"",LOOKUP($G493,BLIOTECAS!$B$1:$B$27,BLIOTECAS!C$1:C$27))</f>
        <v xml:space="preserve">Facultad de Ciencias Políticas y Sociología </v>
      </c>
      <c r="B493" s="197" t="str">
        <f>IF(ISNA(LOOKUP($G493,BLIOTECAS!$B$1:$B$27,BLIOTECAS!D$1:D$27)),"",LOOKUP($G493,BLIOTECAS!$B$1:$B$27,BLIOTECAS!D$1:D$27))</f>
        <v>CPS</v>
      </c>
      <c r="C493" s="197" t="str">
        <f>IF(ISNA(LOOKUP($G493,BLIOTECAS!$B$1:$B$27,BLIOTECAS!E$1:E$27)),"",LOOKUP($G493,BLIOTECAS!$B$1:$B$27,BLIOTECAS!E$1:E$27))</f>
        <v>Ciencias Sociales</v>
      </c>
      <c r="D493" s="274">
        <v>1926</v>
      </c>
      <c r="E493" s="274"/>
      <c r="F493" s="274"/>
      <c r="G493" s="274">
        <v>9</v>
      </c>
      <c r="H493" s="274"/>
      <c r="I493" s="274">
        <v>3</v>
      </c>
      <c r="J493" s="274">
        <v>3</v>
      </c>
      <c r="K493" s="274"/>
      <c r="L493" s="274">
        <v>9</v>
      </c>
      <c r="M493" s="274">
        <v>29</v>
      </c>
      <c r="N493" s="274"/>
      <c r="O493" s="274"/>
      <c r="P493" s="274"/>
      <c r="Q493" s="274"/>
      <c r="R493" s="274">
        <v>4</v>
      </c>
      <c r="S493" s="274">
        <v>5</v>
      </c>
      <c r="T493" s="274">
        <v>5</v>
      </c>
      <c r="U493" s="274">
        <v>5</v>
      </c>
      <c r="V493" s="274"/>
      <c r="W493" s="274"/>
      <c r="X493" s="274">
        <v>5</v>
      </c>
      <c r="Y493" s="274">
        <v>2</v>
      </c>
      <c r="Z493" s="274">
        <v>5</v>
      </c>
      <c r="AA493" s="274">
        <v>1</v>
      </c>
      <c r="AB493" s="274">
        <v>3</v>
      </c>
      <c r="AC493" s="274"/>
      <c r="AD493" s="274">
        <v>3</v>
      </c>
      <c r="AE493" s="274">
        <v>5</v>
      </c>
      <c r="AF493" s="274">
        <v>4</v>
      </c>
      <c r="AG493" s="274">
        <v>5</v>
      </c>
      <c r="AH493" s="274">
        <v>4</v>
      </c>
      <c r="AI493" s="274">
        <v>5</v>
      </c>
      <c r="AJ493" s="274">
        <v>4</v>
      </c>
      <c r="AK493" s="274"/>
      <c r="AL493" s="274"/>
      <c r="AM493" s="274">
        <v>5</v>
      </c>
      <c r="AN493" s="274">
        <v>5</v>
      </c>
      <c r="AO493" s="274">
        <v>5</v>
      </c>
      <c r="AP493" s="274">
        <v>5</v>
      </c>
      <c r="AQ493" s="274">
        <v>5</v>
      </c>
      <c r="AR493" s="274">
        <v>5</v>
      </c>
      <c r="AS493" s="274">
        <v>5</v>
      </c>
      <c r="AT493" s="274"/>
      <c r="AU493" s="274" t="s">
        <v>183</v>
      </c>
      <c r="AV493" s="274">
        <v>4</v>
      </c>
      <c r="AW493" s="274" t="s">
        <v>33</v>
      </c>
      <c r="AX493" s="274"/>
      <c r="AY493" s="274" t="s">
        <v>33</v>
      </c>
      <c r="AZ493" s="274"/>
      <c r="BA493" s="274" t="s">
        <v>33</v>
      </c>
      <c r="BB493" s="274" t="s">
        <v>183</v>
      </c>
      <c r="BC493" s="274" t="s">
        <v>33</v>
      </c>
      <c r="BD493" s="274"/>
      <c r="BE493" s="274" t="s">
        <v>183</v>
      </c>
      <c r="BF493" s="274"/>
      <c r="BG493" s="274"/>
      <c r="BH493" s="274"/>
      <c r="BI493" s="274"/>
      <c r="BJ493" s="274">
        <v>5</v>
      </c>
      <c r="BK493" s="274">
        <v>5</v>
      </c>
      <c r="BL493" s="274"/>
      <c r="BM493" s="274">
        <v>5</v>
      </c>
      <c r="BN493" s="274">
        <v>4</v>
      </c>
      <c r="BO493" s="274"/>
      <c r="BP493" s="274"/>
      <c r="BQ493" s="275">
        <v>43143.455266203702</v>
      </c>
      <c r="BR493" s="274" t="s">
        <v>356</v>
      </c>
    </row>
    <row r="494" spans="1:70" ht="15" x14ac:dyDescent="0.25">
      <c r="A494" s="197" t="str">
        <f>IF(ISNA(LOOKUP($G494,BLIOTECAS!$B$1:$B$27,BLIOTECAS!C$1:C$27)),"",LOOKUP($G494,BLIOTECAS!$B$1:$B$27,BLIOTECAS!C$1:C$27))</f>
        <v xml:space="preserve">Facultad de Ciencias Químicas </v>
      </c>
      <c r="B494" s="197" t="str">
        <f>IF(ISNA(LOOKUP($G494,BLIOTECAS!$B$1:$B$27,BLIOTECAS!D$1:D$27)),"",LOOKUP($G494,BLIOTECAS!$B$1:$B$27,BLIOTECAS!D$1:D$27))</f>
        <v>QUI</v>
      </c>
      <c r="C494" s="197" t="str">
        <f>IF(ISNA(LOOKUP($G494,BLIOTECAS!$B$1:$B$27,BLIOTECAS!E$1:E$27)),"",LOOKUP($G494,BLIOTECAS!$B$1:$B$27,BLIOTECAS!E$1:E$27))</f>
        <v>Ciencias Experimentales</v>
      </c>
      <c r="D494" s="274">
        <v>1927</v>
      </c>
      <c r="E494" s="274"/>
      <c r="F494" s="274"/>
      <c r="G494" s="274">
        <v>10</v>
      </c>
      <c r="H494" s="274"/>
      <c r="I494" s="274">
        <v>4</v>
      </c>
      <c r="J494" s="274">
        <v>5</v>
      </c>
      <c r="K494" s="274"/>
      <c r="L494" s="274">
        <v>10</v>
      </c>
      <c r="M494" s="274"/>
      <c r="N494" s="274"/>
      <c r="O494" s="274"/>
      <c r="P494" s="274"/>
      <c r="Q494" s="274"/>
      <c r="R494" s="274">
        <v>5</v>
      </c>
      <c r="S494" s="274">
        <v>5</v>
      </c>
      <c r="T494" s="274">
        <v>5</v>
      </c>
      <c r="U494" s="274">
        <v>5</v>
      </c>
      <c r="V494" s="274"/>
      <c r="W494" s="274"/>
      <c r="X494" s="274">
        <v>2</v>
      </c>
      <c r="Y494" s="274">
        <v>5</v>
      </c>
      <c r="Z494" s="274">
        <v>4</v>
      </c>
      <c r="AA494" s="274">
        <v>3</v>
      </c>
      <c r="AB494" s="274">
        <v>4</v>
      </c>
      <c r="AC494" s="274"/>
      <c r="AD494" s="274">
        <v>5</v>
      </c>
      <c r="AE494" s="274">
        <v>5</v>
      </c>
      <c r="AF494" s="274">
        <v>5</v>
      </c>
      <c r="AG494" s="274">
        <v>5</v>
      </c>
      <c r="AH494" s="274">
        <v>5</v>
      </c>
      <c r="AI494" s="274">
        <v>5</v>
      </c>
      <c r="AJ494" s="274">
        <v>5</v>
      </c>
      <c r="AK494" s="274"/>
      <c r="AL494" s="274"/>
      <c r="AM494" s="274">
        <v>5</v>
      </c>
      <c r="AN494" s="274">
        <v>5</v>
      </c>
      <c r="AO494" s="274">
        <v>5</v>
      </c>
      <c r="AP494" s="274">
        <v>5</v>
      </c>
      <c r="AQ494" s="274">
        <v>5</v>
      </c>
      <c r="AR494" s="274">
        <v>5</v>
      </c>
      <c r="AS494" s="274">
        <v>5</v>
      </c>
      <c r="AT494" s="274"/>
      <c r="AU494" s="274" t="s">
        <v>183</v>
      </c>
      <c r="AV494" s="274">
        <v>5</v>
      </c>
      <c r="AW494" s="274" t="s">
        <v>33</v>
      </c>
      <c r="AX494" s="274"/>
      <c r="AY494" s="274" t="s">
        <v>33</v>
      </c>
      <c r="AZ494" s="274"/>
      <c r="BA494" s="274" t="s">
        <v>183</v>
      </c>
      <c r="BB494" s="274" t="s">
        <v>183</v>
      </c>
      <c r="BC494" s="274" t="s">
        <v>33</v>
      </c>
      <c r="BD494" s="274"/>
      <c r="BE494" s="274" t="s">
        <v>33</v>
      </c>
      <c r="BF494" s="274"/>
      <c r="BG494" s="274"/>
      <c r="BH494" s="274"/>
      <c r="BI494" s="274"/>
      <c r="BJ494" s="274">
        <v>5</v>
      </c>
      <c r="BK494" s="274">
        <v>5</v>
      </c>
      <c r="BL494" s="274"/>
      <c r="BM494" s="274">
        <v>5</v>
      </c>
      <c r="BN494" s="274">
        <v>5</v>
      </c>
      <c r="BO494" s="274"/>
      <c r="BP494" s="274"/>
      <c r="BQ494" s="275">
        <v>43143.457997685182</v>
      </c>
      <c r="BR494" s="274" t="s">
        <v>355</v>
      </c>
    </row>
    <row r="495" spans="1:70" ht="15" x14ac:dyDescent="0.25">
      <c r="A495" s="197" t="str">
        <f>IF(ISNA(LOOKUP($G495,BLIOTECAS!$B$1:$B$27,BLIOTECAS!C$1:C$27)),"",LOOKUP($G495,BLIOTECAS!$B$1:$B$27,BLIOTECAS!C$1:C$27))</f>
        <v xml:space="preserve">Facultad de Derecho </v>
      </c>
      <c r="B495" s="197" t="str">
        <f>IF(ISNA(LOOKUP($G495,BLIOTECAS!$B$1:$B$27,BLIOTECAS!D$1:D$27)),"",LOOKUP($G495,BLIOTECAS!$B$1:$B$27,BLIOTECAS!D$1:D$27))</f>
        <v>DER</v>
      </c>
      <c r="C495" s="197" t="str">
        <f>IF(ISNA(LOOKUP($G495,BLIOTECAS!$B$1:$B$27,BLIOTECAS!E$1:E$27)),"",LOOKUP($G495,BLIOTECAS!$B$1:$B$27,BLIOTECAS!E$1:E$27))</f>
        <v>Ciencias Sociales</v>
      </c>
      <c r="D495" s="274">
        <v>1928</v>
      </c>
      <c r="E495" s="274"/>
      <c r="F495" s="274"/>
      <c r="G495" s="274">
        <v>11</v>
      </c>
      <c r="H495" s="274"/>
      <c r="I495" s="274">
        <v>2</v>
      </c>
      <c r="J495" s="274">
        <v>3</v>
      </c>
      <c r="K495" s="274"/>
      <c r="L495" s="274">
        <v>29</v>
      </c>
      <c r="M495" s="274">
        <v>11</v>
      </c>
      <c r="N495" s="274"/>
      <c r="O495" s="274"/>
      <c r="P495" s="274"/>
      <c r="Q495" s="274"/>
      <c r="R495" s="274">
        <v>5</v>
      </c>
      <c r="S495" s="274">
        <v>5</v>
      </c>
      <c r="T495" s="274">
        <v>5</v>
      </c>
      <c r="U495" s="274">
        <v>4</v>
      </c>
      <c r="V495" s="274"/>
      <c r="W495" s="274"/>
      <c r="X495" s="274">
        <v>4</v>
      </c>
      <c r="Y495" s="274">
        <v>3</v>
      </c>
      <c r="Z495" s="274">
        <v>2</v>
      </c>
      <c r="AA495" s="274">
        <v>2</v>
      </c>
      <c r="AB495" s="274">
        <v>4</v>
      </c>
      <c r="AC495" s="274"/>
      <c r="AD495" s="274">
        <v>4</v>
      </c>
      <c r="AE495" s="274">
        <v>4</v>
      </c>
      <c r="AF495" s="274">
        <v>4</v>
      </c>
      <c r="AG495" s="274">
        <v>4</v>
      </c>
      <c r="AH495" s="274">
        <v>4</v>
      </c>
      <c r="AI495" s="274">
        <v>4</v>
      </c>
      <c r="AJ495" s="274">
        <v>4</v>
      </c>
      <c r="AK495" s="274"/>
      <c r="AL495" s="274"/>
      <c r="AM495" s="274">
        <v>4</v>
      </c>
      <c r="AN495" s="274">
        <v>5</v>
      </c>
      <c r="AO495" s="274">
        <v>5</v>
      </c>
      <c r="AP495" s="274">
        <v>4</v>
      </c>
      <c r="AQ495" s="274">
        <v>5</v>
      </c>
      <c r="AR495" s="274">
        <v>5</v>
      </c>
      <c r="AS495" s="274">
        <v>4</v>
      </c>
      <c r="AT495" s="274"/>
      <c r="AU495" s="274" t="s">
        <v>183</v>
      </c>
      <c r="AV495" s="274">
        <v>4</v>
      </c>
      <c r="AW495" s="274" t="s">
        <v>33</v>
      </c>
      <c r="AX495" s="274"/>
      <c r="AY495" s="274" t="s">
        <v>33</v>
      </c>
      <c r="AZ495" s="274"/>
      <c r="BA495" s="274" t="s">
        <v>33</v>
      </c>
      <c r="BB495" s="274" t="s">
        <v>183</v>
      </c>
      <c r="BC495" s="274" t="s">
        <v>33</v>
      </c>
      <c r="BD495" s="274"/>
      <c r="BE495" s="274" t="s">
        <v>33</v>
      </c>
      <c r="BF495" s="274"/>
      <c r="BG495" s="274"/>
      <c r="BH495" s="274"/>
      <c r="BI495" s="274"/>
      <c r="BJ495" s="274">
        <v>4</v>
      </c>
      <c r="BK495" s="274">
        <v>4</v>
      </c>
      <c r="BL495" s="274"/>
      <c r="BM495" s="274">
        <v>4</v>
      </c>
      <c r="BN495" s="274">
        <v>4</v>
      </c>
      <c r="BO495" s="274"/>
      <c r="BP495" s="274"/>
      <c r="BQ495" s="275">
        <v>43143.459305555552</v>
      </c>
      <c r="BR495" s="274" t="s">
        <v>356</v>
      </c>
    </row>
    <row r="496" spans="1:70" ht="15" x14ac:dyDescent="0.25">
      <c r="A496" s="197" t="str">
        <f>IF(ISNA(LOOKUP($G496,BLIOTECAS!$B$1:$B$27,BLIOTECAS!C$1:C$27)),"",LOOKUP($G496,BLIOTECAS!$B$1:$B$27,BLIOTECAS!C$1:C$27))</f>
        <v xml:space="preserve">Facultad de Educación </v>
      </c>
      <c r="B496" s="197" t="str">
        <f>IF(ISNA(LOOKUP($G496,BLIOTECAS!$B$1:$B$27,BLIOTECAS!D$1:D$27)),"",LOOKUP($G496,BLIOTECAS!$B$1:$B$27,BLIOTECAS!D$1:D$27))</f>
        <v>EDU</v>
      </c>
      <c r="C496" s="197" t="str">
        <f>IF(ISNA(LOOKUP($G496,BLIOTECAS!$B$1:$B$27,BLIOTECAS!E$1:E$27)),"",LOOKUP($G496,BLIOTECAS!$B$1:$B$27,BLIOTECAS!E$1:E$27))</f>
        <v>Humanidades</v>
      </c>
      <c r="D496" s="274">
        <v>1929</v>
      </c>
      <c r="E496" s="274"/>
      <c r="F496" s="274"/>
      <c r="G496" s="274">
        <v>12</v>
      </c>
      <c r="H496" s="274"/>
      <c r="I496" s="274">
        <v>2</v>
      </c>
      <c r="J496" s="274">
        <v>4</v>
      </c>
      <c r="K496" s="274"/>
      <c r="L496" s="274">
        <v>12</v>
      </c>
      <c r="M496" s="274">
        <v>9</v>
      </c>
      <c r="N496" s="274"/>
      <c r="O496" s="274" t="s">
        <v>522</v>
      </c>
      <c r="P496" s="274"/>
      <c r="Q496" s="274"/>
      <c r="R496" s="274">
        <v>4</v>
      </c>
      <c r="S496" s="274">
        <v>4</v>
      </c>
      <c r="T496" s="274">
        <v>4</v>
      </c>
      <c r="U496" s="274">
        <v>4</v>
      </c>
      <c r="V496" s="274"/>
      <c r="W496" s="274"/>
      <c r="X496" s="274">
        <v>3</v>
      </c>
      <c r="Y496" s="274">
        <v>5</v>
      </c>
      <c r="Z496" s="274">
        <v>5</v>
      </c>
      <c r="AA496" s="274"/>
      <c r="AB496" s="274">
        <v>4</v>
      </c>
      <c r="AC496" s="274"/>
      <c r="AD496" s="274">
        <v>3</v>
      </c>
      <c r="AE496" s="274">
        <v>4</v>
      </c>
      <c r="AF496" s="274">
        <v>4</v>
      </c>
      <c r="AG496" s="274">
        <v>4</v>
      </c>
      <c r="AH496" s="274">
        <v>4</v>
      </c>
      <c r="AI496" s="274"/>
      <c r="AJ496" s="274">
        <v>4</v>
      </c>
      <c r="AK496" s="274"/>
      <c r="AL496" s="274"/>
      <c r="AM496" s="274">
        <v>4</v>
      </c>
      <c r="AN496" s="274">
        <v>4</v>
      </c>
      <c r="AO496" s="274">
        <v>4</v>
      </c>
      <c r="AP496" s="274"/>
      <c r="AQ496" s="274">
        <v>5</v>
      </c>
      <c r="AR496" s="274">
        <v>5</v>
      </c>
      <c r="AS496" s="274">
        <v>3</v>
      </c>
      <c r="AT496" s="274"/>
      <c r="AU496" s="274"/>
      <c r="AV496" s="274"/>
      <c r="AW496" s="274" t="s">
        <v>33</v>
      </c>
      <c r="AX496" s="274"/>
      <c r="AY496" s="274" t="s">
        <v>33</v>
      </c>
      <c r="AZ496" s="274"/>
      <c r="BA496" s="274" t="s">
        <v>33</v>
      </c>
      <c r="BB496" s="274" t="s">
        <v>183</v>
      </c>
      <c r="BC496" s="274"/>
      <c r="BD496" s="274"/>
      <c r="BE496" s="274" t="s">
        <v>33</v>
      </c>
      <c r="BF496" s="274"/>
      <c r="BG496" s="274"/>
      <c r="BH496" s="274"/>
      <c r="BI496" s="274"/>
      <c r="BJ496" s="274">
        <v>4</v>
      </c>
      <c r="BK496" s="274">
        <v>5</v>
      </c>
      <c r="BL496" s="274"/>
      <c r="BM496" s="274">
        <v>4</v>
      </c>
      <c r="BN496" s="274">
        <v>4</v>
      </c>
      <c r="BO496" s="274"/>
      <c r="BP496" s="274"/>
      <c r="BQ496" s="275">
        <v>43143.465081018519</v>
      </c>
      <c r="BR496" s="274" t="s">
        <v>356</v>
      </c>
    </row>
    <row r="497" spans="1:70" ht="15" x14ac:dyDescent="0.25">
      <c r="A497" s="197" t="str">
        <f>IF(ISNA(LOOKUP($G497,BLIOTECAS!$B$1:$B$27,BLIOTECAS!C$1:C$27)),"",LOOKUP($G497,BLIOTECAS!$B$1:$B$27,BLIOTECAS!C$1:C$27))</f>
        <v xml:space="preserve">Facultad de Informática </v>
      </c>
      <c r="B497" s="197" t="str">
        <f>IF(ISNA(LOOKUP($G497,BLIOTECAS!$B$1:$B$27,BLIOTECAS!D$1:D$27)),"",LOOKUP($G497,BLIOTECAS!$B$1:$B$27,BLIOTECAS!D$1:D$27))</f>
        <v>FDI</v>
      </c>
      <c r="C497" s="197" t="str">
        <f>IF(ISNA(LOOKUP($G497,BLIOTECAS!$B$1:$B$27,BLIOTECAS!E$1:E$27)),"",LOOKUP($G497,BLIOTECAS!$B$1:$B$27,BLIOTECAS!E$1:E$27))</f>
        <v>Ciencias Experimentales</v>
      </c>
      <c r="D497" s="274">
        <v>1930</v>
      </c>
      <c r="E497" s="274"/>
      <c r="F497" s="274"/>
      <c r="G497" s="274">
        <v>17</v>
      </c>
      <c r="H497" s="274"/>
      <c r="I497" s="274">
        <v>2</v>
      </c>
      <c r="J497" s="274">
        <v>3</v>
      </c>
      <c r="K497" s="274"/>
      <c r="L497" s="274">
        <v>17</v>
      </c>
      <c r="M497" s="274">
        <v>29</v>
      </c>
      <c r="N497" s="274">
        <v>6</v>
      </c>
      <c r="O497" s="274"/>
      <c r="P497" s="274"/>
      <c r="Q497" s="274"/>
      <c r="R497" s="274">
        <v>5</v>
      </c>
      <c r="S497" s="274">
        <v>5</v>
      </c>
      <c r="T497" s="274">
        <v>5</v>
      </c>
      <c r="U497" s="274">
        <v>5</v>
      </c>
      <c r="V497" s="274"/>
      <c r="W497" s="274"/>
      <c r="X497" s="274">
        <v>3</v>
      </c>
      <c r="Y497" s="274">
        <v>5</v>
      </c>
      <c r="Z497" s="274">
        <v>4</v>
      </c>
      <c r="AA497" s="274">
        <v>2</v>
      </c>
      <c r="AB497" s="274">
        <v>4</v>
      </c>
      <c r="AC497" s="274"/>
      <c r="AD497" s="274">
        <v>3</v>
      </c>
      <c r="AE497" s="274">
        <v>5</v>
      </c>
      <c r="AF497" s="274">
        <v>4</v>
      </c>
      <c r="AG497" s="274">
        <v>4</v>
      </c>
      <c r="AH497" s="274">
        <v>5</v>
      </c>
      <c r="AI497" s="274">
        <v>5</v>
      </c>
      <c r="AJ497" s="274"/>
      <c r="AK497" s="274"/>
      <c r="AL497" s="274"/>
      <c r="AM497" s="274">
        <v>5</v>
      </c>
      <c r="AN497" s="274">
        <v>5</v>
      </c>
      <c r="AO497" s="274">
        <v>5</v>
      </c>
      <c r="AP497" s="274">
        <v>5</v>
      </c>
      <c r="AQ497" s="274">
        <v>5</v>
      </c>
      <c r="AR497" s="274">
        <v>5</v>
      </c>
      <c r="AS497" s="274">
        <v>5</v>
      </c>
      <c r="AT497" s="274"/>
      <c r="AU497" s="274" t="s">
        <v>33</v>
      </c>
      <c r="AV497" s="274"/>
      <c r="AW497" s="274" t="s">
        <v>33</v>
      </c>
      <c r="AX497" s="274"/>
      <c r="AY497" s="274" t="s">
        <v>33</v>
      </c>
      <c r="AZ497" s="274"/>
      <c r="BA497" s="274" t="s">
        <v>183</v>
      </c>
      <c r="BB497" s="274" t="s">
        <v>183</v>
      </c>
      <c r="BC497" s="274" t="s">
        <v>33</v>
      </c>
      <c r="BD497" s="274"/>
      <c r="BE497" s="274" t="s">
        <v>33</v>
      </c>
      <c r="BF497" s="274"/>
      <c r="BG497" s="274"/>
      <c r="BH497" s="274"/>
      <c r="BI497" s="274"/>
      <c r="BJ497" s="274">
        <v>5</v>
      </c>
      <c r="BK497" s="274"/>
      <c r="BL497" s="274"/>
      <c r="BM497" s="274">
        <v>4</v>
      </c>
      <c r="BN497" s="274">
        <v>4</v>
      </c>
      <c r="BO497" s="274"/>
      <c r="BP497" s="274"/>
      <c r="BQ497" s="275">
        <v>43143.466111111113</v>
      </c>
      <c r="BR497" s="274" t="s">
        <v>356</v>
      </c>
    </row>
    <row r="498" spans="1:70" ht="15" x14ac:dyDescent="0.25">
      <c r="A498" s="197" t="str">
        <f>IF(ISNA(LOOKUP($G498,BLIOTECAS!$B$1:$B$27,BLIOTECAS!C$1:C$27)),"",LOOKUP($G498,BLIOTECAS!$B$1:$B$27,BLIOTECAS!C$1:C$27))</f>
        <v xml:space="preserve">Facultad de Ciencias de la Información </v>
      </c>
      <c r="B498" s="197" t="str">
        <f>IF(ISNA(LOOKUP($G498,BLIOTECAS!$B$1:$B$27,BLIOTECAS!D$1:D$27)),"",LOOKUP($G498,BLIOTECAS!$B$1:$B$27,BLIOTECAS!D$1:D$27))</f>
        <v>INF</v>
      </c>
      <c r="C498" s="197" t="str">
        <f>IF(ISNA(LOOKUP($G498,BLIOTECAS!$B$1:$B$27,BLIOTECAS!E$1:E$27)),"",LOOKUP($G498,BLIOTECAS!$B$1:$B$27,BLIOTECAS!E$1:E$27))</f>
        <v>Ciencias Sociales</v>
      </c>
      <c r="D498" s="274">
        <v>1931</v>
      </c>
      <c r="E498" s="274"/>
      <c r="F498" s="274"/>
      <c r="G498" s="274">
        <v>4</v>
      </c>
      <c r="H498" s="274"/>
      <c r="I498" s="274">
        <v>4</v>
      </c>
      <c r="J498" s="274">
        <v>5</v>
      </c>
      <c r="K498" s="274"/>
      <c r="L498" s="274">
        <v>4</v>
      </c>
      <c r="M498" s="274"/>
      <c r="N498" s="274"/>
      <c r="O498" s="274"/>
      <c r="P498" s="274"/>
      <c r="Q498" s="274"/>
      <c r="R498" s="274">
        <v>5</v>
      </c>
      <c r="S498" s="274">
        <v>5</v>
      </c>
      <c r="T498" s="274">
        <v>5</v>
      </c>
      <c r="U498" s="274">
        <v>4</v>
      </c>
      <c r="V498" s="274"/>
      <c r="W498" s="274"/>
      <c r="X498" s="274">
        <v>4</v>
      </c>
      <c r="Y498" s="274">
        <v>5</v>
      </c>
      <c r="Z498" s="274"/>
      <c r="AA498" s="274">
        <v>3</v>
      </c>
      <c r="AB498" s="274">
        <v>5</v>
      </c>
      <c r="AC498" s="274"/>
      <c r="AD498" s="274">
        <v>4</v>
      </c>
      <c r="AE498" s="274">
        <v>4</v>
      </c>
      <c r="AF498" s="274">
        <v>4</v>
      </c>
      <c r="AG498" s="274">
        <v>4</v>
      </c>
      <c r="AH498" s="274">
        <v>4</v>
      </c>
      <c r="AI498" s="274">
        <v>4</v>
      </c>
      <c r="AJ498" s="274">
        <v>4</v>
      </c>
      <c r="AK498" s="274"/>
      <c r="AL498" s="274"/>
      <c r="AM498" s="274">
        <v>4</v>
      </c>
      <c r="AN498" s="274">
        <v>4</v>
      </c>
      <c r="AO498" s="274">
        <v>4</v>
      </c>
      <c r="AP498" s="274">
        <v>4</v>
      </c>
      <c r="AQ498" s="274">
        <v>4</v>
      </c>
      <c r="AR498" s="274">
        <v>5</v>
      </c>
      <c r="AS498" s="274">
        <v>4</v>
      </c>
      <c r="AT498" s="274"/>
      <c r="AU498" s="274" t="s">
        <v>183</v>
      </c>
      <c r="AV498" s="274">
        <v>5</v>
      </c>
      <c r="AW498" s="274" t="s">
        <v>183</v>
      </c>
      <c r="AX498" s="274">
        <v>3</v>
      </c>
      <c r="AY498" s="274" t="s">
        <v>33</v>
      </c>
      <c r="AZ498" s="274"/>
      <c r="BA498" s="274" t="s">
        <v>183</v>
      </c>
      <c r="BB498" s="274" t="s">
        <v>183</v>
      </c>
      <c r="BC498" s="274" t="s">
        <v>183</v>
      </c>
      <c r="BD498" s="274">
        <v>5</v>
      </c>
      <c r="BE498" s="274" t="s">
        <v>33</v>
      </c>
      <c r="BF498" s="274"/>
      <c r="BG498" s="274"/>
      <c r="BH498" s="274"/>
      <c r="BI498" s="274"/>
      <c r="BJ498" s="274">
        <v>5</v>
      </c>
      <c r="BK498" s="274">
        <v>5</v>
      </c>
      <c r="BL498" s="274"/>
      <c r="BM498" s="274">
        <v>5</v>
      </c>
      <c r="BN498" s="274">
        <v>5</v>
      </c>
      <c r="BO498" s="274"/>
      <c r="BP498" s="274"/>
      <c r="BQ498" s="275">
        <v>43143.471006944441</v>
      </c>
      <c r="BR498" s="274" t="s">
        <v>356</v>
      </c>
    </row>
    <row r="499" spans="1:70" ht="15" x14ac:dyDescent="0.25">
      <c r="A499" s="197" t="str">
        <f>IF(ISNA(LOOKUP($G499,BLIOTECAS!$B$1:$B$27,BLIOTECAS!C$1:C$27)),"",LOOKUP($G499,BLIOTECAS!$B$1:$B$27,BLIOTECAS!C$1:C$27))</f>
        <v xml:space="preserve">Facultad de Derecho </v>
      </c>
      <c r="B499" s="197" t="str">
        <f>IF(ISNA(LOOKUP($G499,BLIOTECAS!$B$1:$B$27,BLIOTECAS!D$1:D$27)),"",LOOKUP($G499,BLIOTECAS!$B$1:$B$27,BLIOTECAS!D$1:D$27))</f>
        <v>DER</v>
      </c>
      <c r="C499" s="197" t="str">
        <f>IF(ISNA(LOOKUP($G499,BLIOTECAS!$B$1:$B$27,BLIOTECAS!E$1:E$27)),"",LOOKUP($G499,BLIOTECAS!$B$1:$B$27,BLIOTECAS!E$1:E$27))</f>
        <v>Ciencias Sociales</v>
      </c>
      <c r="D499" s="274">
        <v>1932</v>
      </c>
      <c r="E499" s="274"/>
      <c r="F499" s="274"/>
      <c r="G499" s="274">
        <v>11</v>
      </c>
      <c r="H499" s="274"/>
      <c r="I499" s="274">
        <v>3</v>
      </c>
      <c r="J499" s="274">
        <v>4</v>
      </c>
      <c r="K499" s="274"/>
      <c r="L499" s="274">
        <v>29</v>
      </c>
      <c r="M499" s="274"/>
      <c r="N499" s="274"/>
      <c r="O499" s="274"/>
      <c r="P499" s="274"/>
      <c r="Q499" s="274"/>
      <c r="R499" s="274">
        <v>4</v>
      </c>
      <c r="S499" s="274">
        <v>5</v>
      </c>
      <c r="T499" s="274">
        <v>5</v>
      </c>
      <c r="U499" s="274">
        <v>4</v>
      </c>
      <c r="V499" s="274"/>
      <c r="W499" s="274"/>
      <c r="X499" s="274">
        <v>5</v>
      </c>
      <c r="Y499" s="274">
        <v>5</v>
      </c>
      <c r="Z499" s="274">
        <v>3</v>
      </c>
      <c r="AA499" s="274">
        <v>2</v>
      </c>
      <c r="AB499" s="274">
        <v>3</v>
      </c>
      <c r="AC499" s="274"/>
      <c r="AD499" s="274">
        <v>4</v>
      </c>
      <c r="AE499" s="274">
        <v>5</v>
      </c>
      <c r="AF499" s="274">
        <v>4</v>
      </c>
      <c r="AG499" s="274">
        <v>4</v>
      </c>
      <c r="AH499" s="274">
        <v>4</v>
      </c>
      <c r="AI499" s="274">
        <v>5</v>
      </c>
      <c r="AJ499" s="274">
        <v>4</v>
      </c>
      <c r="AK499" s="274"/>
      <c r="AL499" s="274"/>
      <c r="AM499" s="274">
        <v>5</v>
      </c>
      <c r="AN499" s="274">
        <v>5</v>
      </c>
      <c r="AO499" s="274">
        <v>5</v>
      </c>
      <c r="AP499" s="274">
        <v>5</v>
      </c>
      <c r="AQ499" s="274">
        <v>5</v>
      </c>
      <c r="AR499" s="274">
        <v>5</v>
      </c>
      <c r="AS499" s="274">
        <v>4</v>
      </c>
      <c r="AT499" s="274"/>
      <c r="AU499" s="274" t="s">
        <v>183</v>
      </c>
      <c r="AV499" s="274">
        <v>4</v>
      </c>
      <c r="AW499" s="274" t="s">
        <v>33</v>
      </c>
      <c r="AX499" s="274"/>
      <c r="AY499" s="274" t="s">
        <v>33</v>
      </c>
      <c r="AZ499" s="274"/>
      <c r="BA499" s="274" t="s">
        <v>33</v>
      </c>
      <c r="BB499" s="274" t="s">
        <v>33</v>
      </c>
      <c r="BC499" s="274" t="s">
        <v>33</v>
      </c>
      <c r="BD499" s="274"/>
      <c r="BE499" s="274" t="s">
        <v>33</v>
      </c>
      <c r="BF499" s="274"/>
      <c r="BG499" s="274"/>
      <c r="BH499" s="274"/>
      <c r="BI499" s="274"/>
      <c r="BJ499" s="274">
        <v>5</v>
      </c>
      <c r="BK499" s="274">
        <v>5</v>
      </c>
      <c r="BL499" s="274"/>
      <c r="BM499" s="274">
        <v>5</v>
      </c>
      <c r="BN499" s="274">
        <v>4</v>
      </c>
      <c r="BO499" s="274"/>
      <c r="BP499" s="274"/>
      <c r="BQ499" s="275">
        <v>43143.472569444442</v>
      </c>
      <c r="BR499" s="274" t="s">
        <v>356</v>
      </c>
    </row>
    <row r="500" spans="1:70" ht="15" x14ac:dyDescent="0.25">
      <c r="A500" s="197" t="str">
        <f>IF(ISNA(LOOKUP($G500,BLIOTECAS!$B$1:$B$27,BLIOTECAS!C$1:C$27)),"",LOOKUP($G500,BLIOTECAS!$B$1:$B$27,BLIOTECAS!C$1:C$27))</f>
        <v xml:space="preserve">Facultad de Ciencias de la Información </v>
      </c>
      <c r="B500" s="197" t="str">
        <f>IF(ISNA(LOOKUP($G500,BLIOTECAS!$B$1:$B$27,BLIOTECAS!D$1:D$27)),"",LOOKUP($G500,BLIOTECAS!$B$1:$B$27,BLIOTECAS!D$1:D$27))</f>
        <v>INF</v>
      </c>
      <c r="C500" s="197" t="str">
        <f>IF(ISNA(LOOKUP($G500,BLIOTECAS!$B$1:$B$27,BLIOTECAS!E$1:E$27)),"",LOOKUP($G500,BLIOTECAS!$B$1:$B$27,BLIOTECAS!E$1:E$27))</f>
        <v>Ciencias Sociales</v>
      </c>
      <c r="D500" s="274">
        <v>1933</v>
      </c>
      <c r="E500" s="274"/>
      <c r="F500" s="274"/>
      <c r="G500" s="274">
        <v>4</v>
      </c>
      <c r="H500" s="274"/>
      <c r="I500" s="274">
        <v>3</v>
      </c>
      <c r="J500" s="274">
        <v>3</v>
      </c>
      <c r="K500" s="274"/>
      <c r="L500" s="274">
        <v>4</v>
      </c>
      <c r="M500" s="274">
        <v>3</v>
      </c>
      <c r="N500" s="274"/>
      <c r="O500" s="274"/>
      <c r="P500" s="274"/>
      <c r="Q500" s="274"/>
      <c r="R500" s="274">
        <v>5</v>
      </c>
      <c r="S500" s="274">
        <v>4</v>
      </c>
      <c r="T500" s="274">
        <v>5</v>
      </c>
      <c r="U500" s="274">
        <v>4</v>
      </c>
      <c r="V500" s="274"/>
      <c r="W500" s="274"/>
      <c r="X500" s="274">
        <v>5</v>
      </c>
      <c r="Y500" s="274">
        <v>5</v>
      </c>
      <c r="Z500" s="274">
        <v>4</v>
      </c>
      <c r="AA500" s="274">
        <v>5</v>
      </c>
      <c r="AB500" s="274">
        <v>4</v>
      </c>
      <c r="AC500" s="274"/>
      <c r="AD500" s="274">
        <v>5</v>
      </c>
      <c r="AE500" s="274">
        <v>4</v>
      </c>
      <c r="AF500" s="274">
        <v>4</v>
      </c>
      <c r="AG500" s="274">
        <v>5</v>
      </c>
      <c r="AH500" s="274">
        <v>5</v>
      </c>
      <c r="AI500" s="274"/>
      <c r="AJ500" s="274">
        <v>5</v>
      </c>
      <c r="AK500" s="274"/>
      <c r="AL500" s="274"/>
      <c r="AM500" s="274">
        <v>3</v>
      </c>
      <c r="AN500" s="274">
        <v>2</v>
      </c>
      <c r="AO500" s="274">
        <v>3</v>
      </c>
      <c r="AP500" s="274">
        <v>4</v>
      </c>
      <c r="AQ500" s="274">
        <v>4</v>
      </c>
      <c r="AR500" s="274">
        <v>4</v>
      </c>
      <c r="AS500" s="274">
        <v>4</v>
      </c>
      <c r="AT500" s="274"/>
      <c r="AU500" s="274" t="s">
        <v>183</v>
      </c>
      <c r="AV500" s="274">
        <v>3</v>
      </c>
      <c r="AW500" s="274" t="s">
        <v>183</v>
      </c>
      <c r="AX500" s="274">
        <v>3</v>
      </c>
      <c r="AY500" s="274" t="s">
        <v>183</v>
      </c>
      <c r="AZ500" s="274">
        <v>5</v>
      </c>
      <c r="BA500" s="274" t="s">
        <v>183</v>
      </c>
      <c r="BB500" s="274" t="s">
        <v>183</v>
      </c>
      <c r="BC500" s="274" t="s">
        <v>183</v>
      </c>
      <c r="BD500" s="274">
        <v>4</v>
      </c>
      <c r="BE500" s="274" t="s">
        <v>183</v>
      </c>
      <c r="BF500" s="274"/>
      <c r="BG500" s="274"/>
      <c r="BH500" s="274"/>
      <c r="BI500" s="274"/>
      <c r="BJ500" s="274">
        <v>2</v>
      </c>
      <c r="BK500" s="274">
        <v>2</v>
      </c>
      <c r="BL500" s="274"/>
      <c r="BM500" s="274">
        <v>3</v>
      </c>
      <c r="BN500" s="274">
        <v>2</v>
      </c>
      <c r="BO500" s="274"/>
      <c r="BP500" s="274"/>
      <c r="BQ500" s="275">
        <v>43143.479548611111</v>
      </c>
      <c r="BR500" s="274" t="s">
        <v>355</v>
      </c>
    </row>
    <row r="501" spans="1:70" ht="15" x14ac:dyDescent="0.25">
      <c r="A501" s="197" t="str">
        <f>IF(ISNA(LOOKUP($G501,BLIOTECAS!$B$1:$B$27,BLIOTECAS!C$1:C$27)),"",LOOKUP($G501,BLIOTECAS!$B$1:$B$27,BLIOTECAS!C$1:C$27))</f>
        <v xml:space="preserve">Facultad de Derecho </v>
      </c>
      <c r="B501" s="197" t="str">
        <f>IF(ISNA(LOOKUP($G501,BLIOTECAS!$B$1:$B$27,BLIOTECAS!D$1:D$27)),"",LOOKUP($G501,BLIOTECAS!$B$1:$B$27,BLIOTECAS!D$1:D$27))</f>
        <v>DER</v>
      </c>
      <c r="C501" s="197" t="str">
        <f>IF(ISNA(LOOKUP($G501,BLIOTECAS!$B$1:$B$27,BLIOTECAS!E$1:E$27)),"",LOOKUP($G501,BLIOTECAS!$B$1:$B$27,BLIOTECAS!E$1:E$27))</f>
        <v>Ciencias Sociales</v>
      </c>
      <c r="D501" s="274">
        <v>1934</v>
      </c>
      <c r="E501" s="274"/>
      <c r="F501" s="274"/>
      <c r="G501" s="274">
        <v>11</v>
      </c>
      <c r="H501" s="274"/>
      <c r="I501" s="274">
        <v>4</v>
      </c>
      <c r="J501" s="274">
        <v>3</v>
      </c>
      <c r="K501" s="274"/>
      <c r="L501" s="274">
        <v>11</v>
      </c>
      <c r="M501" s="274">
        <v>29</v>
      </c>
      <c r="N501" s="274">
        <v>16</v>
      </c>
      <c r="O501" s="274"/>
      <c r="P501" s="274"/>
      <c r="Q501" s="274"/>
      <c r="R501" s="274">
        <v>5</v>
      </c>
      <c r="S501" s="274">
        <v>5</v>
      </c>
      <c r="T501" s="274">
        <v>5</v>
      </c>
      <c r="U501" s="274">
        <v>5</v>
      </c>
      <c r="V501" s="274"/>
      <c r="W501" s="274"/>
      <c r="X501" s="274">
        <v>5</v>
      </c>
      <c r="Y501" s="274">
        <v>4</v>
      </c>
      <c r="Z501" s="274">
        <v>5</v>
      </c>
      <c r="AA501" s="274">
        <v>4</v>
      </c>
      <c r="AB501" s="274">
        <v>3</v>
      </c>
      <c r="AC501" s="274"/>
      <c r="AD501" s="274">
        <v>5</v>
      </c>
      <c r="AE501" s="274">
        <v>5</v>
      </c>
      <c r="AF501" s="274">
        <v>5</v>
      </c>
      <c r="AG501" s="274">
        <v>5</v>
      </c>
      <c r="AH501" s="274">
        <v>5</v>
      </c>
      <c r="AI501" s="274">
        <v>5</v>
      </c>
      <c r="AJ501" s="274">
        <v>5</v>
      </c>
      <c r="AK501" s="274"/>
      <c r="AL501" s="274"/>
      <c r="AM501" s="274">
        <v>5</v>
      </c>
      <c r="AN501" s="274">
        <v>5</v>
      </c>
      <c r="AO501" s="274">
        <v>4</v>
      </c>
      <c r="AP501" s="274">
        <v>5</v>
      </c>
      <c r="AQ501" s="274">
        <v>5</v>
      </c>
      <c r="AR501" s="274">
        <v>5</v>
      </c>
      <c r="AS501" s="274">
        <v>5</v>
      </c>
      <c r="AT501" s="274"/>
      <c r="AU501" s="274" t="s">
        <v>183</v>
      </c>
      <c r="AV501" s="274">
        <v>5</v>
      </c>
      <c r="AW501" s="274" t="s">
        <v>33</v>
      </c>
      <c r="AX501" s="274"/>
      <c r="AY501" s="274" t="s">
        <v>33</v>
      </c>
      <c r="AZ501" s="274"/>
      <c r="BA501" s="274" t="s">
        <v>183</v>
      </c>
      <c r="BB501" s="274" t="s">
        <v>183</v>
      </c>
      <c r="BC501" s="274" t="s">
        <v>183</v>
      </c>
      <c r="BD501" s="274">
        <v>5</v>
      </c>
      <c r="BE501" s="274" t="s">
        <v>183</v>
      </c>
      <c r="BF501" s="274"/>
      <c r="BG501" s="274"/>
      <c r="BH501" s="274"/>
      <c r="BI501" s="274"/>
      <c r="BJ501" s="274">
        <v>5</v>
      </c>
      <c r="BK501" s="274">
        <v>5</v>
      </c>
      <c r="BL501" s="274"/>
      <c r="BM501" s="274">
        <v>5</v>
      </c>
      <c r="BN501" s="274">
        <v>4</v>
      </c>
      <c r="BO501" s="274"/>
      <c r="BP501" s="274"/>
      <c r="BQ501" s="275">
        <v>43143.487326388888</v>
      </c>
      <c r="BR501" s="274" t="s">
        <v>355</v>
      </c>
    </row>
    <row r="502" spans="1:70" ht="15" x14ac:dyDescent="0.25">
      <c r="A502" s="197" t="str">
        <f>IF(ISNA(LOOKUP($G502,BLIOTECAS!$B$1:$B$27,BLIOTECAS!C$1:C$27)),"",LOOKUP($G502,BLIOTECAS!$B$1:$B$27,BLIOTECAS!C$1:C$27))</f>
        <v xml:space="preserve">Facultad de Ciencias Químicas </v>
      </c>
      <c r="B502" s="197" t="str">
        <f>IF(ISNA(LOOKUP($G502,BLIOTECAS!$B$1:$B$27,BLIOTECAS!D$1:D$27)),"",LOOKUP($G502,BLIOTECAS!$B$1:$B$27,BLIOTECAS!D$1:D$27))</f>
        <v>QUI</v>
      </c>
      <c r="C502" s="197" t="str">
        <f>IF(ISNA(LOOKUP($G502,BLIOTECAS!$B$1:$B$27,BLIOTECAS!E$1:E$27)),"",LOOKUP($G502,BLIOTECAS!$B$1:$B$27,BLIOTECAS!E$1:E$27))</f>
        <v>Ciencias Experimentales</v>
      </c>
      <c r="D502" s="274">
        <v>1935</v>
      </c>
      <c r="E502" s="274"/>
      <c r="F502" s="274"/>
      <c r="G502" s="274">
        <v>10</v>
      </c>
      <c r="H502" s="274"/>
      <c r="I502" s="274">
        <v>1</v>
      </c>
      <c r="J502" s="274">
        <v>5</v>
      </c>
      <c r="K502" s="274"/>
      <c r="L502" s="274">
        <v>10</v>
      </c>
      <c r="M502" s="274"/>
      <c r="N502" s="274"/>
      <c r="O502" s="274"/>
      <c r="P502" s="274"/>
      <c r="Q502" s="274"/>
      <c r="R502" s="274"/>
      <c r="S502" s="274"/>
      <c r="T502" s="274"/>
      <c r="U502" s="274"/>
      <c r="V502" s="274"/>
      <c r="W502" s="274"/>
      <c r="X502" s="274">
        <v>1</v>
      </c>
      <c r="Y502" s="274">
        <v>5</v>
      </c>
      <c r="Z502" s="274">
        <v>4</v>
      </c>
      <c r="AA502" s="274">
        <v>5</v>
      </c>
      <c r="AB502" s="274">
        <v>5</v>
      </c>
      <c r="AC502" s="274"/>
      <c r="AD502" s="274">
        <v>1</v>
      </c>
      <c r="AE502" s="274"/>
      <c r="AF502" s="274">
        <v>3</v>
      </c>
      <c r="AG502" s="274">
        <v>5</v>
      </c>
      <c r="AH502" s="274">
        <v>3</v>
      </c>
      <c r="AI502" s="274">
        <v>5</v>
      </c>
      <c r="AJ502" s="274">
        <v>3</v>
      </c>
      <c r="AK502" s="274"/>
      <c r="AL502" s="274"/>
      <c r="AM502" s="274">
        <v>5</v>
      </c>
      <c r="AN502" s="274">
        <v>3</v>
      </c>
      <c r="AO502" s="274">
        <v>4</v>
      </c>
      <c r="AP502" s="274">
        <v>5</v>
      </c>
      <c r="AQ502" s="274">
        <v>5</v>
      </c>
      <c r="AR502" s="274">
        <v>5</v>
      </c>
      <c r="AS502" s="274">
        <v>5</v>
      </c>
      <c r="AT502" s="274"/>
      <c r="AU502" s="274" t="s">
        <v>183</v>
      </c>
      <c r="AV502" s="274">
        <v>2</v>
      </c>
      <c r="AW502" s="274" t="s">
        <v>183</v>
      </c>
      <c r="AX502" s="274">
        <v>2</v>
      </c>
      <c r="AY502" s="274" t="s">
        <v>183</v>
      </c>
      <c r="AZ502" s="274">
        <v>5</v>
      </c>
      <c r="BA502" s="274" t="s">
        <v>183</v>
      </c>
      <c r="BB502" s="274" t="s">
        <v>183</v>
      </c>
      <c r="BC502" s="274" t="s">
        <v>33</v>
      </c>
      <c r="BD502" s="274"/>
      <c r="BE502" s="274" t="s">
        <v>33</v>
      </c>
      <c r="BF502" s="274" t="s">
        <v>523</v>
      </c>
      <c r="BG502" s="274"/>
      <c r="BH502" s="274"/>
      <c r="BI502" s="274"/>
      <c r="BJ502" s="274">
        <v>5</v>
      </c>
      <c r="BK502" s="274">
        <v>5</v>
      </c>
      <c r="BL502" s="274"/>
      <c r="BM502" s="274">
        <v>2</v>
      </c>
      <c r="BN502" s="274">
        <v>1</v>
      </c>
      <c r="BO502" s="274" t="s">
        <v>524</v>
      </c>
      <c r="BP502" s="274"/>
      <c r="BQ502" s="275">
        <v>43143.49</v>
      </c>
      <c r="BR502" s="274" t="s">
        <v>355</v>
      </c>
    </row>
    <row r="503" spans="1:70" ht="15" x14ac:dyDescent="0.25">
      <c r="A503" s="197" t="str">
        <f>IF(ISNA(LOOKUP($G503,BLIOTECAS!$B$1:$B$27,BLIOTECAS!C$1:C$27)),"",LOOKUP($G503,BLIOTECAS!$B$1:$B$27,BLIOTECAS!C$1:C$27))</f>
        <v xml:space="preserve">Facultad de Ciencias Geológicas </v>
      </c>
      <c r="B503" s="197" t="str">
        <f>IF(ISNA(LOOKUP($G503,BLIOTECAS!$B$1:$B$27,BLIOTECAS!D$1:D$27)),"",LOOKUP($G503,BLIOTECAS!$B$1:$B$27,BLIOTECAS!D$1:D$27))</f>
        <v>GEO</v>
      </c>
      <c r="C503" s="197" t="str">
        <f>IF(ISNA(LOOKUP($G503,BLIOTECAS!$B$1:$B$27,BLIOTECAS!E$1:E$27)),"",LOOKUP($G503,BLIOTECAS!$B$1:$B$27,BLIOTECAS!E$1:E$27))</f>
        <v>Ciencias Experimentales</v>
      </c>
      <c r="D503" s="274">
        <v>1936</v>
      </c>
      <c r="E503" s="274"/>
      <c r="F503" s="274"/>
      <c r="G503" s="274">
        <v>7</v>
      </c>
      <c r="H503" s="274"/>
      <c r="I503" s="274">
        <v>3</v>
      </c>
      <c r="J503" s="274">
        <v>5</v>
      </c>
      <c r="K503" s="274"/>
      <c r="L503" s="274">
        <v>7</v>
      </c>
      <c r="M503" s="274">
        <v>7</v>
      </c>
      <c r="N503" s="274">
        <v>7</v>
      </c>
      <c r="O503" s="274"/>
      <c r="P503" s="274"/>
      <c r="Q503" s="274"/>
      <c r="R503" s="274">
        <v>5</v>
      </c>
      <c r="S503" s="274">
        <v>4</v>
      </c>
      <c r="T503" s="274">
        <v>4</v>
      </c>
      <c r="U503" s="274">
        <v>4</v>
      </c>
      <c r="V503" s="274"/>
      <c r="W503" s="274"/>
      <c r="X503" s="274">
        <v>4</v>
      </c>
      <c r="Y503" s="274">
        <v>5</v>
      </c>
      <c r="Z503" s="274">
        <v>4</v>
      </c>
      <c r="AA503" s="274">
        <v>3</v>
      </c>
      <c r="AB503" s="274">
        <v>4</v>
      </c>
      <c r="AC503" s="274"/>
      <c r="AD503" s="274">
        <v>5</v>
      </c>
      <c r="AE503" s="274">
        <v>4</v>
      </c>
      <c r="AF503" s="274">
        <v>5</v>
      </c>
      <c r="AG503" s="274">
        <v>5</v>
      </c>
      <c r="AH503" s="274">
        <v>5</v>
      </c>
      <c r="AI503" s="274">
        <v>5</v>
      </c>
      <c r="AJ503" s="274">
        <v>5</v>
      </c>
      <c r="AK503" s="274"/>
      <c r="AL503" s="274"/>
      <c r="AM503" s="274">
        <v>5</v>
      </c>
      <c r="AN503" s="274">
        <v>5</v>
      </c>
      <c r="AO503" s="274">
        <v>5</v>
      </c>
      <c r="AP503" s="274">
        <v>5</v>
      </c>
      <c r="AQ503" s="274">
        <v>5</v>
      </c>
      <c r="AR503" s="274">
        <v>5</v>
      </c>
      <c r="AS503" s="274">
        <v>5</v>
      </c>
      <c r="AT503" s="274"/>
      <c r="AU503" s="274" t="s">
        <v>183</v>
      </c>
      <c r="AV503" s="274">
        <v>4</v>
      </c>
      <c r="AW503" s="274" t="s">
        <v>183</v>
      </c>
      <c r="AX503" s="274">
        <v>2</v>
      </c>
      <c r="AY503" s="274" t="s">
        <v>33</v>
      </c>
      <c r="AZ503" s="274"/>
      <c r="BA503" s="274"/>
      <c r="BB503" s="274" t="s">
        <v>33</v>
      </c>
      <c r="BC503" s="274" t="s">
        <v>33</v>
      </c>
      <c r="BD503" s="274"/>
      <c r="BE503" s="274" t="s">
        <v>33</v>
      </c>
      <c r="BF503" s="274"/>
      <c r="BG503" s="274"/>
      <c r="BH503" s="274"/>
      <c r="BI503" s="274"/>
      <c r="BJ503" s="274">
        <v>5</v>
      </c>
      <c r="BK503" s="274">
        <v>5</v>
      </c>
      <c r="BL503" s="274"/>
      <c r="BM503" s="274"/>
      <c r="BN503" s="274">
        <v>3</v>
      </c>
      <c r="BO503" s="274"/>
      <c r="BP503" s="274"/>
      <c r="BQ503" s="275">
        <v>43143.491087962961</v>
      </c>
      <c r="BR503" s="274" t="s">
        <v>356</v>
      </c>
    </row>
    <row r="504" spans="1:70" ht="15" x14ac:dyDescent="0.25">
      <c r="A504" s="197" t="str">
        <f>IF(ISNA(LOOKUP($G504,BLIOTECAS!$B$1:$B$27,BLIOTECAS!C$1:C$27)),"",LOOKUP($G504,BLIOTECAS!$B$1:$B$27,BLIOTECAS!C$1:C$27))</f>
        <v xml:space="preserve">Facultad de Ciencias Geológicas </v>
      </c>
      <c r="B504" s="197" t="str">
        <f>IF(ISNA(LOOKUP($G504,BLIOTECAS!$B$1:$B$27,BLIOTECAS!D$1:D$27)),"",LOOKUP($G504,BLIOTECAS!$B$1:$B$27,BLIOTECAS!D$1:D$27))</f>
        <v>GEO</v>
      </c>
      <c r="C504" s="197" t="str">
        <f>IF(ISNA(LOOKUP($G504,BLIOTECAS!$B$1:$B$27,BLIOTECAS!E$1:E$27)),"",LOOKUP($G504,BLIOTECAS!$B$1:$B$27,BLIOTECAS!E$1:E$27))</f>
        <v>Ciencias Experimentales</v>
      </c>
      <c r="D504" s="274">
        <v>1937</v>
      </c>
      <c r="E504" s="274"/>
      <c r="F504" s="274"/>
      <c r="G504" s="274">
        <v>7</v>
      </c>
      <c r="H504" s="274"/>
      <c r="I504" s="274">
        <v>2</v>
      </c>
      <c r="J504" s="274">
        <v>5</v>
      </c>
      <c r="K504" s="274"/>
      <c r="L504" s="274">
        <v>7</v>
      </c>
      <c r="M504" s="274"/>
      <c r="N504" s="274"/>
      <c r="O504" s="274"/>
      <c r="P504" s="274"/>
      <c r="Q504" s="274"/>
      <c r="R504" s="274">
        <v>5</v>
      </c>
      <c r="S504" s="274">
        <v>5</v>
      </c>
      <c r="T504" s="274">
        <v>3</v>
      </c>
      <c r="U504" s="274">
        <v>1</v>
      </c>
      <c r="V504" s="274"/>
      <c r="W504" s="274"/>
      <c r="X504" s="274">
        <v>4</v>
      </c>
      <c r="Y504" s="274">
        <v>5</v>
      </c>
      <c r="Z504" s="274">
        <v>4</v>
      </c>
      <c r="AA504" s="274">
        <v>1</v>
      </c>
      <c r="AB504" s="274">
        <v>1</v>
      </c>
      <c r="AC504" s="274"/>
      <c r="AD504" s="274">
        <v>4</v>
      </c>
      <c r="AE504" s="274">
        <v>4</v>
      </c>
      <c r="AF504" s="274">
        <v>5</v>
      </c>
      <c r="AG504" s="274">
        <v>5</v>
      </c>
      <c r="AH504" s="274">
        <v>4</v>
      </c>
      <c r="AI504" s="274">
        <v>3</v>
      </c>
      <c r="AJ504" s="274">
        <v>2</v>
      </c>
      <c r="AK504" s="274"/>
      <c r="AL504" s="274"/>
      <c r="AM504" s="274">
        <v>5</v>
      </c>
      <c r="AN504" s="274">
        <v>5</v>
      </c>
      <c r="AO504" s="274">
        <v>5</v>
      </c>
      <c r="AP504" s="274">
        <v>5</v>
      </c>
      <c r="AQ504" s="274">
        <v>5</v>
      </c>
      <c r="AR504" s="274">
        <v>4</v>
      </c>
      <c r="AS504" s="274">
        <v>3</v>
      </c>
      <c r="AT504" s="274"/>
      <c r="AU504" s="274" t="s">
        <v>33</v>
      </c>
      <c r="AV504" s="274"/>
      <c r="AW504" s="274" t="s">
        <v>33</v>
      </c>
      <c r="AX504" s="274"/>
      <c r="AY504" s="274" t="s">
        <v>33</v>
      </c>
      <c r="AZ504" s="274"/>
      <c r="BA504" s="274" t="s">
        <v>183</v>
      </c>
      <c r="BB504" s="274" t="s">
        <v>33</v>
      </c>
      <c r="BC504" s="274" t="s">
        <v>33</v>
      </c>
      <c r="BD504" s="274"/>
      <c r="BE504" s="274" t="s">
        <v>33</v>
      </c>
      <c r="BF504" s="274"/>
      <c r="BG504" s="274"/>
      <c r="BH504" s="274"/>
      <c r="BI504" s="274"/>
      <c r="BJ504" s="274">
        <v>5</v>
      </c>
      <c r="BK504" s="274">
        <v>5</v>
      </c>
      <c r="BL504" s="274"/>
      <c r="BM504" s="274">
        <v>5</v>
      </c>
      <c r="BN504" s="274">
        <v>5</v>
      </c>
      <c r="BO504" s="274"/>
      <c r="BP504" s="274"/>
      <c r="BQ504" s="275">
        <v>43143.50708333333</v>
      </c>
      <c r="BR504" s="274" t="s">
        <v>355</v>
      </c>
    </row>
    <row r="505" spans="1:70" ht="15" x14ac:dyDescent="0.25">
      <c r="A505" s="197" t="str">
        <f>IF(ISNA(LOOKUP($G505,BLIOTECAS!$B$1:$B$27,BLIOTECAS!C$1:C$27)),"",LOOKUP($G505,BLIOTECAS!$B$1:$B$27,BLIOTECAS!C$1:C$27))</f>
        <v xml:space="preserve">Facultad de Geografía e Historia </v>
      </c>
      <c r="B505" s="197" t="str">
        <f>IF(ISNA(LOOKUP($G505,BLIOTECAS!$B$1:$B$27,BLIOTECAS!D$1:D$27)),"",LOOKUP($G505,BLIOTECAS!$B$1:$B$27,BLIOTECAS!D$1:D$27))</f>
        <v>GHI</v>
      </c>
      <c r="C505" s="197" t="str">
        <f>IF(ISNA(LOOKUP($G505,BLIOTECAS!$B$1:$B$27,BLIOTECAS!E$1:E$27)),"",LOOKUP($G505,BLIOTECAS!$B$1:$B$27,BLIOTECAS!E$1:E$27))</f>
        <v>Humanidades</v>
      </c>
      <c r="D505" s="274">
        <v>1938</v>
      </c>
      <c r="E505" s="274"/>
      <c r="F505" s="274"/>
      <c r="G505" s="274">
        <v>16</v>
      </c>
      <c r="H505" s="274"/>
      <c r="I505" s="274">
        <v>3</v>
      </c>
      <c r="J505" s="274">
        <v>4</v>
      </c>
      <c r="K505" s="274"/>
      <c r="L505" s="274">
        <v>16</v>
      </c>
      <c r="M505" s="274">
        <v>11</v>
      </c>
      <c r="N505" s="274"/>
      <c r="O505" s="274"/>
      <c r="P505" s="274"/>
      <c r="Q505" s="274"/>
      <c r="R505" s="274">
        <v>5</v>
      </c>
      <c r="S505" s="274">
        <v>4</v>
      </c>
      <c r="T505" s="274">
        <v>4</v>
      </c>
      <c r="U505" s="274">
        <v>5</v>
      </c>
      <c r="V505" s="274"/>
      <c r="W505" s="274"/>
      <c r="X505" s="274">
        <v>2</v>
      </c>
      <c r="Y505" s="274">
        <v>5</v>
      </c>
      <c r="Z505" s="274">
        <v>4</v>
      </c>
      <c r="AA505" s="274">
        <v>3</v>
      </c>
      <c r="AB505" s="274">
        <v>3</v>
      </c>
      <c r="AC505" s="274"/>
      <c r="AD505" s="274">
        <v>4</v>
      </c>
      <c r="AE505" s="274">
        <v>4</v>
      </c>
      <c r="AF505" s="274">
        <v>4</v>
      </c>
      <c r="AG505" s="274">
        <v>5</v>
      </c>
      <c r="AH505" s="274">
        <v>5</v>
      </c>
      <c r="AI505" s="274">
        <v>5</v>
      </c>
      <c r="AJ505" s="274">
        <v>5</v>
      </c>
      <c r="AK505" s="274"/>
      <c r="AL505" s="274"/>
      <c r="AM505" s="274">
        <v>4</v>
      </c>
      <c r="AN505" s="274">
        <v>5</v>
      </c>
      <c r="AO505" s="274">
        <v>4</v>
      </c>
      <c r="AP505" s="274">
        <v>4</v>
      </c>
      <c r="AQ505" s="274">
        <v>4</v>
      </c>
      <c r="AR505" s="274">
        <v>5</v>
      </c>
      <c r="AS505" s="274">
        <v>4</v>
      </c>
      <c r="AT505" s="274"/>
      <c r="AU505" s="274" t="s">
        <v>183</v>
      </c>
      <c r="AV505" s="274">
        <v>4</v>
      </c>
      <c r="AW505" s="274" t="s">
        <v>183</v>
      </c>
      <c r="AX505" s="274">
        <v>4</v>
      </c>
      <c r="AY505" s="274" t="s">
        <v>33</v>
      </c>
      <c r="AZ505" s="274"/>
      <c r="BA505" s="274" t="s">
        <v>183</v>
      </c>
      <c r="BB505" s="274" t="s">
        <v>183</v>
      </c>
      <c r="BC505" s="274" t="s">
        <v>183</v>
      </c>
      <c r="BD505" s="274">
        <v>4</v>
      </c>
      <c r="BE505" s="274" t="s">
        <v>33</v>
      </c>
      <c r="BF505" s="274" t="s">
        <v>525</v>
      </c>
      <c r="BG505" s="274"/>
      <c r="BH505" s="274"/>
      <c r="BI505" s="274"/>
      <c r="BJ505" s="274">
        <v>5</v>
      </c>
      <c r="BK505" s="274">
        <v>5</v>
      </c>
      <c r="BL505" s="274"/>
      <c r="BM505" s="274"/>
      <c r="BN505" s="274">
        <v>5</v>
      </c>
      <c r="BO505" s="274"/>
      <c r="BP505" s="274"/>
      <c r="BQ505" s="275">
        <v>43143.516342592593</v>
      </c>
      <c r="BR505" s="274" t="s">
        <v>356</v>
      </c>
    </row>
    <row r="506" spans="1:70" ht="15" x14ac:dyDescent="0.25">
      <c r="A506" s="197" t="str">
        <f>IF(ISNA(LOOKUP($G506,BLIOTECAS!$B$1:$B$27,BLIOTECAS!C$1:C$27)),"",LOOKUP($G506,BLIOTECAS!$B$1:$B$27,BLIOTECAS!C$1:C$27))</f>
        <v xml:space="preserve">Facultad de Odontología </v>
      </c>
      <c r="B506" s="197" t="str">
        <f>IF(ISNA(LOOKUP($G506,BLIOTECAS!$B$1:$B$27,BLIOTECAS!D$1:D$27)),"",LOOKUP($G506,BLIOTECAS!$B$1:$B$27,BLIOTECAS!D$1:D$27))</f>
        <v>ODO</v>
      </c>
      <c r="C506" s="197" t="str">
        <f>IF(ISNA(LOOKUP($G506,BLIOTECAS!$B$1:$B$27,BLIOTECAS!E$1:E$27)),"",LOOKUP($G506,BLIOTECAS!$B$1:$B$27,BLIOTECAS!E$1:E$27))</f>
        <v>Ciencias de la Salud</v>
      </c>
      <c r="D506" s="274">
        <v>1939</v>
      </c>
      <c r="E506" s="274"/>
      <c r="F506" s="274"/>
      <c r="G506" s="274">
        <v>19</v>
      </c>
      <c r="H506" s="274"/>
      <c r="I506" s="274">
        <v>4</v>
      </c>
      <c r="J506" s="274">
        <v>3</v>
      </c>
      <c r="K506" s="274"/>
      <c r="L506" s="274">
        <v>19</v>
      </c>
      <c r="M506" s="274"/>
      <c r="N506" s="274"/>
      <c r="O506" s="274"/>
      <c r="P506" s="274"/>
      <c r="Q506" s="274"/>
      <c r="R506" s="274">
        <v>5</v>
      </c>
      <c r="S506" s="274">
        <v>5</v>
      </c>
      <c r="T506" s="274">
        <v>5</v>
      </c>
      <c r="U506" s="274">
        <v>5</v>
      </c>
      <c r="V506" s="274"/>
      <c r="W506" s="274"/>
      <c r="X506" s="274">
        <v>4</v>
      </c>
      <c r="Y506" s="274">
        <v>4</v>
      </c>
      <c r="Z506" s="274">
        <v>3</v>
      </c>
      <c r="AA506" s="274">
        <v>2</v>
      </c>
      <c r="AB506" s="274">
        <v>4</v>
      </c>
      <c r="AC506" s="274"/>
      <c r="AD506" s="274">
        <v>5</v>
      </c>
      <c r="AE506" s="274">
        <v>5</v>
      </c>
      <c r="AF506" s="274">
        <v>5</v>
      </c>
      <c r="AG506" s="274">
        <v>5</v>
      </c>
      <c r="AH506" s="274">
        <v>5</v>
      </c>
      <c r="AI506" s="274">
        <v>5</v>
      </c>
      <c r="AJ506" s="274">
        <v>5</v>
      </c>
      <c r="AK506" s="274"/>
      <c r="AL506" s="274"/>
      <c r="AM506" s="274">
        <v>5</v>
      </c>
      <c r="AN506" s="274">
        <v>5</v>
      </c>
      <c r="AO506" s="274">
        <v>5</v>
      </c>
      <c r="AP506" s="274">
        <v>5</v>
      </c>
      <c r="AQ506" s="274">
        <v>5</v>
      </c>
      <c r="AR506" s="274">
        <v>5</v>
      </c>
      <c r="AS506" s="274">
        <v>5</v>
      </c>
      <c r="AT506" s="274"/>
      <c r="AU506" s="274" t="s">
        <v>183</v>
      </c>
      <c r="AV506" s="274">
        <v>5</v>
      </c>
      <c r="AW506" s="274" t="s">
        <v>183</v>
      </c>
      <c r="AX506" s="274">
        <v>4</v>
      </c>
      <c r="AY506" s="274" t="s">
        <v>183</v>
      </c>
      <c r="AZ506" s="274">
        <v>4</v>
      </c>
      <c r="BA506" s="274" t="s">
        <v>183</v>
      </c>
      <c r="BB506" s="274"/>
      <c r="BC506" s="274" t="s">
        <v>183</v>
      </c>
      <c r="BD506" s="274">
        <v>4</v>
      </c>
      <c r="BE506" s="274" t="s">
        <v>183</v>
      </c>
      <c r="BF506" s="274"/>
      <c r="BG506" s="274"/>
      <c r="BH506" s="274"/>
      <c r="BI506" s="274"/>
      <c r="BJ506" s="274">
        <v>5</v>
      </c>
      <c r="BK506" s="274">
        <v>5</v>
      </c>
      <c r="BL506" s="274"/>
      <c r="BM506" s="274">
        <v>5</v>
      </c>
      <c r="BN506" s="274">
        <v>5</v>
      </c>
      <c r="BO506" s="274"/>
      <c r="BP506" s="274"/>
      <c r="BQ506" s="275">
        <v>43143.519918981481</v>
      </c>
      <c r="BR506" s="274" t="s">
        <v>356</v>
      </c>
    </row>
    <row r="507" spans="1:70" ht="15" x14ac:dyDescent="0.25">
      <c r="A507" s="197" t="str">
        <f>IF(ISNA(LOOKUP($G507,BLIOTECAS!$B$1:$B$27,BLIOTECAS!C$1:C$27)),"",LOOKUP($G507,BLIOTECAS!$B$1:$B$27,BLIOTECAS!C$1:C$27))</f>
        <v xml:space="preserve">Facultad de Ciencias Económicas y Empresariales </v>
      </c>
      <c r="B507" s="197" t="str">
        <f>IF(ISNA(LOOKUP($G507,BLIOTECAS!$B$1:$B$27,BLIOTECAS!D$1:D$27)),"",LOOKUP($G507,BLIOTECAS!$B$1:$B$27,BLIOTECAS!D$1:D$27))</f>
        <v>CEE</v>
      </c>
      <c r="C507" s="197" t="str">
        <f>IF(ISNA(LOOKUP($G507,BLIOTECAS!$B$1:$B$27,BLIOTECAS!E$1:E$27)),"",LOOKUP($G507,BLIOTECAS!$B$1:$B$27,BLIOTECAS!E$1:E$27))</f>
        <v>Ciencias Sociales</v>
      </c>
      <c r="D507" s="274">
        <v>1940</v>
      </c>
      <c r="E507" s="274"/>
      <c r="F507" s="274"/>
      <c r="G507" s="274">
        <v>5</v>
      </c>
      <c r="H507" s="274"/>
      <c r="I507" s="274">
        <v>3</v>
      </c>
      <c r="J507" s="274">
        <v>4</v>
      </c>
      <c r="K507" s="274"/>
      <c r="L507" s="274">
        <v>5</v>
      </c>
      <c r="M507" s="274">
        <v>9</v>
      </c>
      <c r="N507" s="274"/>
      <c r="O507" s="274"/>
      <c r="P507" s="274"/>
      <c r="Q507" s="274"/>
      <c r="R507" s="274">
        <v>4</v>
      </c>
      <c r="S507" s="274">
        <v>3</v>
      </c>
      <c r="T507" s="274">
        <v>2</v>
      </c>
      <c r="U507" s="274">
        <v>3</v>
      </c>
      <c r="V507" s="274"/>
      <c r="W507" s="274"/>
      <c r="X507" s="274">
        <v>5</v>
      </c>
      <c r="Y507" s="274">
        <v>2</v>
      </c>
      <c r="Z507" s="274">
        <v>5</v>
      </c>
      <c r="AA507" s="274">
        <v>2</v>
      </c>
      <c r="AB507" s="274">
        <v>5</v>
      </c>
      <c r="AC507" s="274"/>
      <c r="AD507" s="274">
        <v>2</v>
      </c>
      <c r="AE507" s="274">
        <v>3</v>
      </c>
      <c r="AF507" s="274">
        <v>3</v>
      </c>
      <c r="AG507" s="274">
        <v>4</v>
      </c>
      <c r="AH507" s="274">
        <v>4</v>
      </c>
      <c r="AI507" s="274">
        <v>4</v>
      </c>
      <c r="AJ507" s="274">
        <v>4</v>
      </c>
      <c r="AK507" s="274"/>
      <c r="AL507" s="274"/>
      <c r="AM507" s="274">
        <v>4</v>
      </c>
      <c r="AN507" s="274">
        <v>3</v>
      </c>
      <c r="AO507" s="274">
        <v>3</v>
      </c>
      <c r="AP507" s="274">
        <v>3</v>
      </c>
      <c r="AQ507" s="274">
        <v>5</v>
      </c>
      <c r="AR507" s="274">
        <v>5</v>
      </c>
      <c r="AS507" s="274">
        <v>4</v>
      </c>
      <c r="AT507" s="274"/>
      <c r="AU507" s="274" t="s">
        <v>183</v>
      </c>
      <c r="AV507" s="274">
        <v>2</v>
      </c>
      <c r="AW507" s="274" t="s">
        <v>33</v>
      </c>
      <c r="AX507" s="274"/>
      <c r="AY507" s="274" t="s">
        <v>33</v>
      </c>
      <c r="AZ507" s="274"/>
      <c r="BA507" s="274" t="s">
        <v>33</v>
      </c>
      <c r="BB507" s="274" t="s">
        <v>33</v>
      </c>
      <c r="BC507" s="274" t="s">
        <v>183</v>
      </c>
      <c r="BD507" s="274">
        <v>4</v>
      </c>
      <c r="BE507" s="274" t="s">
        <v>33</v>
      </c>
      <c r="BF507" s="274" t="s">
        <v>526</v>
      </c>
      <c r="BG507" s="274"/>
      <c r="BH507" s="274"/>
      <c r="BI507" s="274"/>
      <c r="BJ507" s="274">
        <v>4</v>
      </c>
      <c r="BK507" s="274">
        <v>4</v>
      </c>
      <c r="BL507" s="274"/>
      <c r="BM507" s="274">
        <v>3</v>
      </c>
      <c r="BN507" s="274">
        <v>3</v>
      </c>
      <c r="BO507" s="274" t="s">
        <v>527</v>
      </c>
      <c r="BP507" s="274"/>
      <c r="BQ507" s="275">
        <v>43143.523344907408</v>
      </c>
      <c r="BR507" s="274" t="s">
        <v>356</v>
      </c>
    </row>
    <row r="508" spans="1:70" ht="15" x14ac:dyDescent="0.25">
      <c r="A508" s="197" t="str">
        <f>IF(ISNA(LOOKUP($G508,BLIOTECAS!$B$1:$B$27,BLIOTECAS!C$1:C$27)),"",LOOKUP($G508,BLIOTECAS!$B$1:$B$27,BLIOTECAS!C$1:C$27))</f>
        <v xml:space="preserve">Facultad de Educación </v>
      </c>
      <c r="B508" s="197" t="str">
        <f>IF(ISNA(LOOKUP($G508,BLIOTECAS!$B$1:$B$27,BLIOTECAS!D$1:D$27)),"",LOOKUP($G508,BLIOTECAS!$B$1:$B$27,BLIOTECAS!D$1:D$27))</f>
        <v>EDU</v>
      </c>
      <c r="C508" s="197" t="str">
        <f>IF(ISNA(LOOKUP($G508,BLIOTECAS!$B$1:$B$27,BLIOTECAS!E$1:E$27)),"",LOOKUP($G508,BLIOTECAS!$B$1:$B$27,BLIOTECAS!E$1:E$27))</f>
        <v>Humanidades</v>
      </c>
      <c r="D508" s="274">
        <v>1941</v>
      </c>
      <c r="E508" s="274"/>
      <c r="F508" s="274"/>
      <c r="G508" s="274">
        <v>12</v>
      </c>
      <c r="H508" s="274"/>
      <c r="I508" s="274">
        <v>2</v>
      </c>
      <c r="J508" s="274">
        <v>2</v>
      </c>
      <c r="K508" s="274"/>
      <c r="L508" s="274">
        <v>12</v>
      </c>
      <c r="M508" s="274"/>
      <c r="N508" s="274"/>
      <c r="O508" s="274" t="s">
        <v>528</v>
      </c>
      <c r="P508" s="274"/>
      <c r="Q508" s="274"/>
      <c r="R508" s="274">
        <v>5</v>
      </c>
      <c r="S508" s="274">
        <v>5</v>
      </c>
      <c r="T508" s="274">
        <v>5</v>
      </c>
      <c r="U508" s="274">
        <v>5</v>
      </c>
      <c r="V508" s="274"/>
      <c r="W508" s="274"/>
      <c r="X508" s="274">
        <v>2</v>
      </c>
      <c r="Y508" s="274">
        <v>2</v>
      </c>
      <c r="Z508" s="274">
        <v>3</v>
      </c>
      <c r="AA508" s="274">
        <v>4</v>
      </c>
      <c r="AB508" s="274">
        <v>4</v>
      </c>
      <c r="AC508" s="274"/>
      <c r="AD508" s="274">
        <v>2</v>
      </c>
      <c r="AE508" s="274">
        <v>4</v>
      </c>
      <c r="AF508" s="274"/>
      <c r="AG508" s="274">
        <v>5</v>
      </c>
      <c r="AH508" s="274">
        <v>4</v>
      </c>
      <c r="AI508" s="274"/>
      <c r="AJ508" s="274">
        <v>4</v>
      </c>
      <c r="AK508" s="274"/>
      <c r="AL508" s="274"/>
      <c r="AM508" s="274">
        <v>5</v>
      </c>
      <c r="AN508" s="274">
        <v>5</v>
      </c>
      <c r="AO508" s="274">
        <v>5</v>
      </c>
      <c r="AP508" s="274">
        <v>5</v>
      </c>
      <c r="AQ508" s="274">
        <v>5</v>
      </c>
      <c r="AR508" s="274">
        <v>5</v>
      </c>
      <c r="AS508" s="274">
        <v>4</v>
      </c>
      <c r="AT508" s="274"/>
      <c r="AU508" s="274" t="s">
        <v>33</v>
      </c>
      <c r="AV508" s="274"/>
      <c r="AW508" s="274" t="s">
        <v>33</v>
      </c>
      <c r="AX508" s="274"/>
      <c r="AY508" s="274" t="s">
        <v>33</v>
      </c>
      <c r="AZ508" s="274"/>
      <c r="BA508" s="274" t="s">
        <v>33</v>
      </c>
      <c r="BB508" s="274" t="s">
        <v>183</v>
      </c>
      <c r="BC508" s="274" t="s">
        <v>183</v>
      </c>
      <c r="BD508" s="274">
        <v>4</v>
      </c>
      <c r="BE508" s="274" t="s">
        <v>33</v>
      </c>
      <c r="BF508" s="274"/>
      <c r="BG508" s="274"/>
      <c r="BH508" s="274"/>
      <c r="BI508" s="274"/>
      <c r="BJ508" s="274">
        <v>5</v>
      </c>
      <c r="BK508" s="274">
        <v>5</v>
      </c>
      <c r="BL508" s="274"/>
      <c r="BM508" s="274">
        <v>4</v>
      </c>
      <c r="BN508" s="274">
        <v>4</v>
      </c>
      <c r="BO508" s="274"/>
      <c r="BP508" s="274"/>
      <c r="BQ508" s="275">
        <v>43143.539606481485</v>
      </c>
      <c r="BR508" s="274" t="s">
        <v>355</v>
      </c>
    </row>
    <row r="509" spans="1:70" ht="15" x14ac:dyDescent="0.25">
      <c r="A509" s="197" t="str">
        <f>IF(ISNA(LOOKUP($G509,BLIOTECAS!$B$1:$B$27,BLIOTECAS!C$1:C$27)),"",LOOKUP($G509,BLIOTECAS!$B$1:$B$27,BLIOTECAS!C$1:C$27))</f>
        <v xml:space="preserve">Facultad de Psicología </v>
      </c>
      <c r="B509" s="197" t="str">
        <f>IF(ISNA(LOOKUP($G509,BLIOTECAS!$B$1:$B$27,BLIOTECAS!D$1:D$27)),"",LOOKUP($G509,BLIOTECAS!$B$1:$B$27,BLIOTECAS!D$1:D$27))</f>
        <v>PSI</v>
      </c>
      <c r="C509" s="197" t="str">
        <f>IF(ISNA(LOOKUP($G509,BLIOTECAS!$B$1:$B$27,BLIOTECAS!E$1:E$27)),"",LOOKUP($G509,BLIOTECAS!$B$1:$B$27,BLIOTECAS!E$1:E$27))</f>
        <v>Ciencias de la Salud</v>
      </c>
      <c r="D509" s="274">
        <v>1942</v>
      </c>
      <c r="E509" s="274"/>
      <c r="F509" s="274"/>
      <c r="G509" s="274">
        <v>20</v>
      </c>
      <c r="H509" s="274"/>
      <c r="I509" s="274">
        <v>4</v>
      </c>
      <c r="J509" s="274">
        <v>4</v>
      </c>
      <c r="K509" s="274"/>
      <c r="L509" s="274">
        <v>20</v>
      </c>
      <c r="M509" s="274">
        <v>23</v>
      </c>
      <c r="N509" s="274">
        <v>29</v>
      </c>
      <c r="O509" s="274"/>
      <c r="P509" s="274"/>
      <c r="Q509" s="274"/>
      <c r="R509" s="274">
        <v>4</v>
      </c>
      <c r="S509" s="274">
        <v>4</v>
      </c>
      <c r="T509" s="274">
        <v>4</v>
      </c>
      <c r="U509" s="274">
        <v>4</v>
      </c>
      <c r="V509" s="274"/>
      <c r="W509" s="274"/>
      <c r="X509" s="274">
        <v>3</v>
      </c>
      <c r="Y509" s="274">
        <v>5</v>
      </c>
      <c r="Z509" s="274">
        <v>3</v>
      </c>
      <c r="AA509" s="274">
        <v>4</v>
      </c>
      <c r="AB509" s="274">
        <v>4</v>
      </c>
      <c r="AC509" s="274"/>
      <c r="AD509" s="274">
        <v>3</v>
      </c>
      <c r="AE509" s="274">
        <v>3</v>
      </c>
      <c r="AF509" s="274">
        <v>3</v>
      </c>
      <c r="AG509" s="274">
        <v>4</v>
      </c>
      <c r="AH509" s="274">
        <v>3</v>
      </c>
      <c r="AI509" s="274">
        <v>3</v>
      </c>
      <c r="AJ509" s="274">
        <v>3</v>
      </c>
      <c r="AK509" s="274"/>
      <c r="AL509" s="274"/>
      <c r="AM509" s="274">
        <v>4</v>
      </c>
      <c r="AN509" s="274">
        <v>3</v>
      </c>
      <c r="AO509" s="274">
        <v>3</v>
      </c>
      <c r="AP509" s="274">
        <v>4</v>
      </c>
      <c r="AQ509" s="274">
        <v>4</v>
      </c>
      <c r="AR509" s="274">
        <v>4</v>
      </c>
      <c r="AS509" s="274">
        <v>3</v>
      </c>
      <c r="AT509" s="274"/>
      <c r="AU509" s="274" t="s">
        <v>183</v>
      </c>
      <c r="AV509" s="274">
        <v>2</v>
      </c>
      <c r="AW509" s="274" t="s">
        <v>183</v>
      </c>
      <c r="AX509" s="274">
        <v>3</v>
      </c>
      <c r="AY509" s="274" t="s">
        <v>33</v>
      </c>
      <c r="AZ509" s="274"/>
      <c r="BA509" s="274" t="s">
        <v>183</v>
      </c>
      <c r="BB509" s="274" t="s">
        <v>183</v>
      </c>
      <c r="BC509" s="274" t="s">
        <v>183</v>
      </c>
      <c r="BD509" s="274">
        <v>4</v>
      </c>
      <c r="BE509" s="274" t="s">
        <v>33</v>
      </c>
      <c r="BF509" s="274"/>
      <c r="BG509" s="274"/>
      <c r="BH509" s="274"/>
      <c r="BI509" s="274"/>
      <c r="BJ509" s="274">
        <v>4</v>
      </c>
      <c r="BK509" s="274">
        <v>4</v>
      </c>
      <c r="BL509" s="274"/>
      <c r="BM509" s="274">
        <v>4</v>
      </c>
      <c r="BN509" s="274">
        <v>4</v>
      </c>
      <c r="BO509" s="274"/>
      <c r="BP509" s="274"/>
      <c r="BQ509" s="275">
        <v>43143.542638888888</v>
      </c>
      <c r="BR509" s="274" t="s">
        <v>355</v>
      </c>
    </row>
    <row r="510" spans="1:70" ht="15" x14ac:dyDescent="0.25">
      <c r="A510" s="197" t="str">
        <f>IF(ISNA(LOOKUP($G510,BLIOTECAS!$B$1:$B$27,BLIOTECAS!C$1:C$27)),"",LOOKUP($G510,BLIOTECAS!$B$1:$B$27,BLIOTECAS!C$1:C$27))</f>
        <v xml:space="preserve">Facultad de Psicología </v>
      </c>
      <c r="B510" s="197" t="str">
        <f>IF(ISNA(LOOKUP($G510,BLIOTECAS!$B$1:$B$27,BLIOTECAS!D$1:D$27)),"",LOOKUP($G510,BLIOTECAS!$B$1:$B$27,BLIOTECAS!D$1:D$27))</f>
        <v>PSI</v>
      </c>
      <c r="C510" s="197" t="str">
        <f>IF(ISNA(LOOKUP($G510,BLIOTECAS!$B$1:$B$27,BLIOTECAS!E$1:E$27)),"",LOOKUP($G510,BLIOTECAS!$B$1:$B$27,BLIOTECAS!E$1:E$27))</f>
        <v>Ciencias de la Salud</v>
      </c>
      <c r="D510" s="274">
        <v>1943</v>
      </c>
      <c r="E510" s="274"/>
      <c r="F510" s="274"/>
      <c r="G510" s="274">
        <v>20</v>
      </c>
      <c r="H510" s="274"/>
      <c r="I510" s="274">
        <v>3</v>
      </c>
      <c r="J510" s="274">
        <v>5</v>
      </c>
      <c r="K510" s="274"/>
      <c r="L510" s="274">
        <v>20</v>
      </c>
      <c r="M510" s="274"/>
      <c r="N510" s="274"/>
      <c r="O510" s="274"/>
      <c r="P510" s="274"/>
      <c r="Q510" s="274"/>
      <c r="R510" s="274">
        <v>5</v>
      </c>
      <c r="S510" s="274">
        <v>5</v>
      </c>
      <c r="T510" s="274">
        <v>4</v>
      </c>
      <c r="U510" s="274">
        <v>5</v>
      </c>
      <c r="V510" s="274"/>
      <c r="W510" s="274"/>
      <c r="X510" s="274">
        <v>2</v>
      </c>
      <c r="Y510" s="274">
        <v>5</v>
      </c>
      <c r="Z510" s="274">
        <v>5</v>
      </c>
      <c r="AA510" s="274">
        <v>4</v>
      </c>
      <c r="AB510" s="274"/>
      <c r="AC510" s="274"/>
      <c r="AD510" s="274">
        <v>5</v>
      </c>
      <c r="AE510" s="274">
        <v>5</v>
      </c>
      <c r="AF510" s="274">
        <v>3</v>
      </c>
      <c r="AG510" s="274">
        <v>5</v>
      </c>
      <c r="AH510" s="274">
        <v>5</v>
      </c>
      <c r="AI510" s="274">
        <v>3</v>
      </c>
      <c r="AJ510" s="274">
        <v>5</v>
      </c>
      <c r="AK510" s="274"/>
      <c r="AL510" s="274"/>
      <c r="AM510" s="274">
        <v>4</v>
      </c>
      <c r="AN510" s="274">
        <v>5</v>
      </c>
      <c r="AO510" s="274">
        <v>5</v>
      </c>
      <c r="AP510" s="274">
        <v>5</v>
      </c>
      <c r="AQ510" s="274">
        <v>5</v>
      </c>
      <c r="AR510" s="274">
        <v>5</v>
      </c>
      <c r="AS510" s="274">
        <v>3</v>
      </c>
      <c r="AT510" s="274"/>
      <c r="AU510" s="274" t="s">
        <v>183</v>
      </c>
      <c r="AV510" s="274">
        <v>4</v>
      </c>
      <c r="AW510" s="274" t="s">
        <v>33</v>
      </c>
      <c r="AX510" s="274"/>
      <c r="AY510" s="274" t="s">
        <v>33</v>
      </c>
      <c r="AZ510" s="274"/>
      <c r="BA510" s="274" t="s">
        <v>33</v>
      </c>
      <c r="BB510" s="274" t="s">
        <v>183</v>
      </c>
      <c r="BC510" s="274" t="s">
        <v>183</v>
      </c>
      <c r="BD510" s="274">
        <v>4</v>
      </c>
      <c r="BE510" s="274" t="s">
        <v>33</v>
      </c>
      <c r="BF510" s="274"/>
      <c r="BG510" s="274"/>
      <c r="BH510" s="274"/>
      <c r="BI510" s="274"/>
      <c r="BJ510" s="274">
        <v>5</v>
      </c>
      <c r="BK510" s="274">
        <v>4</v>
      </c>
      <c r="BL510" s="274"/>
      <c r="BM510" s="274">
        <v>4</v>
      </c>
      <c r="BN510" s="274">
        <v>4</v>
      </c>
      <c r="BO510" s="274"/>
      <c r="BP510" s="274"/>
      <c r="BQ510" s="275">
        <v>43143.544224537036</v>
      </c>
      <c r="BR510" s="274" t="s">
        <v>356</v>
      </c>
    </row>
    <row r="511" spans="1:70" ht="15" x14ac:dyDescent="0.25">
      <c r="A511" s="197" t="str">
        <f>IF(ISNA(LOOKUP($G511,BLIOTECAS!$B$1:$B$27,BLIOTECAS!C$1:C$27)),"",LOOKUP($G511,BLIOTECAS!$B$1:$B$27,BLIOTECAS!C$1:C$27))</f>
        <v>F. Enfermería, Fisioterapia y Podología</v>
      </c>
      <c r="B511" s="197" t="str">
        <f>IF(ISNA(LOOKUP($G511,BLIOTECAS!$B$1:$B$27,BLIOTECAS!D$1:D$27)),"",LOOKUP($G511,BLIOTECAS!$B$1:$B$27,BLIOTECAS!D$1:D$27))</f>
        <v>ENF</v>
      </c>
      <c r="C511" s="197" t="str">
        <f>IF(ISNA(LOOKUP($G511,BLIOTECAS!$B$1:$B$27,BLIOTECAS!E$1:E$27)),"",LOOKUP($G511,BLIOTECAS!$B$1:$B$27,BLIOTECAS!E$1:E$27))</f>
        <v>Ciencias de la Salud</v>
      </c>
      <c r="D511" s="274">
        <v>1944</v>
      </c>
      <c r="E511" s="274"/>
      <c r="F511" s="274"/>
      <c r="G511" s="274">
        <v>22</v>
      </c>
      <c r="H511" s="274"/>
      <c r="I511" s="274">
        <v>3</v>
      </c>
      <c r="J511" s="274">
        <v>4</v>
      </c>
      <c r="K511" s="274"/>
      <c r="L511" s="274">
        <v>22</v>
      </c>
      <c r="M511" s="274"/>
      <c r="N511" s="274"/>
      <c r="O511" s="274"/>
      <c r="P511" s="274"/>
      <c r="Q511" s="274"/>
      <c r="R511" s="274">
        <v>5</v>
      </c>
      <c r="S511" s="274">
        <v>4</v>
      </c>
      <c r="T511" s="274">
        <v>4</v>
      </c>
      <c r="U511" s="274">
        <v>4</v>
      </c>
      <c r="V511" s="274"/>
      <c r="W511" s="274"/>
      <c r="X511" s="274">
        <v>4</v>
      </c>
      <c r="Y511" s="274">
        <v>4</v>
      </c>
      <c r="Z511" s="274">
        <v>2</v>
      </c>
      <c r="AA511" s="274">
        <v>4</v>
      </c>
      <c r="AB511" s="274">
        <v>3</v>
      </c>
      <c r="AC511" s="274"/>
      <c r="AD511" s="274">
        <v>4</v>
      </c>
      <c r="AE511" s="274">
        <v>4</v>
      </c>
      <c r="AF511" s="274">
        <v>4</v>
      </c>
      <c r="AG511" s="274">
        <v>5</v>
      </c>
      <c r="AH511" s="274">
        <v>4</v>
      </c>
      <c r="AI511" s="274">
        <v>5</v>
      </c>
      <c r="AJ511" s="274">
        <v>4</v>
      </c>
      <c r="AK511" s="274"/>
      <c r="AL511" s="274"/>
      <c r="AM511" s="274">
        <v>5</v>
      </c>
      <c r="AN511" s="274">
        <v>5</v>
      </c>
      <c r="AO511" s="274">
        <v>5</v>
      </c>
      <c r="AP511" s="274">
        <v>5</v>
      </c>
      <c r="AQ511" s="274">
        <v>5</v>
      </c>
      <c r="AR511" s="274">
        <v>5</v>
      </c>
      <c r="AS511" s="274">
        <v>5</v>
      </c>
      <c r="AT511" s="274"/>
      <c r="AU511" s="274" t="s">
        <v>33</v>
      </c>
      <c r="AV511" s="274"/>
      <c r="AW511" s="274" t="s">
        <v>183</v>
      </c>
      <c r="AX511" s="274">
        <v>3</v>
      </c>
      <c r="AY511" s="274" t="s">
        <v>183</v>
      </c>
      <c r="AZ511" s="274">
        <v>4</v>
      </c>
      <c r="BA511" s="274" t="s">
        <v>183</v>
      </c>
      <c r="BB511" s="274" t="s">
        <v>183</v>
      </c>
      <c r="BC511" s="274" t="s">
        <v>33</v>
      </c>
      <c r="BD511" s="274"/>
      <c r="BE511" s="274" t="s">
        <v>33</v>
      </c>
      <c r="BF511" s="274"/>
      <c r="BG511" s="274"/>
      <c r="BH511" s="274"/>
      <c r="BI511" s="274"/>
      <c r="BJ511" s="274">
        <v>5</v>
      </c>
      <c r="BK511" s="274">
        <v>5</v>
      </c>
      <c r="BL511" s="274"/>
      <c r="BM511" s="274">
        <v>4</v>
      </c>
      <c r="BN511" s="274">
        <v>3</v>
      </c>
      <c r="BO511" s="274"/>
      <c r="BP511" s="274"/>
      <c r="BQ511" s="275">
        <v>43143.546435185184</v>
      </c>
      <c r="BR511" s="274" t="s">
        <v>355</v>
      </c>
    </row>
    <row r="512" spans="1:70" ht="15" x14ac:dyDescent="0.25">
      <c r="A512" s="197" t="str">
        <f>IF(ISNA(LOOKUP($G512,BLIOTECAS!$B$1:$B$27,BLIOTECAS!C$1:C$27)),"",LOOKUP($G512,BLIOTECAS!$B$1:$B$27,BLIOTECAS!C$1:C$27))</f>
        <v xml:space="preserve">Facultad de Psicología </v>
      </c>
      <c r="B512" s="197" t="str">
        <f>IF(ISNA(LOOKUP($G512,BLIOTECAS!$B$1:$B$27,BLIOTECAS!D$1:D$27)),"",LOOKUP($G512,BLIOTECAS!$B$1:$B$27,BLIOTECAS!D$1:D$27))</f>
        <v>PSI</v>
      </c>
      <c r="C512" s="197" t="str">
        <f>IF(ISNA(LOOKUP($G512,BLIOTECAS!$B$1:$B$27,BLIOTECAS!E$1:E$27)),"",LOOKUP($G512,BLIOTECAS!$B$1:$B$27,BLIOTECAS!E$1:E$27))</f>
        <v>Ciencias de la Salud</v>
      </c>
      <c r="D512" s="274">
        <v>1945</v>
      </c>
      <c r="E512" s="274"/>
      <c r="F512" s="274"/>
      <c r="G512" s="274">
        <v>20</v>
      </c>
      <c r="H512" s="274"/>
      <c r="I512" s="274">
        <v>2</v>
      </c>
      <c r="J512" s="274">
        <v>3</v>
      </c>
      <c r="K512" s="274"/>
      <c r="L512" s="274">
        <v>20</v>
      </c>
      <c r="M512" s="274">
        <v>26</v>
      </c>
      <c r="N512" s="274">
        <v>12</v>
      </c>
      <c r="O512" s="274"/>
      <c r="P512" s="274"/>
      <c r="Q512" s="274"/>
      <c r="R512" s="274">
        <v>4</v>
      </c>
      <c r="S512" s="274">
        <v>4</v>
      </c>
      <c r="T512" s="274">
        <v>4</v>
      </c>
      <c r="U512" s="274">
        <v>4</v>
      </c>
      <c r="V512" s="274"/>
      <c r="W512" s="274"/>
      <c r="X512" s="274">
        <v>4</v>
      </c>
      <c r="Y512" s="274">
        <v>5</v>
      </c>
      <c r="Z512" s="274">
        <v>3</v>
      </c>
      <c r="AA512" s="274">
        <v>1</v>
      </c>
      <c r="AB512" s="274">
        <v>4</v>
      </c>
      <c r="AC512" s="274"/>
      <c r="AD512" s="274">
        <v>4</v>
      </c>
      <c r="AE512" s="274">
        <v>3</v>
      </c>
      <c r="AF512" s="274">
        <v>4</v>
      </c>
      <c r="AG512" s="274">
        <v>5</v>
      </c>
      <c r="AH512" s="274">
        <v>5</v>
      </c>
      <c r="AI512" s="274">
        <v>5</v>
      </c>
      <c r="AJ512" s="274">
        <v>4</v>
      </c>
      <c r="AK512" s="274"/>
      <c r="AL512" s="274"/>
      <c r="AM512" s="274">
        <v>5</v>
      </c>
      <c r="AN512" s="274">
        <v>5</v>
      </c>
      <c r="AO512" s="274">
        <v>5</v>
      </c>
      <c r="AP512" s="274">
        <v>5</v>
      </c>
      <c r="AQ512" s="274">
        <v>5</v>
      </c>
      <c r="AR512" s="274">
        <v>5</v>
      </c>
      <c r="AS512" s="274">
        <v>4</v>
      </c>
      <c r="AT512" s="274"/>
      <c r="AU512" s="274" t="s">
        <v>183</v>
      </c>
      <c r="AV512" s="274">
        <v>4</v>
      </c>
      <c r="AW512" s="274" t="s">
        <v>33</v>
      </c>
      <c r="AX512" s="274"/>
      <c r="AY512" s="274" t="s">
        <v>33</v>
      </c>
      <c r="AZ512" s="274"/>
      <c r="BA512" s="274" t="s">
        <v>183</v>
      </c>
      <c r="BB512" s="274" t="s">
        <v>183</v>
      </c>
      <c r="BC512" s="274" t="s">
        <v>33</v>
      </c>
      <c r="BD512" s="274"/>
      <c r="BE512" s="274" t="s">
        <v>33</v>
      </c>
      <c r="BF512" s="274"/>
      <c r="BG512" s="274"/>
      <c r="BH512" s="274"/>
      <c r="BI512" s="274"/>
      <c r="BJ512" s="274">
        <v>5</v>
      </c>
      <c r="BK512" s="274">
        <v>5</v>
      </c>
      <c r="BL512" s="274"/>
      <c r="BM512" s="274">
        <v>5</v>
      </c>
      <c r="BN512" s="274">
        <v>4</v>
      </c>
      <c r="BO512" s="274" t="s">
        <v>529</v>
      </c>
      <c r="BP512" s="274"/>
      <c r="BQ512" s="275">
        <v>43143.546851851854</v>
      </c>
      <c r="BR512" s="274" t="s">
        <v>355</v>
      </c>
    </row>
    <row r="513" spans="1:70" ht="15" x14ac:dyDescent="0.25">
      <c r="A513" s="197" t="str">
        <f>IF(ISNA(LOOKUP($G513,BLIOTECAS!$B$1:$B$27,BLIOTECAS!C$1:C$27)),"",LOOKUP($G513,BLIOTECAS!$B$1:$B$27,BLIOTECAS!C$1:C$27))</f>
        <v xml:space="preserve">Facultad de Psicología </v>
      </c>
      <c r="B513" s="197" t="str">
        <f>IF(ISNA(LOOKUP($G513,BLIOTECAS!$B$1:$B$27,BLIOTECAS!D$1:D$27)),"",LOOKUP($G513,BLIOTECAS!$B$1:$B$27,BLIOTECAS!D$1:D$27))</f>
        <v>PSI</v>
      </c>
      <c r="C513" s="197" t="str">
        <f>IF(ISNA(LOOKUP($G513,BLIOTECAS!$B$1:$B$27,BLIOTECAS!E$1:E$27)),"",LOOKUP($G513,BLIOTECAS!$B$1:$B$27,BLIOTECAS!E$1:E$27))</f>
        <v>Ciencias de la Salud</v>
      </c>
      <c r="D513" s="274">
        <v>1946</v>
      </c>
      <c r="E513" s="274"/>
      <c r="F513" s="274"/>
      <c r="G513" s="274">
        <v>20</v>
      </c>
      <c r="H513" s="274"/>
      <c r="I513" s="274">
        <v>3</v>
      </c>
      <c r="J513" s="274">
        <v>3</v>
      </c>
      <c r="K513" s="274"/>
      <c r="L513" s="274">
        <v>20</v>
      </c>
      <c r="M513" s="274">
        <v>18</v>
      </c>
      <c r="N513" s="274">
        <v>12</v>
      </c>
      <c r="O513" s="274"/>
      <c r="P513" s="274"/>
      <c r="Q513" s="274"/>
      <c r="R513" s="274">
        <v>5</v>
      </c>
      <c r="S513" s="274">
        <v>4</v>
      </c>
      <c r="T513" s="274">
        <v>5</v>
      </c>
      <c r="U513" s="274">
        <v>4</v>
      </c>
      <c r="V513" s="274"/>
      <c r="W513" s="274"/>
      <c r="X513" s="274">
        <v>4</v>
      </c>
      <c r="Y513" s="274">
        <v>5</v>
      </c>
      <c r="Z513" s="274">
        <v>5</v>
      </c>
      <c r="AA513" s="274">
        <v>3</v>
      </c>
      <c r="AB513" s="274">
        <v>4</v>
      </c>
      <c r="AC513" s="274"/>
      <c r="AD513" s="274">
        <v>4</v>
      </c>
      <c r="AE513" s="274">
        <v>5</v>
      </c>
      <c r="AF513" s="274">
        <v>5</v>
      </c>
      <c r="AG513" s="274">
        <v>5</v>
      </c>
      <c r="AH513" s="274">
        <v>4</v>
      </c>
      <c r="AI513" s="274">
        <v>4</v>
      </c>
      <c r="AJ513" s="274">
        <v>4</v>
      </c>
      <c r="AK513" s="274"/>
      <c r="AL513" s="274"/>
      <c r="AM513" s="274"/>
      <c r="AN513" s="274">
        <v>5</v>
      </c>
      <c r="AO513" s="274">
        <v>5</v>
      </c>
      <c r="AP513" s="274">
        <v>5</v>
      </c>
      <c r="AQ513" s="274">
        <v>5</v>
      </c>
      <c r="AR513" s="274">
        <v>4</v>
      </c>
      <c r="AS513" s="274">
        <v>4</v>
      </c>
      <c r="AT513" s="274"/>
      <c r="AU513" s="274" t="s">
        <v>183</v>
      </c>
      <c r="AV513" s="274">
        <v>4</v>
      </c>
      <c r="AW513" s="274" t="s">
        <v>183</v>
      </c>
      <c r="AX513" s="274">
        <v>4</v>
      </c>
      <c r="AY513" s="274" t="s">
        <v>183</v>
      </c>
      <c r="AZ513" s="274">
        <v>5</v>
      </c>
      <c r="BA513" s="274" t="s">
        <v>183</v>
      </c>
      <c r="BB513" s="274" t="s">
        <v>183</v>
      </c>
      <c r="BC513" s="274" t="s">
        <v>33</v>
      </c>
      <c r="BD513" s="274"/>
      <c r="BE513" s="274" t="s">
        <v>183</v>
      </c>
      <c r="BF513" s="274"/>
      <c r="BG513" s="274"/>
      <c r="BH513" s="274"/>
      <c r="BI513" s="274"/>
      <c r="BJ513" s="274">
        <v>5</v>
      </c>
      <c r="BK513" s="274">
        <v>5</v>
      </c>
      <c r="BL513" s="274"/>
      <c r="BM513" s="274">
        <v>5</v>
      </c>
      <c r="BN513" s="274">
        <v>4</v>
      </c>
      <c r="BO513" s="274"/>
      <c r="BP513" s="274"/>
      <c r="BQ513" s="275">
        <v>43143.547210648147</v>
      </c>
      <c r="BR513" s="274" t="s">
        <v>355</v>
      </c>
    </row>
    <row r="514" spans="1:70" ht="15" x14ac:dyDescent="0.25">
      <c r="A514" s="197" t="str">
        <f>IF(ISNA(LOOKUP($G514,BLIOTECAS!$B$1:$B$27,BLIOTECAS!C$1:C$27)),"",LOOKUP($G514,BLIOTECAS!$B$1:$B$27,BLIOTECAS!C$1:C$27))</f>
        <v xml:space="preserve">Facultad de Geografía e Historia </v>
      </c>
      <c r="B514" s="197" t="str">
        <f>IF(ISNA(LOOKUP($G514,BLIOTECAS!$B$1:$B$27,BLIOTECAS!D$1:D$27)),"",LOOKUP($G514,BLIOTECAS!$B$1:$B$27,BLIOTECAS!D$1:D$27))</f>
        <v>GHI</v>
      </c>
      <c r="C514" s="197" t="str">
        <f>IF(ISNA(LOOKUP($G514,BLIOTECAS!$B$1:$B$27,BLIOTECAS!E$1:E$27)),"",LOOKUP($G514,BLIOTECAS!$B$1:$B$27,BLIOTECAS!E$1:E$27))</f>
        <v>Humanidades</v>
      </c>
      <c r="D514" s="274">
        <v>1947</v>
      </c>
      <c r="E514" s="274"/>
      <c r="F514" s="274"/>
      <c r="G514" s="274">
        <v>16</v>
      </c>
      <c r="H514" s="274"/>
      <c r="I514" s="274">
        <v>4</v>
      </c>
      <c r="J514" s="274">
        <v>3</v>
      </c>
      <c r="K514" s="274"/>
      <c r="L514" s="274">
        <v>16</v>
      </c>
      <c r="M514" s="274">
        <v>14</v>
      </c>
      <c r="N514" s="274">
        <v>29</v>
      </c>
      <c r="O514" s="274"/>
      <c r="P514" s="274"/>
      <c r="Q514" s="274"/>
      <c r="R514" s="274">
        <v>5</v>
      </c>
      <c r="S514" s="274">
        <v>4</v>
      </c>
      <c r="T514" s="274">
        <v>4</v>
      </c>
      <c r="U514" s="274">
        <v>3</v>
      </c>
      <c r="V514" s="274"/>
      <c r="W514" s="274"/>
      <c r="X514" s="274">
        <v>5</v>
      </c>
      <c r="Y514" s="274">
        <v>4</v>
      </c>
      <c r="Z514" s="274">
        <v>5</v>
      </c>
      <c r="AA514" s="274">
        <v>4</v>
      </c>
      <c r="AB514" s="274">
        <v>5</v>
      </c>
      <c r="AC514" s="274"/>
      <c r="AD514" s="274">
        <v>4</v>
      </c>
      <c r="AE514" s="274">
        <v>5</v>
      </c>
      <c r="AF514" s="274">
        <v>5</v>
      </c>
      <c r="AG514" s="274">
        <v>5</v>
      </c>
      <c r="AH514" s="274">
        <v>4</v>
      </c>
      <c r="AI514" s="274">
        <v>4</v>
      </c>
      <c r="AJ514" s="274">
        <v>4</v>
      </c>
      <c r="AK514" s="274"/>
      <c r="AL514" s="274"/>
      <c r="AM514" s="274">
        <v>5</v>
      </c>
      <c r="AN514" s="274">
        <v>5</v>
      </c>
      <c r="AO514" s="274">
        <v>5</v>
      </c>
      <c r="AP514" s="274">
        <v>5</v>
      </c>
      <c r="AQ514" s="274">
        <v>5</v>
      </c>
      <c r="AR514" s="274">
        <v>4</v>
      </c>
      <c r="AS514" s="274">
        <v>5</v>
      </c>
      <c r="AT514" s="274"/>
      <c r="AU514" s="274" t="s">
        <v>183</v>
      </c>
      <c r="AV514" s="274"/>
      <c r="AW514" s="274" t="s">
        <v>33</v>
      </c>
      <c r="AX514" s="274"/>
      <c r="AY514" s="274" t="s">
        <v>183</v>
      </c>
      <c r="AZ514" s="274">
        <v>3</v>
      </c>
      <c r="BA514" s="274" t="s">
        <v>183</v>
      </c>
      <c r="BB514" s="274" t="s">
        <v>183</v>
      </c>
      <c r="BC514" s="274" t="s">
        <v>33</v>
      </c>
      <c r="BD514" s="274"/>
      <c r="BE514" s="274" t="s">
        <v>183</v>
      </c>
      <c r="BF514" s="274"/>
      <c r="BG514" s="274"/>
      <c r="BH514" s="274"/>
      <c r="BI514" s="274"/>
      <c r="BJ514" s="274">
        <v>5</v>
      </c>
      <c r="BK514" s="274">
        <v>5</v>
      </c>
      <c r="BL514" s="274"/>
      <c r="BM514" s="274">
        <v>5</v>
      </c>
      <c r="BN514" s="274">
        <v>3</v>
      </c>
      <c r="BO514" s="274" t="s">
        <v>530</v>
      </c>
      <c r="BP514" s="274"/>
      <c r="BQ514" s="275">
        <v>43143.547650462962</v>
      </c>
      <c r="BR514" s="274" t="s">
        <v>356</v>
      </c>
    </row>
    <row r="515" spans="1:70" ht="15" x14ac:dyDescent="0.25">
      <c r="A515" s="197" t="str">
        <f>IF(ISNA(LOOKUP($G515,BLIOTECAS!$B$1:$B$27,BLIOTECAS!C$1:C$27)),"",LOOKUP($G515,BLIOTECAS!$B$1:$B$27,BLIOTECAS!C$1:C$27))</f>
        <v xml:space="preserve">Facultad de Psicología </v>
      </c>
      <c r="B515" s="197" t="str">
        <f>IF(ISNA(LOOKUP($G515,BLIOTECAS!$B$1:$B$27,BLIOTECAS!D$1:D$27)),"",LOOKUP($G515,BLIOTECAS!$B$1:$B$27,BLIOTECAS!D$1:D$27))</f>
        <v>PSI</v>
      </c>
      <c r="C515" s="197" t="str">
        <f>IF(ISNA(LOOKUP($G515,BLIOTECAS!$B$1:$B$27,BLIOTECAS!E$1:E$27)),"",LOOKUP($G515,BLIOTECAS!$B$1:$B$27,BLIOTECAS!E$1:E$27))</f>
        <v>Ciencias de la Salud</v>
      </c>
      <c r="D515" s="274">
        <v>1948</v>
      </c>
      <c r="E515" s="274"/>
      <c r="F515" s="274"/>
      <c r="G515" s="274">
        <v>20</v>
      </c>
      <c r="H515" s="274"/>
      <c r="I515" s="274">
        <v>4</v>
      </c>
      <c r="J515" s="274">
        <v>4</v>
      </c>
      <c r="K515" s="274"/>
      <c r="L515" s="274">
        <v>20</v>
      </c>
      <c r="M515" s="274">
        <v>18</v>
      </c>
      <c r="N515" s="274"/>
      <c r="O515" s="274"/>
      <c r="P515" s="274"/>
      <c r="Q515" s="274"/>
      <c r="R515" s="274">
        <v>5</v>
      </c>
      <c r="S515" s="274">
        <v>5</v>
      </c>
      <c r="T515" s="274">
        <v>5</v>
      </c>
      <c r="U515" s="274">
        <v>5</v>
      </c>
      <c r="V515" s="274"/>
      <c r="W515" s="274"/>
      <c r="X515" s="274">
        <v>4</v>
      </c>
      <c r="Y515" s="274">
        <v>3</v>
      </c>
      <c r="Z515" s="274">
        <v>4</v>
      </c>
      <c r="AA515" s="274">
        <v>3</v>
      </c>
      <c r="AB515" s="274">
        <v>3</v>
      </c>
      <c r="AC515" s="274"/>
      <c r="AD515" s="274">
        <v>4</v>
      </c>
      <c r="AE515" s="274">
        <v>3</v>
      </c>
      <c r="AF515" s="274">
        <v>3</v>
      </c>
      <c r="AG515" s="274">
        <v>5</v>
      </c>
      <c r="AH515" s="274">
        <v>3</v>
      </c>
      <c r="AI515" s="274">
        <v>5</v>
      </c>
      <c r="AJ515" s="274">
        <v>1</v>
      </c>
      <c r="AK515" s="274"/>
      <c r="AL515" s="274"/>
      <c r="AM515" s="274">
        <v>5</v>
      </c>
      <c r="AN515" s="274">
        <v>5</v>
      </c>
      <c r="AO515" s="274">
        <v>5</v>
      </c>
      <c r="AP515" s="274">
        <v>5</v>
      </c>
      <c r="AQ515" s="274">
        <v>5</v>
      </c>
      <c r="AR515" s="274">
        <v>4</v>
      </c>
      <c r="AS515" s="274">
        <v>5</v>
      </c>
      <c r="AT515" s="274"/>
      <c r="AU515" s="274" t="s">
        <v>183</v>
      </c>
      <c r="AV515" s="274">
        <v>4</v>
      </c>
      <c r="AW515" s="274" t="s">
        <v>33</v>
      </c>
      <c r="AX515" s="274"/>
      <c r="AY515" s="274" t="s">
        <v>33</v>
      </c>
      <c r="AZ515" s="274"/>
      <c r="BA515" s="274" t="s">
        <v>33</v>
      </c>
      <c r="BB515" s="274" t="s">
        <v>183</v>
      </c>
      <c r="BC515" s="274" t="s">
        <v>183</v>
      </c>
      <c r="BD515" s="274">
        <v>1</v>
      </c>
      <c r="BE515" s="274" t="s">
        <v>183</v>
      </c>
      <c r="BF515" s="274" t="s">
        <v>531</v>
      </c>
      <c r="BG515" s="274"/>
      <c r="BH515" s="274"/>
      <c r="BI515" s="274"/>
      <c r="BJ515" s="274">
        <v>5</v>
      </c>
      <c r="BK515" s="274">
        <v>5</v>
      </c>
      <c r="BL515" s="274"/>
      <c r="BM515" s="274">
        <v>4</v>
      </c>
      <c r="BN515" s="274">
        <v>4</v>
      </c>
      <c r="BO515" s="274"/>
      <c r="BP515" s="274"/>
      <c r="BQ515" s="275">
        <v>43143.552314814813</v>
      </c>
      <c r="BR515" s="274" t="s">
        <v>355</v>
      </c>
    </row>
    <row r="516" spans="1:70" ht="15" x14ac:dyDescent="0.25">
      <c r="A516" s="197" t="str">
        <f>IF(ISNA(LOOKUP($G516,BLIOTECAS!$B$1:$B$27,BLIOTECAS!C$1:C$27)),"",LOOKUP($G516,BLIOTECAS!$B$1:$B$27,BLIOTECAS!C$1:C$27))</f>
        <v xml:space="preserve">Facultad de Psicología </v>
      </c>
      <c r="B516" s="197" t="str">
        <f>IF(ISNA(LOOKUP($G516,BLIOTECAS!$B$1:$B$27,BLIOTECAS!D$1:D$27)),"",LOOKUP($G516,BLIOTECAS!$B$1:$B$27,BLIOTECAS!D$1:D$27))</f>
        <v>PSI</v>
      </c>
      <c r="C516" s="197" t="str">
        <f>IF(ISNA(LOOKUP($G516,BLIOTECAS!$B$1:$B$27,BLIOTECAS!E$1:E$27)),"",LOOKUP($G516,BLIOTECAS!$B$1:$B$27,BLIOTECAS!E$1:E$27))</f>
        <v>Ciencias de la Salud</v>
      </c>
      <c r="D516" s="274">
        <v>1949</v>
      </c>
      <c r="E516" s="274"/>
      <c r="F516" s="274"/>
      <c r="G516" s="274">
        <v>20</v>
      </c>
      <c r="H516" s="274"/>
      <c r="I516" s="274">
        <v>3</v>
      </c>
      <c r="J516" s="274">
        <v>4</v>
      </c>
      <c r="K516" s="274"/>
      <c r="L516" s="274">
        <v>20</v>
      </c>
      <c r="M516" s="274">
        <v>9</v>
      </c>
      <c r="N516" s="274">
        <v>26</v>
      </c>
      <c r="O516" s="274" t="s">
        <v>532</v>
      </c>
      <c r="P516" s="274"/>
      <c r="Q516" s="274"/>
      <c r="R516" s="274">
        <v>5</v>
      </c>
      <c r="S516" s="274">
        <v>5</v>
      </c>
      <c r="T516" s="274">
        <v>5</v>
      </c>
      <c r="U516" s="274">
        <v>5</v>
      </c>
      <c r="V516" s="274"/>
      <c r="W516" s="274"/>
      <c r="X516" s="274">
        <v>5</v>
      </c>
      <c r="Y516" s="274">
        <v>5</v>
      </c>
      <c r="Z516" s="274">
        <v>5</v>
      </c>
      <c r="AA516" s="274">
        <v>5</v>
      </c>
      <c r="AB516" s="274">
        <v>5</v>
      </c>
      <c r="AC516" s="274"/>
      <c r="AD516" s="274">
        <v>4</v>
      </c>
      <c r="AE516" s="274">
        <v>4</v>
      </c>
      <c r="AF516" s="274">
        <v>3</v>
      </c>
      <c r="AG516" s="274">
        <v>4</v>
      </c>
      <c r="AH516" s="274">
        <v>3</v>
      </c>
      <c r="AI516" s="274">
        <v>4</v>
      </c>
      <c r="AJ516" s="274">
        <v>4</v>
      </c>
      <c r="AK516" s="274"/>
      <c r="AL516" s="274"/>
      <c r="AM516" s="274">
        <v>5</v>
      </c>
      <c r="AN516" s="274">
        <v>5</v>
      </c>
      <c r="AO516" s="274">
        <v>5</v>
      </c>
      <c r="AP516" s="274">
        <v>5</v>
      </c>
      <c r="AQ516" s="274">
        <v>5</v>
      </c>
      <c r="AR516" s="274">
        <v>5</v>
      </c>
      <c r="AS516" s="274">
        <v>4</v>
      </c>
      <c r="AT516" s="274"/>
      <c r="AU516" s="274" t="s">
        <v>183</v>
      </c>
      <c r="AV516" s="274">
        <v>4</v>
      </c>
      <c r="AW516" s="274" t="s">
        <v>33</v>
      </c>
      <c r="AX516" s="274"/>
      <c r="AY516" s="274" t="s">
        <v>33</v>
      </c>
      <c r="AZ516" s="274"/>
      <c r="BA516" s="274" t="s">
        <v>33</v>
      </c>
      <c r="BB516" s="274" t="s">
        <v>183</v>
      </c>
      <c r="BC516" s="274" t="s">
        <v>33</v>
      </c>
      <c r="BD516" s="274"/>
      <c r="BE516" s="274" t="s">
        <v>183</v>
      </c>
      <c r="BF516" s="274"/>
      <c r="BG516" s="274"/>
      <c r="BH516" s="274"/>
      <c r="BI516" s="274"/>
      <c r="BJ516" s="274">
        <v>4</v>
      </c>
      <c r="BK516" s="274">
        <v>4</v>
      </c>
      <c r="BL516" s="274"/>
      <c r="BM516" s="274">
        <v>5</v>
      </c>
      <c r="BN516" s="274">
        <v>4</v>
      </c>
      <c r="BO516" s="274"/>
      <c r="BP516" s="274"/>
      <c r="BQ516" s="275">
        <v>43143.564363425925</v>
      </c>
      <c r="BR516" s="274" t="s">
        <v>356</v>
      </c>
    </row>
    <row r="517" spans="1:70" ht="15" x14ac:dyDescent="0.25">
      <c r="A517" s="197" t="str">
        <f>IF(ISNA(LOOKUP($G517,BLIOTECAS!$B$1:$B$27,BLIOTECAS!C$1:C$27)),"",LOOKUP($G517,BLIOTECAS!$B$1:$B$27,BLIOTECAS!C$1:C$27))</f>
        <v xml:space="preserve">Facultad de Farmacia </v>
      </c>
      <c r="B517" s="197" t="str">
        <f>IF(ISNA(LOOKUP($G517,BLIOTECAS!$B$1:$B$27,BLIOTECAS!D$1:D$27)),"",LOOKUP($G517,BLIOTECAS!$B$1:$B$27,BLIOTECAS!D$1:D$27))</f>
        <v>FAR</v>
      </c>
      <c r="C517" s="197" t="str">
        <f>IF(ISNA(LOOKUP($G517,BLIOTECAS!$B$1:$B$27,BLIOTECAS!E$1:E$27)),"",LOOKUP($G517,BLIOTECAS!$B$1:$B$27,BLIOTECAS!E$1:E$27))</f>
        <v>Ciencias de la Salud</v>
      </c>
      <c r="D517" s="274">
        <v>1950</v>
      </c>
      <c r="E517" s="274"/>
      <c r="F517" s="274"/>
      <c r="G517" s="274">
        <v>13</v>
      </c>
      <c r="H517" s="274"/>
      <c r="I517" s="274">
        <v>2</v>
      </c>
      <c r="J517" s="274">
        <v>2</v>
      </c>
      <c r="K517" s="274"/>
      <c r="L517" s="274">
        <v>13</v>
      </c>
      <c r="M517" s="274"/>
      <c r="N517" s="274"/>
      <c r="O517" s="274"/>
      <c r="P517" s="274"/>
      <c r="Q517" s="274"/>
      <c r="R517" s="274">
        <v>5</v>
      </c>
      <c r="S517" s="274">
        <v>4</v>
      </c>
      <c r="T517" s="274">
        <v>4</v>
      </c>
      <c r="U517" s="274">
        <v>4</v>
      </c>
      <c r="V517" s="274"/>
      <c r="W517" s="274"/>
      <c r="X517" s="274">
        <v>5</v>
      </c>
      <c r="Y517" s="274">
        <v>2</v>
      </c>
      <c r="Z517" s="274">
        <v>2</v>
      </c>
      <c r="AA517" s="274">
        <v>1</v>
      </c>
      <c r="AB517" s="274">
        <v>3</v>
      </c>
      <c r="AC517" s="274"/>
      <c r="AD517" s="274">
        <v>2</v>
      </c>
      <c r="AE517" s="274">
        <v>4</v>
      </c>
      <c r="AF517" s="274">
        <v>4</v>
      </c>
      <c r="AG517" s="274">
        <v>5</v>
      </c>
      <c r="AH517" s="274">
        <v>1</v>
      </c>
      <c r="AI517" s="274">
        <v>4</v>
      </c>
      <c r="AJ517" s="274">
        <v>1</v>
      </c>
      <c r="AK517" s="274"/>
      <c r="AL517" s="274"/>
      <c r="AM517" s="274">
        <v>4</v>
      </c>
      <c r="AN517" s="274">
        <v>4</v>
      </c>
      <c r="AO517" s="274">
        <v>3</v>
      </c>
      <c r="AP517" s="274">
        <v>4</v>
      </c>
      <c r="AQ517" s="274">
        <v>4</v>
      </c>
      <c r="AR517" s="274">
        <v>3</v>
      </c>
      <c r="AS517" s="274">
        <v>3</v>
      </c>
      <c r="AT517" s="274"/>
      <c r="AU517" s="274" t="s">
        <v>183</v>
      </c>
      <c r="AV517" s="274"/>
      <c r="AW517" s="274"/>
      <c r="AX517" s="274"/>
      <c r="AY517" s="274"/>
      <c r="AZ517" s="274"/>
      <c r="BA517" s="274"/>
      <c r="BB517" s="274"/>
      <c r="BC517" s="274"/>
      <c r="BD517" s="274"/>
      <c r="BE517" s="274"/>
      <c r="BF517" s="274"/>
      <c r="BG517" s="274"/>
      <c r="BH517" s="274"/>
      <c r="BI517" s="274"/>
      <c r="BJ517" s="274">
        <v>5</v>
      </c>
      <c r="BK517" s="274">
        <v>5</v>
      </c>
      <c r="BL517" s="274"/>
      <c r="BM517" s="274">
        <v>4</v>
      </c>
      <c r="BN517" s="274">
        <v>4</v>
      </c>
      <c r="BO517" s="274"/>
      <c r="BP517" s="274"/>
      <c r="BQ517" s="275">
        <v>43143.564606481479</v>
      </c>
      <c r="BR517" s="274" t="s">
        <v>355</v>
      </c>
    </row>
    <row r="518" spans="1:70" ht="15" x14ac:dyDescent="0.25">
      <c r="A518" s="197" t="str">
        <f>IF(ISNA(LOOKUP($G518,BLIOTECAS!$B$1:$B$27,BLIOTECAS!C$1:C$27)),"",LOOKUP($G518,BLIOTECAS!$B$1:$B$27,BLIOTECAS!C$1:C$27))</f>
        <v xml:space="preserve">Facultad de Psicología </v>
      </c>
      <c r="B518" s="197" t="str">
        <f>IF(ISNA(LOOKUP($G518,BLIOTECAS!$B$1:$B$27,BLIOTECAS!D$1:D$27)),"",LOOKUP($G518,BLIOTECAS!$B$1:$B$27,BLIOTECAS!D$1:D$27))</f>
        <v>PSI</v>
      </c>
      <c r="C518" s="197" t="str">
        <f>IF(ISNA(LOOKUP($G518,BLIOTECAS!$B$1:$B$27,BLIOTECAS!E$1:E$27)),"",LOOKUP($G518,BLIOTECAS!$B$1:$B$27,BLIOTECAS!E$1:E$27))</f>
        <v>Ciencias de la Salud</v>
      </c>
      <c r="D518" s="274">
        <v>1951</v>
      </c>
      <c r="E518" s="274"/>
      <c r="F518" s="274"/>
      <c r="G518" s="274">
        <v>20</v>
      </c>
      <c r="H518" s="274"/>
      <c r="I518" s="274">
        <v>3</v>
      </c>
      <c r="J518" s="274">
        <v>3</v>
      </c>
      <c r="K518" s="274"/>
      <c r="L518" s="274">
        <v>20</v>
      </c>
      <c r="M518" s="274"/>
      <c r="N518" s="274"/>
      <c r="O518" s="274"/>
      <c r="P518" s="274"/>
      <c r="Q518" s="274"/>
      <c r="R518" s="274">
        <v>5</v>
      </c>
      <c r="S518" s="274">
        <v>5</v>
      </c>
      <c r="T518" s="274">
        <v>5</v>
      </c>
      <c r="U518" s="274">
        <v>4</v>
      </c>
      <c r="V518" s="274"/>
      <c r="W518" s="274"/>
      <c r="X518" s="274">
        <v>3</v>
      </c>
      <c r="Y518" s="274">
        <v>4</v>
      </c>
      <c r="Z518" s="274">
        <v>4</v>
      </c>
      <c r="AA518" s="274">
        <v>1</v>
      </c>
      <c r="AB518" s="274">
        <v>1</v>
      </c>
      <c r="AC518" s="274"/>
      <c r="AD518" s="274">
        <v>3</v>
      </c>
      <c r="AE518" s="274">
        <v>4</v>
      </c>
      <c r="AF518" s="274">
        <v>4</v>
      </c>
      <c r="AG518" s="274">
        <v>5</v>
      </c>
      <c r="AH518" s="274">
        <v>4</v>
      </c>
      <c r="AI518" s="274">
        <v>4</v>
      </c>
      <c r="AJ518" s="274">
        <v>4</v>
      </c>
      <c r="AK518" s="274"/>
      <c r="AL518" s="274"/>
      <c r="AM518" s="274">
        <v>5</v>
      </c>
      <c r="AN518" s="274">
        <v>4</v>
      </c>
      <c r="AO518" s="274">
        <v>4</v>
      </c>
      <c r="AP518" s="274">
        <v>5</v>
      </c>
      <c r="AQ518" s="274">
        <v>5</v>
      </c>
      <c r="AR518" s="274">
        <v>5</v>
      </c>
      <c r="AS518" s="274">
        <v>4</v>
      </c>
      <c r="AT518" s="274"/>
      <c r="AU518" s="274" t="s">
        <v>183</v>
      </c>
      <c r="AV518" s="274">
        <v>3</v>
      </c>
      <c r="AW518" s="274" t="s">
        <v>183</v>
      </c>
      <c r="AX518" s="274">
        <v>3</v>
      </c>
      <c r="AY518" s="274" t="s">
        <v>33</v>
      </c>
      <c r="AZ518" s="274"/>
      <c r="BA518" s="274" t="s">
        <v>33</v>
      </c>
      <c r="BB518" s="274" t="s">
        <v>183</v>
      </c>
      <c r="BC518" s="274" t="s">
        <v>183</v>
      </c>
      <c r="BD518" s="274">
        <v>3</v>
      </c>
      <c r="BE518" s="274" t="s">
        <v>183</v>
      </c>
      <c r="BF518" s="274"/>
      <c r="BG518" s="274"/>
      <c r="BH518" s="274"/>
      <c r="BI518" s="274"/>
      <c r="BJ518" s="274">
        <v>5</v>
      </c>
      <c r="BK518" s="274">
        <v>5</v>
      </c>
      <c r="BL518" s="274"/>
      <c r="BM518" s="274">
        <v>4</v>
      </c>
      <c r="BN518" s="274">
        <v>5</v>
      </c>
      <c r="BO518" s="274"/>
      <c r="BP518" s="274"/>
      <c r="BQ518" s="275">
        <v>43143.569432870368</v>
      </c>
      <c r="BR518" s="274" t="s">
        <v>356</v>
      </c>
    </row>
    <row r="519" spans="1:70" ht="15" x14ac:dyDescent="0.25">
      <c r="A519" s="197" t="str">
        <f>IF(ISNA(LOOKUP($G519,BLIOTECAS!$B$1:$B$27,BLIOTECAS!C$1:C$27)),"",LOOKUP($G519,BLIOTECAS!$B$1:$B$27,BLIOTECAS!C$1:C$27))</f>
        <v xml:space="preserve">Facultad de Ciencias Políticas y Sociología </v>
      </c>
      <c r="B519" s="197" t="str">
        <f>IF(ISNA(LOOKUP($G519,BLIOTECAS!$B$1:$B$27,BLIOTECAS!D$1:D$27)),"",LOOKUP($G519,BLIOTECAS!$B$1:$B$27,BLIOTECAS!D$1:D$27))</f>
        <v>CPS</v>
      </c>
      <c r="C519" s="197" t="str">
        <f>IF(ISNA(LOOKUP($G519,BLIOTECAS!$B$1:$B$27,BLIOTECAS!E$1:E$27)),"",LOOKUP($G519,BLIOTECAS!$B$1:$B$27,BLIOTECAS!E$1:E$27))</f>
        <v>Ciencias Sociales</v>
      </c>
      <c r="D519" s="274">
        <v>1952</v>
      </c>
      <c r="E519" s="274"/>
      <c r="F519" s="274"/>
      <c r="G519" s="274">
        <v>9</v>
      </c>
      <c r="H519" s="274"/>
      <c r="I519" s="274">
        <v>4</v>
      </c>
      <c r="J519" s="274">
        <v>4</v>
      </c>
      <c r="K519" s="274"/>
      <c r="L519" s="274">
        <v>9</v>
      </c>
      <c r="M519" s="274"/>
      <c r="N519" s="274"/>
      <c r="O519" s="274"/>
      <c r="P519" s="274"/>
      <c r="Q519" s="274"/>
      <c r="R519" s="274">
        <v>5</v>
      </c>
      <c r="S519" s="274">
        <v>4</v>
      </c>
      <c r="T519" s="274">
        <v>5</v>
      </c>
      <c r="U519" s="274">
        <v>4</v>
      </c>
      <c r="V519" s="274"/>
      <c r="W519" s="274"/>
      <c r="X519" s="274">
        <v>5</v>
      </c>
      <c r="Y519" s="274">
        <v>3</v>
      </c>
      <c r="Z519" s="274">
        <v>5</v>
      </c>
      <c r="AA519" s="274">
        <v>3</v>
      </c>
      <c r="AB519" s="274">
        <v>4</v>
      </c>
      <c r="AC519" s="274"/>
      <c r="AD519" s="274">
        <v>4</v>
      </c>
      <c r="AE519" s="274">
        <v>5</v>
      </c>
      <c r="AF519" s="274">
        <v>5</v>
      </c>
      <c r="AG519" s="274">
        <v>5</v>
      </c>
      <c r="AH519" s="274">
        <v>4</v>
      </c>
      <c r="AI519" s="274">
        <v>5</v>
      </c>
      <c r="AJ519" s="274">
        <v>5</v>
      </c>
      <c r="AK519" s="274"/>
      <c r="AL519" s="274"/>
      <c r="AM519" s="274">
        <v>5</v>
      </c>
      <c r="AN519" s="274">
        <v>5</v>
      </c>
      <c r="AO519" s="274">
        <v>5</v>
      </c>
      <c r="AP519" s="274">
        <v>5</v>
      </c>
      <c r="AQ519" s="274">
        <v>5</v>
      </c>
      <c r="AR519" s="274">
        <v>5</v>
      </c>
      <c r="AS519" s="274">
        <v>5</v>
      </c>
      <c r="AT519" s="274"/>
      <c r="AU519" s="274" t="s">
        <v>183</v>
      </c>
      <c r="AV519" s="274">
        <v>4</v>
      </c>
      <c r="AW519" s="274" t="s">
        <v>33</v>
      </c>
      <c r="AX519" s="274"/>
      <c r="AY519" s="274" t="s">
        <v>33</v>
      </c>
      <c r="AZ519" s="274"/>
      <c r="BA519" s="274" t="s">
        <v>33</v>
      </c>
      <c r="BB519" s="274" t="s">
        <v>183</v>
      </c>
      <c r="BC519" s="274" t="s">
        <v>183</v>
      </c>
      <c r="BD519" s="274">
        <v>5</v>
      </c>
      <c r="BE519" s="274" t="s">
        <v>183</v>
      </c>
      <c r="BF519" s="274"/>
      <c r="BG519" s="274"/>
      <c r="BH519" s="274"/>
      <c r="BI519" s="274"/>
      <c r="BJ519" s="274">
        <v>5</v>
      </c>
      <c r="BK519" s="274">
        <v>5</v>
      </c>
      <c r="BL519" s="274"/>
      <c r="BM519" s="274">
        <v>5</v>
      </c>
      <c r="BN519" s="274">
        <v>5</v>
      </c>
      <c r="BO519" s="274"/>
      <c r="BP519" s="274"/>
      <c r="BQ519" s="275">
        <v>43143.578263888892</v>
      </c>
      <c r="BR519" s="274" t="s">
        <v>355</v>
      </c>
    </row>
    <row r="520" spans="1:70" ht="15" x14ac:dyDescent="0.25">
      <c r="A520" s="197" t="str">
        <f>IF(ISNA(LOOKUP($G520,BLIOTECAS!$B$1:$B$27,BLIOTECAS!C$1:C$27)),"",LOOKUP($G520,BLIOTECAS!$B$1:$B$27,BLIOTECAS!C$1:C$27))</f>
        <v xml:space="preserve">Facultad de Psicología </v>
      </c>
      <c r="B520" s="197" t="str">
        <f>IF(ISNA(LOOKUP($G520,BLIOTECAS!$B$1:$B$27,BLIOTECAS!D$1:D$27)),"",LOOKUP($G520,BLIOTECAS!$B$1:$B$27,BLIOTECAS!D$1:D$27))</f>
        <v>PSI</v>
      </c>
      <c r="C520" s="197" t="str">
        <f>IF(ISNA(LOOKUP($G520,BLIOTECAS!$B$1:$B$27,BLIOTECAS!E$1:E$27)),"",LOOKUP($G520,BLIOTECAS!$B$1:$B$27,BLIOTECAS!E$1:E$27))</f>
        <v>Ciencias de la Salud</v>
      </c>
      <c r="D520" s="274">
        <v>1953</v>
      </c>
      <c r="E520" s="274"/>
      <c r="F520" s="274"/>
      <c r="G520" s="274">
        <v>20</v>
      </c>
      <c r="H520" s="274"/>
      <c r="I520" s="274">
        <v>2</v>
      </c>
      <c r="J520" s="274">
        <v>2</v>
      </c>
      <c r="K520" s="274"/>
      <c r="L520" s="274">
        <v>20</v>
      </c>
      <c r="M520" s="274">
        <v>18</v>
      </c>
      <c r="N520" s="274"/>
      <c r="O520" s="274"/>
      <c r="P520" s="274"/>
      <c r="Q520" s="274"/>
      <c r="R520" s="274">
        <v>5</v>
      </c>
      <c r="S520" s="274">
        <v>5</v>
      </c>
      <c r="T520" s="274">
        <v>5</v>
      </c>
      <c r="U520" s="274">
        <v>4</v>
      </c>
      <c r="V520" s="274"/>
      <c r="W520" s="274"/>
      <c r="X520" s="274">
        <v>3</v>
      </c>
      <c r="Y520" s="274">
        <v>5</v>
      </c>
      <c r="Z520" s="274">
        <v>2</v>
      </c>
      <c r="AA520" s="274">
        <v>3</v>
      </c>
      <c r="AB520" s="274">
        <v>5</v>
      </c>
      <c r="AC520" s="274"/>
      <c r="AD520" s="274">
        <v>4</v>
      </c>
      <c r="AE520" s="274">
        <v>4</v>
      </c>
      <c r="AF520" s="274">
        <v>5</v>
      </c>
      <c r="AG520" s="274">
        <v>5</v>
      </c>
      <c r="AH520" s="274">
        <v>3</v>
      </c>
      <c r="AI520" s="274">
        <v>4</v>
      </c>
      <c r="AJ520" s="274">
        <v>4</v>
      </c>
      <c r="AK520" s="274"/>
      <c r="AL520" s="274"/>
      <c r="AM520" s="274">
        <v>5</v>
      </c>
      <c r="AN520" s="274">
        <v>4</v>
      </c>
      <c r="AO520" s="274">
        <v>4</v>
      </c>
      <c r="AP520" s="274">
        <v>3</v>
      </c>
      <c r="AQ520" s="274">
        <v>3</v>
      </c>
      <c r="AR520" s="274">
        <v>4</v>
      </c>
      <c r="AS520" s="274">
        <v>4</v>
      </c>
      <c r="AT520" s="274"/>
      <c r="AU520" s="274" t="s">
        <v>33</v>
      </c>
      <c r="AV520" s="274"/>
      <c r="AW520" s="274" t="s">
        <v>33</v>
      </c>
      <c r="AX520" s="274"/>
      <c r="AY520" s="274" t="s">
        <v>33</v>
      </c>
      <c r="AZ520" s="274"/>
      <c r="BA520" s="274" t="s">
        <v>33</v>
      </c>
      <c r="BB520" s="274" t="s">
        <v>183</v>
      </c>
      <c r="BC520" s="274" t="s">
        <v>183</v>
      </c>
      <c r="BD520" s="274">
        <v>5</v>
      </c>
      <c r="BE520" s="274" t="s">
        <v>33</v>
      </c>
      <c r="BF520" s="274"/>
      <c r="BG520" s="274"/>
      <c r="BH520" s="274"/>
      <c r="BI520" s="274"/>
      <c r="BJ520" s="274">
        <v>5</v>
      </c>
      <c r="BK520" s="274">
        <v>5</v>
      </c>
      <c r="BL520" s="274"/>
      <c r="BM520" s="274">
        <v>5</v>
      </c>
      <c r="BN520" s="274">
        <v>4</v>
      </c>
      <c r="BO520" s="274"/>
      <c r="BP520" s="274"/>
      <c r="BQ520" s="275">
        <v>43143.581354166665</v>
      </c>
      <c r="BR520" s="274" t="s">
        <v>356</v>
      </c>
    </row>
    <row r="521" spans="1:70" ht="15" x14ac:dyDescent="0.25">
      <c r="A521" s="197" t="str">
        <f>IF(ISNA(LOOKUP($G521,BLIOTECAS!$B$1:$B$27,BLIOTECAS!C$1:C$27)),"",LOOKUP($G521,BLIOTECAS!$B$1:$B$27,BLIOTECAS!C$1:C$27))</f>
        <v/>
      </c>
      <c r="B521" s="197" t="str">
        <f>IF(ISNA(LOOKUP($G521,BLIOTECAS!$B$1:$B$27,BLIOTECAS!D$1:D$27)),"",LOOKUP($G521,BLIOTECAS!$B$1:$B$27,BLIOTECAS!D$1:D$27))</f>
        <v/>
      </c>
      <c r="C521" s="197" t="str">
        <f>IF(ISNA(LOOKUP($G521,BLIOTECAS!$B$1:$B$27,BLIOTECAS!E$1:E$27)),"",LOOKUP($G521,BLIOTECAS!$B$1:$B$27,BLIOTECAS!E$1:E$27))</f>
        <v/>
      </c>
      <c r="D521" s="274">
        <v>1954</v>
      </c>
      <c r="E521" s="274"/>
      <c r="F521" s="274"/>
      <c r="G521" s="274"/>
      <c r="H521" s="274"/>
      <c r="I521" s="274">
        <v>5</v>
      </c>
      <c r="J521" s="274">
        <v>4</v>
      </c>
      <c r="K521" s="274"/>
      <c r="L521" s="274">
        <v>20</v>
      </c>
      <c r="M521" s="274">
        <v>9</v>
      </c>
      <c r="N521" s="274">
        <v>5</v>
      </c>
      <c r="O521" s="274"/>
      <c r="P521" s="274"/>
      <c r="Q521" s="274"/>
      <c r="R521" s="274">
        <v>5</v>
      </c>
      <c r="S521" s="274">
        <v>5</v>
      </c>
      <c r="T521" s="274">
        <v>5</v>
      </c>
      <c r="U521" s="274">
        <v>5</v>
      </c>
      <c r="V521" s="274"/>
      <c r="W521" s="274"/>
      <c r="X521" s="274"/>
      <c r="Y521" s="274">
        <v>5</v>
      </c>
      <c r="Z521" s="274">
        <v>3</v>
      </c>
      <c r="AA521" s="274"/>
      <c r="AB521" s="274">
        <v>5</v>
      </c>
      <c r="AC521" s="274"/>
      <c r="AD521" s="274">
        <v>4</v>
      </c>
      <c r="AE521" s="274">
        <v>4</v>
      </c>
      <c r="AF521" s="274">
        <v>5</v>
      </c>
      <c r="AG521" s="274">
        <v>5</v>
      </c>
      <c r="AH521" s="274">
        <v>5</v>
      </c>
      <c r="AI521" s="274">
        <v>3</v>
      </c>
      <c r="AJ521" s="274">
        <v>3</v>
      </c>
      <c r="AK521" s="274"/>
      <c r="AL521" s="274"/>
      <c r="AM521" s="274">
        <v>5</v>
      </c>
      <c r="AN521" s="274">
        <v>5</v>
      </c>
      <c r="AO521" s="274">
        <v>5</v>
      </c>
      <c r="AP521" s="274">
        <v>5</v>
      </c>
      <c r="AQ521" s="274">
        <v>5</v>
      </c>
      <c r="AR521" s="274">
        <v>5</v>
      </c>
      <c r="AS521" s="274">
        <v>4</v>
      </c>
      <c r="AT521" s="274"/>
      <c r="AU521" s="274" t="s">
        <v>33</v>
      </c>
      <c r="AV521" s="274"/>
      <c r="AW521" s="274" t="s">
        <v>33</v>
      </c>
      <c r="AX521" s="274"/>
      <c r="AY521" s="274" t="s">
        <v>33</v>
      </c>
      <c r="AZ521" s="274"/>
      <c r="BA521" s="274" t="s">
        <v>183</v>
      </c>
      <c r="BB521" s="274" t="s">
        <v>33</v>
      </c>
      <c r="BC521" s="274" t="s">
        <v>183</v>
      </c>
      <c r="BD521" s="274">
        <v>5</v>
      </c>
      <c r="BE521" s="274" t="s">
        <v>33</v>
      </c>
      <c r="BF521" s="274"/>
      <c r="BG521" s="274"/>
      <c r="BH521" s="274"/>
      <c r="BI521" s="274"/>
      <c r="BJ521" s="274"/>
      <c r="BK521" s="274"/>
      <c r="BL521" s="274"/>
      <c r="BM521" s="274">
        <v>5</v>
      </c>
      <c r="BN521" s="274">
        <v>4</v>
      </c>
      <c r="BO521" s="274"/>
      <c r="BP521" s="274"/>
      <c r="BQ521" s="275">
        <v>43143.585879629631</v>
      </c>
      <c r="BR521" s="274" t="s">
        <v>356</v>
      </c>
    </row>
    <row r="522" spans="1:70" ht="15" x14ac:dyDescent="0.25">
      <c r="A522" s="197" t="str">
        <f>IF(ISNA(LOOKUP($G522,BLIOTECAS!$B$1:$B$27,BLIOTECAS!C$1:C$27)),"",LOOKUP($G522,BLIOTECAS!$B$1:$B$27,BLIOTECAS!C$1:C$27))</f>
        <v xml:space="preserve">Facultad de Ciencias de la Información </v>
      </c>
      <c r="B522" s="197" t="str">
        <f>IF(ISNA(LOOKUP($G522,BLIOTECAS!$B$1:$B$27,BLIOTECAS!D$1:D$27)),"",LOOKUP($G522,BLIOTECAS!$B$1:$B$27,BLIOTECAS!D$1:D$27))</f>
        <v>INF</v>
      </c>
      <c r="C522" s="197" t="str">
        <f>IF(ISNA(LOOKUP($G522,BLIOTECAS!$B$1:$B$27,BLIOTECAS!E$1:E$27)),"",LOOKUP($G522,BLIOTECAS!$B$1:$B$27,BLIOTECAS!E$1:E$27))</f>
        <v>Ciencias Sociales</v>
      </c>
      <c r="D522" s="274">
        <v>1955</v>
      </c>
      <c r="E522" s="274"/>
      <c r="F522" s="274"/>
      <c r="G522" s="274">
        <v>4</v>
      </c>
      <c r="H522" s="274"/>
      <c r="I522" s="274">
        <v>2</v>
      </c>
      <c r="J522" s="274">
        <v>4</v>
      </c>
      <c r="K522" s="274"/>
      <c r="L522" s="274">
        <v>4</v>
      </c>
      <c r="M522" s="274">
        <v>9</v>
      </c>
      <c r="N522" s="274">
        <v>5</v>
      </c>
      <c r="O522" s="274"/>
      <c r="P522" s="274"/>
      <c r="Q522" s="274"/>
      <c r="R522" s="274">
        <v>5</v>
      </c>
      <c r="S522" s="274">
        <v>5</v>
      </c>
      <c r="T522" s="274">
        <v>5</v>
      </c>
      <c r="U522" s="274">
        <v>5</v>
      </c>
      <c r="V522" s="274"/>
      <c r="W522" s="274"/>
      <c r="X522" s="274">
        <v>4</v>
      </c>
      <c r="Y522" s="274">
        <v>5</v>
      </c>
      <c r="Z522" s="274">
        <v>4</v>
      </c>
      <c r="AA522" s="274">
        <v>4</v>
      </c>
      <c r="AB522" s="274">
        <v>4</v>
      </c>
      <c r="AC522" s="274"/>
      <c r="AD522" s="274">
        <v>4</v>
      </c>
      <c r="AE522" s="274">
        <v>5</v>
      </c>
      <c r="AF522" s="274">
        <v>5</v>
      </c>
      <c r="AG522" s="274">
        <v>5</v>
      </c>
      <c r="AH522" s="274">
        <v>5</v>
      </c>
      <c r="AI522" s="274">
        <v>5</v>
      </c>
      <c r="AJ522" s="274">
        <v>5</v>
      </c>
      <c r="AK522" s="274"/>
      <c r="AL522" s="274"/>
      <c r="AM522" s="274">
        <v>5</v>
      </c>
      <c r="AN522" s="274">
        <v>4</v>
      </c>
      <c r="AO522" s="274">
        <v>4</v>
      </c>
      <c r="AP522" s="274">
        <v>5</v>
      </c>
      <c r="AQ522" s="274">
        <v>5</v>
      </c>
      <c r="AR522" s="274">
        <v>5</v>
      </c>
      <c r="AS522" s="274">
        <v>5</v>
      </c>
      <c r="AT522" s="274"/>
      <c r="AU522" s="274" t="s">
        <v>183</v>
      </c>
      <c r="AV522" s="274">
        <v>4</v>
      </c>
      <c r="AW522" s="274" t="s">
        <v>183</v>
      </c>
      <c r="AX522" s="274">
        <v>3</v>
      </c>
      <c r="AY522" s="274" t="s">
        <v>33</v>
      </c>
      <c r="AZ522" s="274">
        <v>4</v>
      </c>
      <c r="BA522" s="274" t="s">
        <v>33</v>
      </c>
      <c r="BB522" s="274" t="s">
        <v>183</v>
      </c>
      <c r="BC522" s="274" t="s">
        <v>183</v>
      </c>
      <c r="BD522" s="274">
        <v>3</v>
      </c>
      <c r="BE522" s="274" t="s">
        <v>33</v>
      </c>
      <c r="BF522" s="274"/>
      <c r="BG522" s="274"/>
      <c r="BH522" s="274"/>
      <c r="BI522" s="274"/>
      <c r="BJ522" s="274">
        <v>4</v>
      </c>
      <c r="BK522" s="274">
        <v>5</v>
      </c>
      <c r="BL522" s="274"/>
      <c r="BM522" s="274">
        <v>4</v>
      </c>
      <c r="BN522" s="274">
        <v>3</v>
      </c>
      <c r="BO522" s="274"/>
      <c r="BP522" s="274"/>
      <c r="BQ522" s="275">
        <v>43143.589247685188</v>
      </c>
      <c r="BR522" s="274" t="s">
        <v>356</v>
      </c>
    </row>
    <row r="523" spans="1:70" ht="15" x14ac:dyDescent="0.25">
      <c r="A523" s="197" t="str">
        <f>IF(ISNA(LOOKUP($G523,BLIOTECAS!$B$1:$B$27,BLIOTECAS!C$1:C$27)),"",LOOKUP($G523,BLIOTECAS!$B$1:$B$27,BLIOTECAS!C$1:C$27))</f>
        <v>F. Estudios Estadísticos</v>
      </c>
      <c r="B523" s="197" t="str">
        <f>IF(ISNA(LOOKUP($G523,BLIOTECAS!$B$1:$B$27,BLIOTECAS!D$1:D$27)),"",LOOKUP($G523,BLIOTECAS!$B$1:$B$27,BLIOTECAS!D$1:D$27))</f>
        <v>EST</v>
      </c>
      <c r="C523" s="197" t="str">
        <f>IF(ISNA(LOOKUP($G523,BLIOTECAS!$B$1:$B$27,BLIOTECAS!E$1:E$27)),"",LOOKUP($G523,BLIOTECAS!$B$1:$B$27,BLIOTECAS!E$1:E$27))</f>
        <v>Ciencias Experimentales</v>
      </c>
      <c r="D523" s="274">
        <v>1956</v>
      </c>
      <c r="E523" s="274"/>
      <c r="F523" s="274"/>
      <c r="G523" s="274">
        <v>23</v>
      </c>
      <c r="H523" s="274"/>
      <c r="I523" s="274">
        <v>3</v>
      </c>
      <c r="J523" s="274">
        <v>4</v>
      </c>
      <c r="K523" s="274"/>
      <c r="L523" s="274">
        <v>23</v>
      </c>
      <c r="M523" s="274">
        <v>7</v>
      </c>
      <c r="N523" s="274"/>
      <c r="O523" s="274"/>
      <c r="P523" s="274"/>
      <c r="Q523" s="274"/>
      <c r="R523" s="274">
        <v>5</v>
      </c>
      <c r="S523" s="274">
        <v>5</v>
      </c>
      <c r="T523" s="274">
        <v>4</v>
      </c>
      <c r="U523" s="274">
        <v>4</v>
      </c>
      <c r="V523" s="274"/>
      <c r="W523" s="274"/>
      <c r="X523" s="274">
        <v>4</v>
      </c>
      <c r="Y523" s="274">
        <v>5</v>
      </c>
      <c r="Z523" s="274">
        <v>4</v>
      </c>
      <c r="AA523" s="274">
        <v>2</v>
      </c>
      <c r="AB523" s="274">
        <v>4</v>
      </c>
      <c r="AC523" s="274"/>
      <c r="AD523" s="274">
        <v>4</v>
      </c>
      <c r="AE523" s="274">
        <v>5</v>
      </c>
      <c r="AF523" s="274">
        <v>5</v>
      </c>
      <c r="AG523" s="274">
        <v>5</v>
      </c>
      <c r="AH523" s="274">
        <v>4</v>
      </c>
      <c r="AI523" s="274">
        <v>4</v>
      </c>
      <c r="AJ523" s="274">
        <v>4</v>
      </c>
      <c r="AK523" s="274"/>
      <c r="AL523" s="274"/>
      <c r="AM523" s="274">
        <v>5</v>
      </c>
      <c r="AN523" s="274">
        <v>5</v>
      </c>
      <c r="AO523" s="274">
        <v>5</v>
      </c>
      <c r="AP523" s="274">
        <v>5</v>
      </c>
      <c r="AQ523" s="274">
        <v>5</v>
      </c>
      <c r="AR523" s="274">
        <v>5</v>
      </c>
      <c r="AS523" s="274">
        <v>4</v>
      </c>
      <c r="AT523" s="274"/>
      <c r="AU523" s="274" t="s">
        <v>183</v>
      </c>
      <c r="AV523" s="274">
        <v>4</v>
      </c>
      <c r="AW523" s="274" t="s">
        <v>183</v>
      </c>
      <c r="AX523" s="274">
        <v>4</v>
      </c>
      <c r="AY523" s="274" t="s">
        <v>33</v>
      </c>
      <c r="AZ523" s="274"/>
      <c r="BA523" s="274" t="s">
        <v>183</v>
      </c>
      <c r="BB523" s="274"/>
      <c r="BC523" s="274" t="s">
        <v>33</v>
      </c>
      <c r="BD523" s="274"/>
      <c r="BE523" s="274" t="s">
        <v>33</v>
      </c>
      <c r="BF523" s="274"/>
      <c r="BG523" s="274"/>
      <c r="BH523" s="274"/>
      <c r="BI523" s="274"/>
      <c r="BJ523" s="274">
        <v>5</v>
      </c>
      <c r="BK523" s="274">
        <v>5</v>
      </c>
      <c r="BL523" s="274"/>
      <c r="BM523" s="274">
        <v>5</v>
      </c>
      <c r="BN523" s="274">
        <v>4</v>
      </c>
      <c r="BO523" s="274"/>
      <c r="BP523" s="274"/>
      <c r="BQ523" s="275">
        <v>43143.599560185183</v>
      </c>
      <c r="BR523" s="274" t="s">
        <v>355</v>
      </c>
    </row>
    <row r="524" spans="1:70" ht="15" x14ac:dyDescent="0.25">
      <c r="A524" s="197" t="str">
        <f>IF(ISNA(LOOKUP($G524,BLIOTECAS!$B$1:$B$27,BLIOTECAS!C$1:C$27)),"",LOOKUP($G524,BLIOTECAS!$B$1:$B$27,BLIOTECAS!C$1:C$27))</f>
        <v xml:space="preserve">Facultad de Psicología </v>
      </c>
      <c r="B524" s="197" t="str">
        <f>IF(ISNA(LOOKUP($G524,BLIOTECAS!$B$1:$B$27,BLIOTECAS!D$1:D$27)),"",LOOKUP($G524,BLIOTECAS!$B$1:$B$27,BLIOTECAS!D$1:D$27))</f>
        <v>PSI</v>
      </c>
      <c r="C524" s="197" t="str">
        <f>IF(ISNA(LOOKUP($G524,BLIOTECAS!$B$1:$B$27,BLIOTECAS!E$1:E$27)),"",LOOKUP($G524,BLIOTECAS!$B$1:$B$27,BLIOTECAS!E$1:E$27))</f>
        <v>Ciencias de la Salud</v>
      </c>
      <c r="D524" s="274">
        <v>1957</v>
      </c>
      <c r="E524" s="274"/>
      <c r="F524" s="274"/>
      <c r="G524" s="274">
        <v>20</v>
      </c>
      <c r="H524" s="274"/>
      <c r="I524" s="274">
        <v>3</v>
      </c>
      <c r="J524" s="274">
        <v>5</v>
      </c>
      <c r="K524" s="274"/>
      <c r="L524" s="274">
        <v>20</v>
      </c>
      <c r="M524" s="274">
        <v>9</v>
      </c>
      <c r="N524" s="274">
        <v>26</v>
      </c>
      <c r="O524" s="274"/>
      <c r="P524" s="274"/>
      <c r="Q524" s="274"/>
      <c r="R524" s="274">
        <v>4</v>
      </c>
      <c r="S524" s="274">
        <v>5</v>
      </c>
      <c r="T524" s="274">
        <v>4</v>
      </c>
      <c r="U524" s="274">
        <v>5</v>
      </c>
      <c r="V524" s="274"/>
      <c r="W524" s="274"/>
      <c r="X524" s="274">
        <v>4</v>
      </c>
      <c r="Y524" s="274">
        <v>5</v>
      </c>
      <c r="Z524" s="274">
        <v>2</v>
      </c>
      <c r="AA524" s="274">
        <v>2</v>
      </c>
      <c r="AB524" s="274">
        <v>2</v>
      </c>
      <c r="AC524" s="274"/>
      <c r="AD524" s="274">
        <v>4</v>
      </c>
      <c r="AE524" s="274">
        <v>4</v>
      </c>
      <c r="AF524" s="274">
        <v>5</v>
      </c>
      <c r="AG524" s="274">
        <v>4</v>
      </c>
      <c r="AH524" s="274">
        <v>4</v>
      </c>
      <c r="AI524" s="274">
        <v>4</v>
      </c>
      <c r="AJ524" s="274">
        <v>4</v>
      </c>
      <c r="AK524" s="274"/>
      <c r="AL524" s="274"/>
      <c r="AM524" s="274">
        <v>5</v>
      </c>
      <c r="AN524" s="274">
        <v>5</v>
      </c>
      <c r="AO524" s="274">
        <v>5</v>
      </c>
      <c r="AP524" s="274">
        <v>5</v>
      </c>
      <c r="AQ524" s="274">
        <v>5</v>
      </c>
      <c r="AR524" s="274">
        <v>5</v>
      </c>
      <c r="AS524" s="274">
        <v>5</v>
      </c>
      <c r="AT524" s="274"/>
      <c r="AU524" s="274" t="s">
        <v>183</v>
      </c>
      <c r="AV524" s="274">
        <v>3</v>
      </c>
      <c r="AW524" s="274" t="s">
        <v>33</v>
      </c>
      <c r="AX524" s="274"/>
      <c r="AY524" s="274" t="s">
        <v>33</v>
      </c>
      <c r="AZ524" s="274"/>
      <c r="BA524" s="274" t="s">
        <v>183</v>
      </c>
      <c r="BB524" s="274" t="s">
        <v>183</v>
      </c>
      <c r="BC524" s="274" t="s">
        <v>33</v>
      </c>
      <c r="BD524" s="274"/>
      <c r="BE524" s="274" t="s">
        <v>33</v>
      </c>
      <c r="BF524" s="274"/>
      <c r="BG524" s="274"/>
      <c r="BH524" s="274"/>
      <c r="BI524" s="274"/>
      <c r="BJ524" s="274">
        <v>5</v>
      </c>
      <c r="BK524" s="274">
        <v>5</v>
      </c>
      <c r="BL524" s="274"/>
      <c r="BM524" s="274">
        <v>5</v>
      </c>
      <c r="BN524" s="274">
        <v>4</v>
      </c>
      <c r="BO524" s="274"/>
      <c r="BP524" s="274"/>
      <c r="BQ524" s="275">
        <v>43143.607164351852</v>
      </c>
      <c r="BR524" s="274" t="s">
        <v>355</v>
      </c>
    </row>
    <row r="525" spans="1:70" ht="15" x14ac:dyDescent="0.25">
      <c r="A525" s="197" t="str">
        <f>IF(ISNA(LOOKUP($G525,BLIOTECAS!$B$1:$B$27,BLIOTECAS!C$1:C$27)),"",LOOKUP($G525,BLIOTECAS!$B$1:$B$27,BLIOTECAS!C$1:C$27))</f>
        <v/>
      </c>
      <c r="B525" s="197" t="str">
        <f>IF(ISNA(LOOKUP($G525,BLIOTECAS!$B$1:$B$27,BLIOTECAS!D$1:D$27)),"",LOOKUP($G525,BLIOTECAS!$B$1:$B$27,BLIOTECAS!D$1:D$27))</f>
        <v/>
      </c>
      <c r="C525" s="197" t="str">
        <f>IF(ISNA(LOOKUP($G525,BLIOTECAS!$B$1:$B$27,BLIOTECAS!E$1:E$27)),"",LOOKUP($G525,BLIOTECAS!$B$1:$B$27,BLIOTECAS!E$1:E$27))</f>
        <v/>
      </c>
      <c r="D525" s="274">
        <v>1958</v>
      </c>
      <c r="E525" s="274"/>
      <c r="F525" s="274"/>
      <c r="G525" s="274"/>
      <c r="H525" s="274"/>
      <c r="I525" s="274">
        <v>3</v>
      </c>
      <c r="J525" s="274">
        <v>5</v>
      </c>
      <c r="K525" s="274"/>
      <c r="L525" s="274">
        <v>20</v>
      </c>
      <c r="M525" s="274"/>
      <c r="N525" s="274"/>
      <c r="O525" s="274"/>
      <c r="P525" s="274"/>
      <c r="Q525" s="274"/>
      <c r="R525" s="274">
        <v>5</v>
      </c>
      <c r="S525" s="274">
        <v>5</v>
      </c>
      <c r="T525" s="274">
        <v>5</v>
      </c>
      <c r="U525" s="274">
        <v>5</v>
      </c>
      <c r="V525" s="274"/>
      <c r="W525" s="274"/>
      <c r="X525" s="274">
        <v>3</v>
      </c>
      <c r="Y525" s="274">
        <v>5</v>
      </c>
      <c r="Z525" s="274">
        <v>5</v>
      </c>
      <c r="AA525" s="274">
        <v>3</v>
      </c>
      <c r="AB525" s="274">
        <v>2</v>
      </c>
      <c r="AC525" s="274"/>
      <c r="AD525" s="274">
        <v>5</v>
      </c>
      <c r="AE525" s="274">
        <v>5</v>
      </c>
      <c r="AF525" s="274">
        <v>4</v>
      </c>
      <c r="AG525" s="274">
        <v>5</v>
      </c>
      <c r="AH525" s="274">
        <v>4</v>
      </c>
      <c r="AI525" s="274">
        <v>5</v>
      </c>
      <c r="AJ525" s="274">
        <v>4</v>
      </c>
      <c r="AK525" s="274"/>
      <c r="AL525" s="274"/>
      <c r="AM525" s="274">
        <v>5</v>
      </c>
      <c r="AN525" s="274">
        <v>5</v>
      </c>
      <c r="AO525" s="274">
        <v>5</v>
      </c>
      <c r="AP525" s="274">
        <v>5</v>
      </c>
      <c r="AQ525" s="274">
        <v>5</v>
      </c>
      <c r="AR525" s="274">
        <v>5</v>
      </c>
      <c r="AS525" s="274">
        <v>5</v>
      </c>
      <c r="AT525" s="274"/>
      <c r="AU525" s="274" t="s">
        <v>33</v>
      </c>
      <c r="AV525" s="274"/>
      <c r="AW525" s="274" t="s">
        <v>33</v>
      </c>
      <c r="AX525" s="274"/>
      <c r="AY525" s="274" t="s">
        <v>33</v>
      </c>
      <c r="AZ525" s="274"/>
      <c r="BA525" s="274" t="s">
        <v>183</v>
      </c>
      <c r="BB525" s="274" t="s">
        <v>183</v>
      </c>
      <c r="BC525" s="274" t="s">
        <v>33</v>
      </c>
      <c r="BD525" s="274"/>
      <c r="BE525" s="274" t="s">
        <v>33</v>
      </c>
      <c r="BF525" s="274"/>
      <c r="BG525" s="274"/>
      <c r="BH525" s="274"/>
      <c r="BI525" s="274"/>
      <c r="BJ525" s="274">
        <v>5</v>
      </c>
      <c r="BK525" s="274">
        <v>5</v>
      </c>
      <c r="BL525" s="274"/>
      <c r="BM525" s="274">
        <v>5</v>
      </c>
      <c r="BN525" s="274">
        <v>5</v>
      </c>
      <c r="BO525" s="274"/>
      <c r="BP525" s="274"/>
      <c r="BQ525" s="275">
        <v>43143.609293981484</v>
      </c>
      <c r="BR525" s="274" t="s">
        <v>355</v>
      </c>
    </row>
    <row r="526" spans="1:70" ht="15" x14ac:dyDescent="0.25">
      <c r="A526" s="197" t="str">
        <f>IF(ISNA(LOOKUP($G526,BLIOTECAS!$B$1:$B$27,BLIOTECAS!C$1:C$27)),"",LOOKUP($G526,BLIOTECAS!$B$1:$B$27,BLIOTECAS!C$1:C$27))</f>
        <v xml:space="preserve">Facultad de Psicología </v>
      </c>
      <c r="B526" s="197" t="str">
        <f>IF(ISNA(LOOKUP($G526,BLIOTECAS!$B$1:$B$27,BLIOTECAS!D$1:D$27)),"",LOOKUP($G526,BLIOTECAS!$B$1:$B$27,BLIOTECAS!D$1:D$27))</f>
        <v>PSI</v>
      </c>
      <c r="C526" s="197" t="str">
        <f>IF(ISNA(LOOKUP($G526,BLIOTECAS!$B$1:$B$27,BLIOTECAS!E$1:E$27)),"",LOOKUP($G526,BLIOTECAS!$B$1:$B$27,BLIOTECAS!E$1:E$27))</f>
        <v>Ciencias de la Salud</v>
      </c>
      <c r="D526" s="274">
        <v>1959</v>
      </c>
      <c r="E526" s="274"/>
      <c r="F526" s="274"/>
      <c r="G526" s="274">
        <v>20</v>
      </c>
      <c r="H526" s="274"/>
      <c r="I526" s="274">
        <v>5</v>
      </c>
      <c r="J526" s="274">
        <v>3</v>
      </c>
      <c r="K526" s="274"/>
      <c r="L526" s="274">
        <v>5</v>
      </c>
      <c r="M526" s="274">
        <v>29</v>
      </c>
      <c r="N526" s="274">
        <v>1</v>
      </c>
      <c r="O526" s="274"/>
      <c r="P526" s="274"/>
      <c r="Q526" s="274"/>
      <c r="R526" s="274">
        <v>5</v>
      </c>
      <c r="S526" s="274">
        <v>5</v>
      </c>
      <c r="T526" s="274">
        <v>5</v>
      </c>
      <c r="U526" s="274">
        <v>5</v>
      </c>
      <c r="V526" s="274"/>
      <c r="W526" s="274"/>
      <c r="X526" s="274">
        <v>5</v>
      </c>
      <c r="Y526" s="274">
        <v>4</v>
      </c>
      <c r="Z526" s="274">
        <v>4</v>
      </c>
      <c r="AA526" s="274">
        <v>4</v>
      </c>
      <c r="AB526" s="274">
        <v>5</v>
      </c>
      <c r="AC526" s="274"/>
      <c r="AD526" s="274">
        <v>4</v>
      </c>
      <c r="AE526" s="274">
        <v>5</v>
      </c>
      <c r="AF526" s="274">
        <v>5</v>
      </c>
      <c r="AG526" s="274">
        <v>5</v>
      </c>
      <c r="AH526" s="274">
        <v>5</v>
      </c>
      <c r="AI526" s="274">
        <v>5</v>
      </c>
      <c r="AJ526" s="274">
        <v>4</v>
      </c>
      <c r="AK526" s="274"/>
      <c r="AL526" s="274"/>
      <c r="AM526" s="274">
        <v>5</v>
      </c>
      <c r="AN526" s="274">
        <v>4</v>
      </c>
      <c r="AO526" s="274">
        <v>5</v>
      </c>
      <c r="AP526" s="274">
        <v>5</v>
      </c>
      <c r="AQ526" s="274">
        <v>5</v>
      </c>
      <c r="AR526" s="274">
        <v>4</v>
      </c>
      <c r="AS526" s="274">
        <v>5</v>
      </c>
      <c r="AT526" s="274"/>
      <c r="AU526" s="274" t="s">
        <v>183</v>
      </c>
      <c r="AV526" s="274">
        <v>4</v>
      </c>
      <c r="AW526" s="274" t="s">
        <v>183</v>
      </c>
      <c r="AX526" s="274">
        <v>5</v>
      </c>
      <c r="AY526" s="274" t="s">
        <v>33</v>
      </c>
      <c r="AZ526" s="274"/>
      <c r="BA526" s="274" t="s">
        <v>33</v>
      </c>
      <c r="BB526" s="274" t="s">
        <v>183</v>
      </c>
      <c r="BC526" s="274" t="s">
        <v>183</v>
      </c>
      <c r="BD526" s="274">
        <v>5</v>
      </c>
      <c r="BE526" s="274" t="s">
        <v>183</v>
      </c>
      <c r="BF526" s="274"/>
      <c r="BG526" s="274"/>
      <c r="BH526" s="274"/>
      <c r="BI526" s="274"/>
      <c r="BJ526" s="274">
        <v>5</v>
      </c>
      <c r="BK526" s="274">
        <v>5</v>
      </c>
      <c r="BL526" s="274"/>
      <c r="BM526" s="274">
        <v>5</v>
      </c>
      <c r="BN526" s="274">
        <v>5</v>
      </c>
      <c r="BO526" s="274"/>
      <c r="BP526" s="274"/>
      <c r="BQ526" s="275">
        <v>43143.609490740739</v>
      </c>
      <c r="BR526" s="274" t="s">
        <v>355</v>
      </c>
    </row>
    <row r="527" spans="1:70" ht="15" x14ac:dyDescent="0.25">
      <c r="A527" s="197" t="str">
        <f>IF(ISNA(LOOKUP($G527,BLIOTECAS!$B$1:$B$27,BLIOTECAS!C$1:C$27)),"",LOOKUP($G527,BLIOTECAS!$B$1:$B$27,BLIOTECAS!C$1:C$27))</f>
        <v xml:space="preserve">Facultad de Psicología </v>
      </c>
      <c r="B527" s="197" t="str">
        <f>IF(ISNA(LOOKUP($G527,BLIOTECAS!$B$1:$B$27,BLIOTECAS!D$1:D$27)),"",LOOKUP($G527,BLIOTECAS!$B$1:$B$27,BLIOTECAS!D$1:D$27))</f>
        <v>PSI</v>
      </c>
      <c r="C527" s="197" t="str">
        <f>IF(ISNA(LOOKUP($G527,BLIOTECAS!$B$1:$B$27,BLIOTECAS!E$1:E$27)),"",LOOKUP($G527,BLIOTECAS!$B$1:$B$27,BLIOTECAS!E$1:E$27))</f>
        <v>Ciencias de la Salud</v>
      </c>
      <c r="D527" s="274">
        <v>1960</v>
      </c>
      <c r="E527" s="274"/>
      <c r="F527" s="274"/>
      <c r="G527" s="274">
        <v>20</v>
      </c>
      <c r="H527" s="274"/>
      <c r="I527" s="274">
        <v>2</v>
      </c>
      <c r="J527" s="274">
        <v>4</v>
      </c>
      <c r="K527" s="274"/>
      <c r="L527" s="274">
        <v>20</v>
      </c>
      <c r="M527" s="274"/>
      <c r="N527" s="274"/>
      <c r="O527" s="274"/>
      <c r="P527" s="274"/>
      <c r="Q527" s="274"/>
      <c r="R527" s="274">
        <v>5</v>
      </c>
      <c r="S527" s="274">
        <v>5</v>
      </c>
      <c r="T527" s="274">
        <v>4</v>
      </c>
      <c r="U527" s="274">
        <v>4</v>
      </c>
      <c r="V527" s="274"/>
      <c r="W527" s="274"/>
      <c r="X527" s="274">
        <v>3</v>
      </c>
      <c r="Y527" s="274">
        <v>5</v>
      </c>
      <c r="Z527" s="274">
        <v>3</v>
      </c>
      <c r="AA527" s="274">
        <v>2</v>
      </c>
      <c r="AB527" s="274">
        <v>2</v>
      </c>
      <c r="AC527" s="274"/>
      <c r="AD527" s="274">
        <v>4</v>
      </c>
      <c r="AE527" s="274">
        <v>5</v>
      </c>
      <c r="AF527" s="274">
        <v>3</v>
      </c>
      <c r="AG527" s="274">
        <v>5</v>
      </c>
      <c r="AH527" s="274">
        <v>4</v>
      </c>
      <c r="AI527" s="274">
        <v>5</v>
      </c>
      <c r="AJ527" s="274">
        <v>5</v>
      </c>
      <c r="AK527" s="274"/>
      <c r="AL527" s="274"/>
      <c r="AM527" s="274">
        <v>5</v>
      </c>
      <c r="AN527" s="274">
        <v>5</v>
      </c>
      <c r="AO527" s="274">
        <v>5</v>
      </c>
      <c r="AP527" s="274">
        <v>4</v>
      </c>
      <c r="AQ527" s="274">
        <v>5</v>
      </c>
      <c r="AR527" s="274">
        <v>5</v>
      </c>
      <c r="AS527" s="274">
        <v>5</v>
      </c>
      <c r="AT527" s="274"/>
      <c r="AU527" s="274" t="s">
        <v>183</v>
      </c>
      <c r="AV527" s="274">
        <v>4</v>
      </c>
      <c r="AW527" s="274" t="s">
        <v>33</v>
      </c>
      <c r="AX527" s="274"/>
      <c r="AY527" s="274" t="s">
        <v>183</v>
      </c>
      <c r="AZ527" s="274">
        <v>4</v>
      </c>
      <c r="BA527" s="274" t="s">
        <v>183</v>
      </c>
      <c r="BB527" s="274" t="s">
        <v>183</v>
      </c>
      <c r="BC527" s="274" t="s">
        <v>183</v>
      </c>
      <c r="BD527" s="274">
        <v>3</v>
      </c>
      <c r="BE527" s="274" t="s">
        <v>33</v>
      </c>
      <c r="BF527" s="274"/>
      <c r="BG527" s="274"/>
      <c r="BH527" s="274"/>
      <c r="BI527" s="274"/>
      <c r="BJ527" s="274"/>
      <c r="BK527" s="274">
        <v>5</v>
      </c>
      <c r="BL527" s="274"/>
      <c r="BM527" s="274">
        <v>4</v>
      </c>
      <c r="BN527" s="274">
        <v>4</v>
      </c>
      <c r="BO527" s="274"/>
      <c r="BP527" s="274"/>
      <c r="BQ527" s="290">
        <v>43143.614108796297</v>
      </c>
      <c r="BR527" s="274" t="s">
        <v>356</v>
      </c>
    </row>
    <row r="528" spans="1:70" ht="15" x14ac:dyDescent="0.25">
      <c r="A528" s="197" t="str">
        <f>IF(ISNA(LOOKUP($G528,BLIOTECAS!$B$1:$B$27,BLIOTECAS!C$1:C$27)),"",LOOKUP($G528,BLIOTECAS!$B$1:$B$27,BLIOTECAS!C$1:C$27))</f>
        <v/>
      </c>
      <c r="B528" s="197" t="str">
        <f>IF(ISNA(LOOKUP($G528,BLIOTECAS!$B$1:$B$27,BLIOTECAS!D$1:D$27)),"",LOOKUP($G528,BLIOTECAS!$B$1:$B$27,BLIOTECAS!D$1:D$27))</f>
        <v/>
      </c>
      <c r="C528" s="197" t="str">
        <f>IF(ISNA(LOOKUP($G528,BLIOTECAS!$B$1:$B$27,BLIOTECAS!E$1:E$27)),"",LOOKUP($G528,BLIOTECAS!$B$1:$B$27,BLIOTECAS!E$1:E$27))</f>
        <v/>
      </c>
      <c r="D528" s="274">
        <v>1961</v>
      </c>
      <c r="E528" s="274"/>
      <c r="F528" s="274"/>
      <c r="G528" s="274"/>
      <c r="H528" s="274"/>
      <c r="I528" s="274">
        <v>3</v>
      </c>
      <c r="J528" s="274">
        <v>4</v>
      </c>
      <c r="K528" s="274"/>
      <c r="L528" s="274">
        <v>20</v>
      </c>
      <c r="M528" s="274"/>
      <c r="N528" s="274"/>
      <c r="O528" s="274"/>
      <c r="P528" s="274"/>
      <c r="Q528" s="274"/>
      <c r="R528" s="274">
        <v>4</v>
      </c>
      <c r="S528" s="274">
        <v>5</v>
      </c>
      <c r="T528" s="274">
        <v>5</v>
      </c>
      <c r="U528" s="274">
        <v>5</v>
      </c>
      <c r="V528" s="274"/>
      <c r="W528" s="274"/>
      <c r="X528" s="274">
        <v>3</v>
      </c>
      <c r="Y528" s="274">
        <v>5</v>
      </c>
      <c r="Z528" s="274">
        <v>4</v>
      </c>
      <c r="AA528" s="274">
        <v>3</v>
      </c>
      <c r="AB528" s="274">
        <v>5</v>
      </c>
      <c r="AC528" s="274"/>
      <c r="AD528" s="274">
        <v>4</v>
      </c>
      <c r="AE528" s="274">
        <v>5</v>
      </c>
      <c r="AF528" s="274">
        <v>5</v>
      </c>
      <c r="AG528" s="274">
        <v>5</v>
      </c>
      <c r="AH528" s="274">
        <v>5</v>
      </c>
      <c r="AI528" s="274">
        <v>5</v>
      </c>
      <c r="AJ528" s="274">
        <v>5</v>
      </c>
      <c r="AK528" s="274"/>
      <c r="AL528" s="274"/>
      <c r="AM528" s="274">
        <v>5</v>
      </c>
      <c r="AN528" s="274">
        <v>5</v>
      </c>
      <c r="AO528" s="274">
        <v>5</v>
      </c>
      <c r="AP528" s="274">
        <v>5</v>
      </c>
      <c r="AQ528" s="274">
        <v>5</v>
      </c>
      <c r="AR528" s="274">
        <v>5</v>
      </c>
      <c r="AS528" s="274">
        <v>5</v>
      </c>
      <c r="AT528" s="274"/>
      <c r="AU528" s="274"/>
      <c r="AV528" s="274"/>
      <c r="AW528" s="274" t="s">
        <v>183</v>
      </c>
      <c r="AX528" s="274">
        <v>5</v>
      </c>
      <c r="AY528" s="274" t="s">
        <v>33</v>
      </c>
      <c r="AZ528" s="274"/>
      <c r="BA528" s="274" t="s">
        <v>33</v>
      </c>
      <c r="BB528" s="274" t="s">
        <v>183</v>
      </c>
      <c r="BC528" s="274" t="s">
        <v>33</v>
      </c>
      <c r="BD528" s="274"/>
      <c r="BE528" s="274" t="s">
        <v>183</v>
      </c>
      <c r="BF528" s="274"/>
      <c r="BG528" s="274"/>
      <c r="BH528" s="274"/>
      <c r="BI528" s="274"/>
      <c r="BJ528" s="274">
        <v>5</v>
      </c>
      <c r="BK528" s="274">
        <v>5</v>
      </c>
      <c r="BL528" s="274"/>
      <c r="BM528" s="274">
        <v>5</v>
      </c>
      <c r="BN528" s="274">
        <v>5</v>
      </c>
      <c r="BO528" s="274"/>
      <c r="BP528" s="274"/>
      <c r="BQ528" s="275">
        <v>43143.62027777778</v>
      </c>
      <c r="BR528" s="274" t="s">
        <v>355</v>
      </c>
    </row>
    <row r="529" spans="1:71" ht="15" x14ac:dyDescent="0.25">
      <c r="A529" s="197" t="str">
        <f>IF(ISNA(LOOKUP($G529,BLIOTECAS!$B$1:$B$27,BLIOTECAS!C$1:C$27)),"",LOOKUP($G529,BLIOTECAS!$B$1:$B$27,BLIOTECAS!C$1:C$27))</f>
        <v xml:space="preserve">Facultad de Filología </v>
      </c>
      <c r="B529" s="197" t="str">
        <f>IF(ISNA(LOOKUP($G529,BLIOTECAS!$B$1:$B$27,BLIOTECAS!D$1:D$27)),"",LOOKUP($G529,BLIOTECAS!$B$1:$B$27,BLIOTECAS!D$1:D$27))</f>
        <v>FLL</v>
      </c>
      <c r="C529" s="197" t="str">
        <f>IF(ISNA(LOOKUP($G529,BLIOTECAS!$B$1:$B$27,BLIOTECAS!E$1:E$27)),"",LOOKUP($G529,BLIOTECAS!$B$1:$B$27,BLIOTECAS!E$1:E$27))</f>
        <v>Humanidades</v>
      </c>
      <c r="D529" s="274">
        <v>1962</v>
      </c>
      <c r="E529" s="274"/>
      <c r="F529" s="274"/>
      <c r="G529" s="274">
        <v>14</v>
      </c>
      <c r="H529" s="274"/>
      <c r="I529" s="274">
        <v>3</v>
      </c>
      <c r="J529" s="274">
        <v>3</v>
      </c>
      <c r="K529" s="274"/>
      <c r="L529" s="274">
        <v>14</v>
      </c>
      <c r="M529" s="274"/>
      <c r="N529" s="274"/>
      <c r="O529" s="274" t="s">
        <v>376</v>
      </c>
      <c r="P529" s="274"/>
      <c r="Q529" s="274"/>
      <c r="R529" s="274">
        <v>4</v>
      </c>
      <c r="S529" s="274">
        <v>4</v>
      </c>
      <c r="T529" s="274">
        <v>4</v>
      </c>
      <c r="U529" s="274">
        <v>4</v>
      </c>
      <c r="V529" s="274"/>
      <c r="W529" s="274"/>
      <c r="X529" s="274">
        <v>3</v>
      </c>
      <c r="Y529" s="274">
        <v>4</v>
      </c>
      <c r="Z529" s="274">
        <v>4</v>
      </c>
      <c r="AA529" s="274">
        <v>4</v>
      </c>
      <c r="AB529" s="274">
        <v>3</v>
      </c>
      <c r="AC529" s="274"/>
      <c r="AD529" s="274">
        <v>4</v>
      </c>
      <c r="AE529" s="274">
        <v>4</v>
      </c>
      <c r="AF529" s="274">
        <v>4</v>
      </c>
      <c r="AG529" s="274">
        <v>4</v>
      </c>
      <c r="AH529" s="274">
        <v>4</v>
      </c>
      <c r="AI529" s="274">
        <v>4</v>
      </c>
      <c r="AJ529" s="274">
        <v>4</v>
      </c>
      <c r="AK529" s="274"/>
      <c r="AL529" s="274"/>
      <c r="AM529" s="274">
        <v>4</v>
      </c>
      <c r="AN529" s="274">
        <v>4</v>
      </c>
      <c r="AO529" s="274">
        <v>4</v>
      </c>
      <c r="AP529" s="274">
        <v>4</v>
      </c>
      <c r="AQ529" s="274">
        <v>4</v>
      </c>
      <c r="AR529" s="274">
        <v>4</v>
      </c>
      <c r="AS529" s="274">
        <v>4</v>
      </c>
      <c r="AT529" s="274"/>
      <c r="AU529" s="274" t="s">
        <v>183</v>
      </c>
      <c r="AV529" s="274">
        <v>4</v>
      </c>
      <c r="AW529" s="274" t="s">
        <v>33</v>
      </c>
      <c r="AX529" s="274"/>
      <c r="AY529" s="274" t="s">
        <v>33</v>
      </c>
      <c r="AZ529" s="274"/>
      <c r="BA529" s="274" t="s">
        <v>183</v>
      </c>
      <c r="BB529" s="274" t="s">
        <v>33</v>
      </c>
      <c r="BC529" s="274" t="s">
        <v>33</v>
      </c>
      <c r="BD529" s="274"/>
      <c r="BE529" s="274" t="s">
        <v>33</v>
      </c>
      <c r="BF529" s="274"/>
      <c r="BG529" s="274"/>
      <c r="BH529" s="274"/>
      <c r="BI529" s="274"/>
      <c r="BJ529" s="274">
        <v>4</v>
      </c>
      <c r="BK529" s="274">
        <v>4</v>
      </c>
      <c r="BL529" s="274"/>
      <c r="BM529" s="274">
        <v>4</v>
      </c>
      <c r="BN529" s="274">
        <v>4</v>
      </c>
      <c r="BO529" s="274"/>
      <c r="BP529" s="274"/>
      <c r="BQ529" s="275">
        <v>43143.623136574075</v>
      </c>
      <c r="BR529" s="274" t="s">
        <v>355</v>
      </c>
    </row>
    <row r="530" spans="1:71" ht="15" x14ac:dyDescent="0.25">
      <c r="A530" s="197" t="str">
        <f>IF(ISNA(LOOKUP($G530,BLIOTECAS!$B$1:$B$27,BLIOTECAS!C$1:C$27)),"",LOOKUP($G530,BLIOTECAS!$B$1:$B$27,BLIOTECAS!C$1:C$27))</f>
        <v xml:space="preserve">Facultad de Filología </v>
      </c>
      <c r="B530" s="197" t="str">
        <f>IF(ISNA(LOOKUP($G530,BLIOTECAS!$B$1:$B$27,BLIOTECAS!D$1:D$27)),"",LOOKUP($G530,BLIOTECAS!$B$1:$B$27,BLIOTECAS!D$1:D$27))</f>
        <v>FLL</v>
      </c>
      <c r="C530" s="197" t="str">
        <f>IF(ISNA(LOOKUP($G530,BLIOTECAS!$B$1:$B$27,BLIOTECAS!E$1:E$27)),"",LOOKUP($G530,BLIOTECAS!$B$1:$B$27,BLIOTECAS!E$1:E$27))</f>
        <v>Humanidades</v>
      </c>
      <c r="D530" s="274">
        <v>1963</v>
      </c>
      <c r="E530" s="274"/>
      <c r="F530" s="274"/>
      <c r="G530" s="274">
        <v>14</v>
      </c>
      <c r="H530" s="274"/>
      <c r="I530" s="274">
        <v>4</v>
      </c>
      <c r="J530" s="274">
        <v>5</v>
      </c>
      <c r="K530" s="274"/>
      <c r="L530" s="274">
        <v>29</v>
      </c>
      <c r="M530" s="274">
        <v>16</v>
      </c>
      <c r="N530" s="274">
        <v>14</v>
      </c>
      <c r="O530" s="274" t="s">
        <v>105</v>
      </c>
      <c r="P530" s="274"/>
      <c r="Q530" s="274"/>
      <c r="R530" s="274">
        <v>4</v>
      </c>
      <c r="S530" s="274">
        <v>5</v>
      </c>
      <c r="T530" s="274">
        <v>4</v>
      </c>
      <c r="U530" s="274">
        <v>3</v>
      </c>
      <c r="V530" s="274"/>
      <c r="W530" s="274"/>
      <c r="X530" s="274">
        <v>5</v>
      </c>
      <c r="Y530" s="274">
        <v>3</v>
      </c>
      <c r="Z530" s="274">
        <v>4</v>
      </c>
      <c r="AA530" s="274">
        <v>5</v>
      </c>
      <c r="AB530" s="274">
        <v>4</v>
      </c>
      <c r="AC530" s="274"/>
      <c r="AD530" s="274">
        <v>4</v>
      </c>
      <c r="AE530" s="274">
        <v>5</v>
      </c>
      <c r="AF530" s="274">
        <v>4</v>
      </c>
      <c r="AG530" s="274">
        <v>5</v>
      </c>
      <c r="AH530" s="274">
        <v>4</v>
      </c>
      <c r="AI530" s="274">
        <v>4</v>
      </c>
      <c r="AJ530" s="274">
        <v>3</v>
      </c>
      <c r="AK530" s="274"/>
      <c r="AL530" s="274"/>
      <c r="AM530" s="274">
        <v>5</v>
      </c>
      <c r="AN530" s="274">
        <v>5</v>
      </c>
      <c r="AO530" s="274">
        <v>5</v>
      </c>
      <c r="AP530" s="274">
        <v>4</v>
      </c>
      <c r="AQ530" s="274">
        <v>5</v>
      </c>
      <c r="AR530" s="274">
        <v>5</v>
      </c>
      <c r="AS530" s="274">
        <v>4</v>
      </c>
      <c r="AT530" s="274"/>
      <c r="AU530" s="274" t="s">
        <v>183</v>
      </c>
      <c r="AV530" s="274">
        <v>4</v>
      </c>
      <c r="AW530" s="274" t="s">
        <v>33</v>
      </c>
      <c r="AX530" s="274"/>
      <c r="AY530" s="274" t="s">
        <v>33</v>
      </c>
      <c r="AZ530" s="274"/>
      <c r="BA530" s="274" t="s">
        <v>33</v>
      </c>
      <c r="BB530" s="274" t="s">
        <v>183</v>
      </c>
      <c r="BC530" s="274" t="s">
        <v>33</v>
      </c>
      <c r="BD530" s="274"/>
      <c r="BE530" s="274" t="s">
        <v>183</v>
      </c>
      <c r="BF530" s="274"/>
      <c r="BG530" s="274"/>
      <c r="BH530" s="274"/>
      <c r="BI530" s="274"/>
      <c r="BJ530" s="274">
        <v>5</v>
      </c>
      <c r="BK530" s="274">
        <v>4</v>
      </c>
      <c r="BL530" s="274"/>
      <c r="BM530" s="274">
        <v>4</v>
      </c>
      <c r="BN530" s="274">
        <v>2</v>
      </c>
      <c r="BO530" s="274" t="s">
        <v>533</v>
      </c>
      <c r="BP530" s="274"/>
      <c r="BQ530" s="275">
        <v>43143.674189814818</v>
      </c>
      <c r="BR530" s="274" t="s">
        <v>355</v>
      </c>
    </row>
    <row r="531" spans="1:71" ht="15" x14ac:dyDescent="0.25">
      <c r="A531" s="197" t="str">
        <f>IF(ISNA(LOOKUP($G531,BLIOTECAS!$B$1:$B$27,BLIOTECAS!C$1:C$27)),"",LOOKUP($G531,BLIOTECAS!$B$1:$B$27,BLIOTECAS!C$1:C$27))</f>
        <v xml:space="preserve">Facultad de Derecho </v>
      </c>
      <c r="B531" s="197" t="str">
        <f>IF(ISNA(LOOKUP($G531,BLIOTECAS!$B$1:$B$27,BLIOTECAS!D$1:D$27)),"",LOOKUP($G531,BLIOTECAS!$B$1:$B$27,BLIOTECAS!D$1:D$27))</f>
        <v>DER</v>
      </c>
      <c r="C531" s="197" t="str">
        <f>IF(ISNA(LOOKUP($G531,BLIOTECAS!$B$1:$B$27,BLIOTECAS!E$1:E$27)),"",LOOKUP($G531,BLIOTECAS!$B$1:$B$27,BLIOTECAS!E$1:E$27))</f>
        <v>Ciencias Sociales</v>
      </c>
      <c r="D531" s="274">
        <v>1964</v>
      </c>
      <c r="E531" s="274"/>
      <c r="F531" s="274"/>
      <c r="G531" s="274">
        <v>11</v>
      </c>
      <c r="H531" s="274"/>
      <c r="I531" s="274">
        <v>3</v>
      </c>
      <c r="J531" s="274">
        <v>2</v>
      </c>
      <c r="K531" s="274"/>
      <c r="L531" s="274">
        <v>29</v>
      </c>
      <c r="M531" s="274"/>
      <c r="N531" s="274"/>
      <c r="O531" s="274" t="s">
        <v>534</v>
      </c>
      <c r="P531" s="274"/>
      <c r="Q531" s="274"/>
      <c r="R531" s="274">
        <v>4</v>
      </c>
      <c r="S531" s="274">
        <v>4</v>
      </c>
      <c r="T531" s="274">
        <v>5</v>
      </c>
      <c r="U531" s="274">
        <v>4</v>
      </c>
      <c r="V531" s="274"/>
      <c r="W531" s="274"/>
      <c r="X531" s="274">
        <v>5</v>
      </c>
      <c r="Y531" s="274"/>
      <c r="Z531" s="274">
        <v>5</v>
      </c>
      <c r="AA531" s="274">
        <v>4</v>
      </c>
      <c r="AB531" s="274"/>
      <c r="AC531" s="274"/>
      <c r="AD531" s="274"/>
      <c r="AE531" s="274"/>
      <c r="AF531" s="274"/>
      <c r="AG531" s="274"/>
      <c r="AH531" s="274"/>
      <c r="AI531" s="274"/>
      <c r="AJ531" s="274"/>
      <c r="AK531" s="274"/>
      <c r="AL531" s="274"/>
      <c r="AM531" s="274">
        <v>5</v>
      </c>
      <c r="AN531" s="274">
        <v>5</v>
      </c>
      <c r="AO531" s="274">
        <v>5</v>
      </c>
      <c r="AP531" s="274"/>
      <c r="AQ531" s="274">
        <v>5</v>
      </c>
      <c r="AR531" s="274">
        <v>5</v>
      </c>
      <c r="AS531" s="274"/>
      <c r="AT531" s="274"/>
      <c r="AU531" s="274" t="s">
        <v>33</v>
      </c>
      <c r="AV531" s="274"/>
      <c r="AW531" s="274"/>
      <c r="AX531" s="274"/>
      <c r="AY531" s="274" t="s">
        <v>33</v>
      </c>
      <c r="AZ531" s="274"/>
      <c r="BA531" s="274" t="s">
        <v>33</v>
      </c>
      <c r="BB531" s="274" t="s">
        <v>183</v>
      </c>
      <c r="BC531" s="274" t="s">
        <v>183</v>
      </c>
      <c r="BD531" s="274">
        <v>3</v>
      </c>
      <c r="BE531" s="274" t="s">
        <v>183</v>
      </c>
      <c r="BF531" s="274"/>
      <c r="BG531" s="274"/>
      <c r="BH531" s="274"/>
      <c r="BI531" s="274"/>
      <c r="BJ531" s="274">
        <v>5</v>
      </c>
      <c r="BK531" s="274">
        <v>5</v>
      </c>
      <c r="BL531" s="274"/>
      <c r="BM531" s="274">
        <v>4</v>
      </c>
      <c r="BN531" s="274">
        <v>4</v>
      </c>
      <c r="BO531" s="274"/>
      <c r="BP531" s="274"/>
      <c r="BQ531" s="275">
        <v>43143.680706018517</v>
      </c>
      <c r="BR531" s="274" t="s">
        <v>355</v>
      </c>
      <c r="BS531" t="s">
        <v>377</v>
      </c>
    </row>
    <row r="532" spans="1:71" ht="15" x14ac:dyDescent="0.25">
      <c r="A532" s="197" t="str">
        <f>IF(ISNA(LOOKUP($G532,BLIOTECAS!$B$1:$B$27,BLIOTECAS!C$1:C$27)),"",LOOKUP($G532,BLIOTECAS!$B$1:$B$27,BLIOTECAS!C$1:C$27))</f>
        <v/>
      </c>
      <c r="B532" s="197" t="str">
        <f>IF(ISNA(LOOKUP($G532,BLIOTECAS!$B$1:$B$27,BLIOTECAS!D$1:D$27)),"",LOOKUP($G532,BLIOTECAS!$B$1:$B$27,BLIOTECAS!D$1:D$27))</f>
        <v/>
      </c>
      <c r="C532" s="197" t="str">
        <f>IF(ISNA(LOOKUP($G532,BLIOTECAS!$B$1:$B$27,BLIOTECAS!E$1:E$27)),"",LOOKUP($G532,BLIOTECAS!$B$1:$B$27,BLIOTECAS!E$1:E$27))</f>
        <v/>
      </c>
      <c r="D532" s="274">
        <v>1965</v>
      </c>
      <c r="E532" s="274"/>
      <c r="F532" s="274"/>
      <c r="G532" s="274"/>
      <c r="H532" s="274"/>
      <c r="I532" s="274">
        <v>3</v>
      </c>
      <c r="J532" s="274">
        <v>5</v>
      </c>
      <c r="K532" s="274"/>
      <c r="L532" s="274">
        <v>2</v>
      </c>
      <c r="M532" s="274"/>
      <c r="N532" s="274"/>
      <c r="O532" s="274"/>
      <c r="P532" s="274"/>
      <c r="Q532" s="274"/>
      <c r="R532" s="274">
        <v>5</v>
      </c>
      <c r="S532" s="274">
        <v>5</v>
      </c>
      <c r="T532" s="274">
        <v>5</v>
      </c>
      <c r="U532" s="274">
        <v>5</v>
      </c>
      <c r="V532" s="274"/>
      <c r="W532" s="274"/>
      <c r="X532" s="274">
        <v>3</v>
      </c>
      <c r="Y532" s="274">
        <v>5</v>
      </c>
      <c r="Z532" s="274">
        <v>3</v>
      </c>
      <c r="AA532" s="274">
        <v>3</v>
      </c>
      <c r="AB532" s="274">
        <v>4</v>
      </c>
      <c r="AC532" s="274"/>
      <c r="AD532" s="274">
        <v>4</v>
      </c>
      <c r="AE532" s="274">
        <v>4</v>
      </c>
      <c r="AF532" s="274">
        <v>5</v>
      </c>
      <c r="AG532" s="274">
        <v>5</v>
      </c>
      <c r="AH532" s="274">
        <v>5</v>
      </c>
      <c r="AI532" s="274">
        <v>5</v>
      </c>
      <c r="AJ532" s="274">
        <v>5</v>
      </c>
      <c r="AK532" s="274"/>
      <c r="AL532" s="274"/>
      <c r="AM532" s="274">
        <v>5</v>
      </c>
      <c r="AN532" s="274">
        <v>5</v>
      </c>
      <c r="AO532" s="274">
        <v>5</v>
      </c>
      <c r="AP532" s="274">
        <v>5</v>
      </c>
      <c r="AQ532" s="274">
        <v>5</v>
      </c>
      <c r="AR532" s="274">
        <v>5</v>
      </c>
      <c r="AS532" s="274">
        <v>5</v>
      </c>
      <c r="AT532" s="274"/>
      <c r="AU532" s="274" t="s">
        <v>183</v>
      </c>
      <c r="AV532" s="274">
        <v>3</v>
      </c>
      <c r="AW532" s="274" t="s">
        <v>183</v>
      </c>
      <c r="AX532" s="274">
        <v>4</v>
      </c>
      <c r="AY532" s="274" t="s">
        <v>33</v>
      </c>
      <c r="AZ532" s="274"/>
      <c r="BA532" s="274" t="s">
        <v>183</v>
      </c>
      <c r="BB532" s="274" t="s">
        <v>183</v>
      </c>
      <c r="BC532" s="274" t="s">
        <v>33</v>
      </c>
      <c r="BD532" s="274"/>
      <c r="BE532" s="274" t="s">
        <v>33</v>
      </c>
      <c r="BF532" s="274"/>
      <c r="BG532" s="274"/>
      <c r="BH532" s="274"/>
      <c r="BI532" s="274"/>
      <c r="BJ532" s="274">
        <v>5</v>
      </c>
      <c r="BK532" s="274">
        <v>5</v>
      </c>
      <c r="BL532" s="274"/>
      <c r="BM532" s="274">
        <v>5</v>
      </c>
      <c r="BN532" s="274">
        <v>5</v>
      </c>
      <c r="BO532" s="274"/>
      <c r="BP532" s="274"/>
      <c r="BQ532" s="275">
        <v>43143.682395833333</v>
      </c>
      <c r="BR532" s="274" t="s">
        <v>356</v>
      </c>
    </row>
    <row r="533" spans="1:71" ht="15" x14ac:dyDescent="0.25">
      <c r="A533" s="197" t="str">
        <f>IF(ISNA(LOOKUP($G533,BLIOTECAS!$B$1:$B$27,BLIOTECAS!C$1:C$27)),"",LOOKUP($G533,BLIOTECAS!$B$1:$B$27,BLIOTECAS!C$1:C$27))</f>
        <v xml:space="preserve">Facultad de Psicología </v>
      </c>
      <c r="B533" s="197" t="str">
        <f>IF(ISNA(LOOKUP($G533,BLIOTECAS!$B$1:$B$27,BLIOTECAS!D$1:D$27)),"",LOOKUP($G533,BLIOTECAS!$B$1:$B$27,BLIOTECAS!D$1:D$27))</f>
        <v>PSI</v>
      </c>
      <c r="C533" s="197" t="str">
        <f>IF(ISNA(LOOKUP($G533,BLIOTECAS!$B$1:$B$27,BLIOTECAS!E$1:E$27)),"",LOOKUP($G533,BLIOTECAS!$B$1:$B$27,BLIOTECAS!E$1:E$27))</f>
        <v>Ciencias de la Salud</v>
      </c>
      <c r="D533" s="274">
        <v>1966</v>
      </c>
      <c r="E533" s="274"/>
      <c r="F533" s="274"/>
      <c r="G533" s="274">
        <v>20</v>
      </c>
      <c r="H533" s="274"/>
      <c r="I533" s="274">
        <v>2</v>
      </c>
      <c r="J533" s="274">
        <v>1</v>
      </c>
      <c r="K533" s="274"/>
      <c r="L533" s="274">
        <v>20</v>
      </c>
      <c r="M533" s="274">
        <v>11</v>
      </c>
      <c r="N533" s="274"/>
      <c r="O533" s="274"/>
      <c r="P533" s="274"/>
      <c r="Q533" s="274"/>
      <c r="R533" s="274">
        <v>5</v>
      </c>
      <c r="S533" s="274">
        <v>5</v>
      </c>
      <c r="T533" s="274">
        <v>5</v>
      </c>
      <c r="U533" s="274">
        <v>5</v>
      </c>
      <c r="V533" s="274"/>
      <c r="W533" s="274"/>
      <c r="X533" s="274">
        <v>1</v>
      </c>
      <c r="Y533" s="274">
        <v>4</v>
      </c>
      <c r="Z533" s="274">
        <v>4</v>
      </c>
      <c r="AA533" s="274">
        <v>3</v>
      </c>
      <c r="AB533" s="274">
        <v>2</v>
      </c>
      <c r="AC533" s="274"/>
      <c r="AD533" s="274">
        <v>3</v>
      </c>
      <c r="AE533" s="274">
        <v>2</v>
      </c>
      <c r="AF533" s="274">
        <v>3</v>
      </c>
      <c r="AG533" s="274">
        <v>4</v>
      </c>
      <c r="AH533" s="274">
        <v>3</v>
      </c>
      <c r="AI533" s="274">
        <v>3</v>
      </c>
      <c r="AJ533" s="274">
        <v>3</v>
      </c>
      <c r="AK533" s="274"/>
      <c r="AL533" s="274"/>
      <c r="AM533" s="274">
        <v>5</v>
      </c>
      <c r="AN533" s="274">
        <v>5</v>
      </c>
      <c r="AO533" s="274">
        <v>5</v>
      </c>
      <c r="AP533" s="274">
        <v>5</v>
      </c>
      <c r="AQ533" s="274">
        <v>5</v>
      </c>
      <c r="AR533" s="274">
        <v>5</v>
      </c>
      <c r="AS533" s="274">
        <v>3</v>
      </c>
      <c r="AT533" s="274"/>
      <c r="AU533" s="274" t="s">
        <v>33</v>
      </c>
      <c r="AV533" s="274"/>
      <c r="AW533" s="274" t="s">
        <v>33</v>
      </c>
      <c r="AX533" s="274"/>
      <c r="AY533" s="274" t="s">
        <v>33</v>
      </c>
      <c r="AZ533" s="274"/>
      <c r="BA533" s="274" t="s">
        <v>183</v>
      </c>
      <c r="BB533" s="274" t="s">
        <v>183</v>
      </c>
      <c r="BC533" s="274" t="s">
        <v>183</v>
      </c>
      <c r="BD533" s="274">
        <v>5</v>
      </c>
      <c r="BE533" s="274" t="s">
        <v>33</v>
      </c>
      <c r="BF533" s="274"/>
      <c r="BG533" s="274"/>
      <c r="BH533" s="274"/>
      <c r="BI533" s="274"/>
      <c r="BJ533" s="274">
        <v>4</v>
      </c>
      <c r="BK533" s="274">
        <v>4</v>
      </c>
      <c r="BL533" s="274"/>
      <c r="BM533" s="274">
        <v>4</v>
      </c>
      <c r="BN533" s="274">
        <v>4</v>
      </c>
      <c r="BO533" s="274"/>
      <c r="BP533" s="274"/>
      <c r="BQ533" s="275">
        <v>43143.696921296294</v>
      </c>
      <c r="BR533" s="274" t="s">
        <v>356</v>
      </c>
    </row>
    <row r="534" spans="1:71" ht="15" x14ac:dyDescent="0.25">
      <c r="A534" s="197" t="str">
        <f>IF(ISNA(LOOKUP($G534,BLIOTECAS!$B$1:$B$27,BLIOTECAS!C$1:C$27)),"",LOOKUP($G534,BLIOTECAS!$B$1:$B$27,BLIOTECAS!C$1:C$27))</f>
        <v xml:space="preserve">Facultad de Ciencias Matemáticas </v>
      </c>
      <c r="B534" s="197" t="str">
        <f>IF(ISNA(LOOKUP($G534,BLIOTECAS!$B$1:$B$27,BLIOTECAS!D$1:D$27)),"",LOOKUP($G534,BLIOTECAS!$B$1:$B$27,BLIOTECAS!D$1:D$27))</f>
        <v>MAT</v>
      </c>
      <c r="C534" s="197" t="str">
        <f>IF(ISNA(LOOKUP($G534,BLIOTECAS!$B$1:$B$27,BLIOTECAS!E$1:E$27)),"",LOOKUP($G534,BLIOTECAS!$B$1:$B$27,BLIOTECAS!E$1:E$27))</f>
        <v>Ciencias Experimentales</v>
      </c>
      <c r="D534" s="274">
        <v>1967</v>
      </c>
      <c r="E534" s="274"/>
      <c r="F534" s="274"/>
      <c r="G534" s="274">
        <v>8</v>
      </c>
      <c r="H534" s="274"/>
      <c r="I534" s="274">
        <v>3</v>
      </c>
      <c r="J534" s="274">
        <v>4</v>
      </c>
      <c r="K534" s="274"/>
      <c r="L534" s="274">
        <v>8</v>
      </c>
      <c r="M534" s="274">
        <v>16</v>
      </c>
      <c r="N534" s="274">
        <v>6</v>
      </c>
      <c r="O534" s="274"/>
      <c r="P534" s="274"/>
      <c r="Q534" s="274"/>
      <c r="R534" s="274">
        <v>5</v>
      </c>
      <c r="S534" s="274">
        <v>5</v>
      </c>
      <c r="T534" s="274">
        <v>4</v>
      </c>
      <c r="U534" s="274">
        <v>4</v>
      </c>
      <c r="V534" s="274"/>
      <c r="W534" s="274"/>
      <c r="X534" s="274">
        <v>4</v>
      </c>
      <c r="Y534" s="274">
        <v>5</v>
      </c>
      <c r="Z534" s="274">
        <v>3</v>
      </c>
      <c r="AA534" s="274">
        <v>3</v>
      </c>
      <c r="AB534" s="274">
        <v>4</v>
      </c>
      <c r="AC534" s="274"/>
      <c r="AD534" s="274">
        <v>4</v>
      </c>
      <c r="AE534" s="274">
        <v>4</v>
      </c>
      <c r="AF534" s="274">
        <v>4</v>
      </c>
      <c r="AG534" s="274">
        <v>4</v>
      </c>
      <c r="AH534" s="274">
        <v>3</v>
      </c>
      <c r="AI534" s="274">
        <v>4</v>
      </c>
      <c r="AJ534" s="274">
        <v>4</v>
      </c>
      <c r="AK534" s="274"/>
      <c r="AL534" s="274"/>
      <c r="AM534" s="274">
        <v>5</v>
      </c>
      <c r="AN534" s="274">
        <v>5</v>
      </c>
      <c r="AO534" s="274">
        <v>5</v>
      </c>
      <c r="AP534" s="274">
        <v>5</v>
      </c>
      <c r="AQ534" s="274">
        <v>5</v>
      </c>
      <c r="AR534" s="274">
        <v>4</v>
      </c>
      <c r="AS534" s="274">
        <v>5</v>
      </c>
      <c r="AT534" s="274"/>
      <c r="AU534" s="274" t="s">
        <v>183</v>
      </c>
      <c r="AV534" s="274">
        <v>4</v>
      </c>
      <c r="AW534" s="274" t="s">
        <v>183</v>
      </c>
      <c r="AX534" s="274">
        <v>4</v>
      </c>
      <c r="AY534" s="274" t="s">
        <v>183</v>
      </c>
      <c r="AZ534" s="274">
        <v>4</v>
      </c>
      <c r="BA534" s="274" t="s">
        <v>183</v>
      </c>
      <c r="BB534" s="274" t="s">
        <v>183</v>
      </c>
      <c r="BC534" s="274" t="s">
        <v>33</v>
      </c>
      <c r="BD534" s="274"/>
      <c r="BE534" s="274" t="s">
        <v>33</v>
      </c>
      <c r="BF534" s="274"/>
      <c r="BG534" s="274"/>
      <c r="BH534" s="274"/>
      <c r="BI534" s="274"/>
      <c r="BJ534" s="274">
        <v>4</v>
      </c>
      <c r="BK534" s="274">
        <v>5</v>
      </c>
      <c r="BL534" s="274"/>
      <c r="BM534" s="274">
        <v>5</v>
      </c>
      <c r="BN534" s="274">
        <v>4</v>
      </c>
      <c r="BO534" s="274"/>
      <c r="BP534" s="274"/>
      <c r="BQ534" s="275">
        <v>43143.703333333331</v>
      </c>
      <c r="BR534" s="274" t="s">
        <v>356</v>
      </c>
    </row>
    <row r="535" spans="1:71" ht="15" x14ac:dyDescent="0.25">
      <c r="A535" s="197" t="str">
        <f>IF(ISNA(LOOKUP($G535,BLIOTECAS!$B$1:$B$27,BLIOTECAS!C$1:C$27)),"",LOOKUP($G535,BLIOTECAS!$B$1:$B$27,BLIOTECAS!C$1:C$27))</f>
        <v xml:space="preserve">Facultad de Filosofía </v>
      </c>
      <c r="B535" s="197" t="str">
        <f>IF(ISNA(LOOKUP($G535,BLIOTECAS!$B$1:$B$27,BLIOTECAS!D$1:D$27)),"",LOOKUP($G535,BLIOTECAS!$B$1:$B$27,BLIOTECAS!D$1:D$27))</f>
        <v>FLS</v>
      </c>
      <c r="C535" s="197" t="str">
        <f>IF(ISNA(LOOKUP($G535,BLIOTECAS!$B$1:$B$27,BLIOTECAS!E$1:E$27)),"",LOOKUP($G535,BLIOTECAS!$B$1:$B$27,BLIOTECAS!E$1:E$27))</f>
        <v>Humanidades</v>
      </c>
      <c r="D535" s="274">
        <v>1968</v>
      </c>
      <c r="E535" s="274"/>
      <c r="F535" s="274"/>
      <c r="G535" s="274">
        <v>15</v>
      </c>
      <c r="H535" s="274"/>
      <c r="I535" s="274">
        <v>3</v>
      </c>
      <c r="J535" s="274">
        <v>2</v>
      </c>
      <c r="K535" s="274"/>
      <c r="L535" s="274">
        <v>15</v>
      </c>
      <c r="M535" s="274"/>
      <c r="N535" s="274"/>
      <c r="O535" s="274"/>
      <c r="P535" s="274"/>
      <c r="Q535" s="274"/>
      <c r="R535" s="274">
        <v>5</v>
      </c>
      <c r="S535" s="274"/>
      <c r="T535" s="274"/>
      <c r="U535" s="274"/>
      <c r="V535" s="274"/>
      <c r="W535" s="274"/>
      <c r="X535" s="274">
        <v>3</v>
      </c>
      <c r="Y535" s="274">
        <v>3</v>
      </c>
      <c r="Z535" s="274">
        <v>4</v>
      </c>
      <c r="AA535" s="274">
        <v>1</v>
      </c>
      <c r="AB535" s="274">
        <v>2</v>
      </c>
      <c r="AC535" s="274"/>
      <c r="AD535" s="274">
        <v>5</v>
      </c>
      <c r="AE535" s="274">
        <v>5</v>
      </c>
      <c r="AF535" s="274">
        <v>5</v>
      </c>
      <c r="AG535" s="274">
        <v>5</v>
      </c>
      <c r="AH535" s="274">
        <v>4</v>
      </c>
      <c r="AI535" s="274">
        <v>5</v>
      </c>
      <c r="AJ535" s="274">
        <v>4</v>
      </c>
      <c r="AK535" s="274"/>
      <c r="AL535" s="274"/>
      <c r="AM535" s="274">
        <v>5</v>
      </c>
      <c r="AN535" s="274">
        <v>5</v>
      </c>
      <c r="AO535" s="274">
        <v>5</v>
      </c>
      <c r="AP535" s="274">
        <v>5</v>
      </c>
      <c r="AQ535" s="274">
        <v>5</v>
      </c>
      <c r="AR535" s="274">
        <v>5</v>
      </c>
      <c r="AS535" s="274">
        <v>5</v>
      </c>
      <c r="AT535" s="274"/>
      <c r="AU535" s="274" t="s">
        <v>183</v>
      </c>
      <c r="AV535" s="274">
        <v>4</v>
      </c>
      <c r="AW535" s="274" t="s">
        <v>33</v>
      </c>
      <c r="AX535" s="274"/>
      <c r="AY535" s="274" t="s">
        <v>33</v>
      </c>
      <c r="AZ535" s="274"/>
      <c r="BA535" s="274" t="s">
        <v>33</v>
      </c>
      <c r="BB535" s="274" t="s">
        <v>183</v>
      </c>
      <c r="BC535" s="274" t="s">
        <v>33</v>
      </c>
      <c r="BD535" s="274"/>
      <c r="BE535" s="274" t="s">
        <v>33</v>
      </c>
      <c r="BF535" s="274"/>
      <c r="BG535" s="274"/>
      <c r="BH535" s="274"/>
      <c r="BI535" s="274"/>
      <c r="BJ535" s="274">
        <v>5</v>
      </c>
      <c r="BK535" s="274">
        <v>5</v>
      </c>
      <c r="BL535" s="274"/>
      <c r="BM535" s="274">
        <v>5</v>
      </c>
      <c r="BN535" s="274">
        <v>3</v>
      </c>
      <c r="BO535" s="274"/>
      <c r="BP535" s="274"/>
      <c r="BQ535" s="275">
        <v>43143.72861111111</v>
      </c>
      <c r="BR535" s="274" t="s">
        <v>355</v>
      </c>
    </row>
    <row r="536" spans="1:71" ht="15" x14ac:dyDescent="0.25">
      <c r="A536" s="197" t="str">
        <f>IF(ISNA(LOOKUP($G536,BLIOTECAS!$B$1:$B$27,BLIOTECAS!C$1:C$27)),"",LOOKUP($G536,BLIOTECAS!$B$1:$B$27,BLIOTECAS!C$1:C$27))</f>
        <v xml:space="preserve">Facultad de Geografía e Historia </v>
      </c>
      <c r="B536" s="197" t="str">
        <f>IF(ISNA(LOOKUP($G536,BLIOTECAS!$B$1:$B$27,BLIOTECAS!D$1:D$27)),"",LOOKUP($G536,BLIOTECAS!$B$1:$B$27,BLIOTECAS!D$1:D$27))</f>
        <v>GHI</v>
      </c>
      <c r="C536" s="197" t="str">
        <f>IF(ISNA(LOOKUP($G536,BLIOTECAS!$B$1:$B$27,BLIOTECAS!E$1:E$27)),"",LOOKUP($G536,BLIOTECAS!$B$1:$B$27,BLIOTECAS!E$1:E$27))</f>
        <v>Humanidades</v>
      </c>
      <c r="D536" s="274">
        <v>1969</v>
      </c>
      <c r="E536" s="274"/>
      <c r="F536" s="274"/>
      <c r="G536" s="274">
        <v>16</v>
      </c>
      <c r="H536" s="274"/>
      <c r="I536" s="274">
        <v>5</v>
      </c>
      <c r="J536" s="274">
        <v>5</v>
      </c>
      <c r="K536" s="274"/>
      <c r="L536" s="274">
        <v>16</v>
      </c>
      <c r="M536" s="274">
        <v>14</v>
      </c>
      <c r="N536" s="274">
        <v>15</v>
      </c>
      <c r="O536" s="274"/>
      <c r="P536" s="274"/>
      <c r="Q536" s="274"/>
      <c r="R536" s="274">
        <v>5</v>
      </c>
      <c r="S536" s="274">
        <v>3</v>
      </c>
      <c r="T536" s="274">
        <v>3</v>
      </c>
      <c r="U536" s="274">
        <v>1</v>
      </c>
      <c r="V536" s="274"/>
      <c r="W536" s="274"/>
      <c r="X536" s="274">
        <v>4</v>
      </c>
      <c r="Y536" s="274">
        <v>5</v>
      </c>
      <c r="Z536" s="274">
        <v>4</v>
      </c>
      <c r="AA536" s="274">
        <v>3</v>
      </c>
      <c r="AB536" s="274">
        <v>4</v>
      </c>
      <c r="AC536" s="274"/>
      <c r="AD536" s="274">
        <v>5</v>
      </c>
      <c r="AE536" s="274">
        <v>5</v>
      </c>
      <c r="AF536" s="274">
        <v>5</v>
      </c>
      <c r="AG536" s="274">
        <v>5</v>
      </c>
      <c r="AH536" s="274">
        <v>4</v>
      </c>
      <c r="AI536" s="274">
        <v>5</v>
      </c>
      <c r="AJ536" s="274">
        <v>4</v>
      </c>
      <c r="AK536" s="274"/>
      <c r="AL536" s="274"/>
      <c r="AM536" s="274">
        <v>5</v>
      </c>
      <c r="AN536" s="274">
        <v>5</v>
      </c>
      <c r="AO536" s="274">
        <v>5</v>
      </c>
      <c r="AP536" s="274">
        <v>5</v>
      </c>
      <c r="AQ536" s="274"/>
      <c r="AR536" s="274">
        <v>4</v>
      </c>
      <c r="AS536" s="274">
        <v>3</v>
      </c>
      <c r="AT536" s="274"/>
      <c r="AU536" s="274" t="s">
        <v>183</v>
      </c>
      <c r="AV536" s="274">
        <v>4</v>
      </c>
      <c r="AW536" s="274" t="s">
        <v>33</v>
      </c>
      <c r="AX536" s="274"/>
      <c r="AY536" s="274" t="s">
        <v>33</v>
      </c>
      <c r="AZ536" s="274"/>
      <c r="BA536" s="274" t="s">
        <v>183</v>
      </c>
      <c r="BB536" s="274" t="s">
        <v>183</v>
      </c>
      <c r="BC536" s="274" t="s">
        <v>33</v>
      </c>
      <c r="BD536" s="274"/>
      <c r="BE536" s="274" t="s">
        <v>33</v>
      </c>
      <c r="BF536" s="274" t="s">
        <v>535</v>
      </c>
      <c r="BG536" s="274"/>
      <c r="BH536" s="274"/>
      <c r="BI536" s="274"/>
      <c r="BJ536" s="274">
        <v>5</v>
      </c>
      <c r="BK536" s="274">
        <v>5</v>
      </c>
      <c r="BL536" s="274"/>
      <c r="BM536" s="274">
        <v>5</v>
      </c>
      <c r="BN536" s="274">
        <v>5</v>
      </c>
      <c r="BO536" s="274"/>
      <c r="BP536" s="274"/>
      <c r="BQ536" s="275">
        <v>43143.733819444446</v>
      </c>
      <c r="BR536" s="274" t="s">
        <v>356</v>
      </c>
    </row>
    <row r="537" spans="1:71" ht="15" x14ac:dyDescent="0.25">
      <c r="A537" s="197" t="str">
        <f>IF(ISNA(LOOKUP($G537,BLIOTECAS!$B$1:$B$27,BLIOTECAS!C$1:C$27)),"",LOOKUP($G537,BLIOTECAS!$B$1:$B$27,BLIOTECAS!C$1:C$27))</f>
        <v xml:space="preserve">Facultad de Geografía e Historia </v>
      </c>
      <c r="B537" s="197" t="str">
        <f>IF(ISNA(LOOKUP($G537,BLIOTECAS!$B$1:$B$27,BLIOTECAS!D$1:D$27)),"",LOOKUP($G537,BLIOTECAS!$B$1:$B$27,BLIOTECAS!D$1:D$27))</f>
        <v>GHI</v>
      </c>
      <c r="C537" s="197" t="str">
        <f>IF(ISNA(LOOKUP($G537,BLIOTECAS!$B$1:$B$27,BLIOTECAS!E$1:E$27)),"",LOOKUP($G537,BLIOTECAS!$B$1:$B$27,BLIOTECAS!E$1:E$27))</f>
        <v>Humanidades</v>
      </c>
      <c r="D537" s="274">
        <v>1970</v>
      </c>
      <c r="E537" s="274"/>
      <c r="F537" s="274"/>
      <c r="G537" s="274">
        <v>16</v>
      </c>
      <c r="H537" s="274"/>
      <c r="I537" s="274">
        <v>4</v>
      </c>
      <c r="J537" s="274">
        <v>5</v>
      </c>
      <c r="K537" s="274"/>
      <c r="L537" s="274">
        <v>16</v>
      </c>
      <c r="M537" s="274">
        <v>29</v>
      </c>
      <c r="N537" s="274">
        <v>14</v>
      </c>
      <c r="O537" s="274" t="s">
        <v>536</v>
      </c>
      <c r="P537" s="274"/>
      <c r="Q537" s="274"/>
      <c r="R537" s="274">
        <v>5</v>
      </c>
      <c r="S537" s="274">
        <v>5</v>
      </c>
      <c r="T537" s="274">
        <v>4</v>
      </c>
      <c r="U537" s="274">
        <v>2</v>
      </c>
      <c r="V537" s="274"/>
      <c r="W537" s="274"/>
      <c r="X537" s="274">
        <v>5</v>
      </c>
      <c r="Y537" s="274">
        <v>4</v>
      </c>
      <c r="Z537" s="274">
        <v>2</v>
      </c>
      <c r="AA537" s="274">
        <v>4</v>
      </c>
      <c r="AB537" s="274">
        <v>3</v>
      </c>
      <c r="AC537" s="274"/>
      <c r="AD537" s="274">
        <v>4</v>
      </c>
      <c r="AE537" s="274">
        <v>3</v>
      </c>
      <c r="AF537" s="274">
        <v>4</v>
      </c>
      <c r="AG537" s="274">
        <v>4</v>
      </c>
      <c r="AH537" s="274">
        <v>4</v>
      </c>
      <c r="AI537" s="274">
        <v>4</v>
      </c>
      <c r="AJ537" s="274">
        <v>4</v>
      </c>
      <c r="AK537" s="274"/>
      <c r="AL537" s="274"/>
      <c r="AM537" s="274">
        <v>4</v>
      </c>
      <c r="AN537" s="274">
        <v>4</v>
      </c>
      <c r="AO537" s="274">
        <v>4</v>
      </c>
      <c r="AP537" s="274">
        <v>4</v>
      </c>
      <c r="AQ537" s="274">
        <v>5</v>
      </c>
      <c r="AR537" s="274">
        <v>5</v>
      </c>
      <c r="AS537" s="274">
        <v>4</v>
      </c>
      <c r="AT537" s="274"/>
      <c r="AU537" s="274" t="s">
        <v>183</v>
      </c>
      <c r="AV537" s="274">
        <v>4</v>
      </c>
      <c r="AW537" s="274" t="s">
        <v>33</v>
      </c>
      <c r="AX537" s="274"/>
      <c r="AY537" s="274" t="s">
        <v>33</v>
      </c>
      <c r="AZ537" s="274"/>
      <c r="BA537" s="274" t="s">
        <v>33</v>
      </c>
      <c r="BB537" s="274" t="s">
        <v>33</v>
      </c>
      <c r="BC537" s="274" t="s">
        <v>33</v>
      </c>
      <c r="BD537" s="274"/>
      <c r="BE537" s="274" t="s">
        <v>183</v>
      </c>
      <c r="BF537" s="274"/>
      <c r="BG537" s="274"/>
      <c r="BH537" s="274"/>
      <c r="BI537" s="274"/>
      <c r="BJ537" s="274">
        <v>5</v>
      </c>
      <c r="BK537" s="274">
        <v>5</v>
      </c>
      <c r="BL537" s="274"/>
      <c r="BM537" s="274">
        <v>5</v>
      </c>
      <c r="BN537" s="274">
        <v>5</v>
      </c>
      <c r="BO537" s="274" t="s">
        <v>537</v>
      </c>
      <c r="BP537" s="274"/>
      <c r="BQ537" s="275">
        <v>43143.760196759256</v>
      </c>
      <c r="BR537" s="274" t="s">
        <v>356</v>
      </c>
    </row>
    <row r="538" spans="1:71" ht="15" x14ac:dyDescent="0.25">
      <c r="A538" s="197" t="str">
        <f>IF(ISNA(LOOKUP($G538,BLIOTECAS!$B$1:$B$27,BLIOTECAS!C$1:C$27)),"",LOOKUP($G538,BLIOTECAS!$B$1:$B$27,BLIOTECAS!C$1:C$27))</f>
        <v xml:space="preserve">Facultad de Bellas Artes </v>
      </c>
      <c r="B538" s="197" t="str">
        <f>IF(ISNA(LOOKUP($G538,BLIOTECAS!$B$1:$B$27,BLIOTECAS!D$1:D$27)),"",LOOKUP($G538,BLIOTECAS!$B$1:$B$27,BLIOTECAS!D$1:D$27))</f>
        <v>BBA</v>
      </c>
      <c r="C538" s="197" t="str">
        <f>IF(ISNA(LOOKUP($G538,BLIOTECAS!$B$1:$B$27,BLIOTECAS!E$1:E$27)),"",LOOKUP($G538,BLIOTECAS!$B$1:$B$27,BLIOTECAS!E$1:E$27))</f>
        <v>Humanidades</v>
      </c>
      <c r="D538" s="274">
        <v>1971</v>
      </c>
      <c r="E538" s="274"/>
      <c r="F538" s="274"/>
      <c r="G538" s="274">
        <v>1</v>
      </c>
      <c r="H538" s="274"/>
      <c r="I538" s="274">
        <v>3</v>
      </c>
      <c r="J538" s="274">
        <v>2</v>
      </c>
      <c r="K538" s="274"/>
      <c r="L538" s="274">
        <v>1</v>
      </c>
      <c r="M538" s="274"/>
      <c r="N538" s="274"/>
      <c r="O538" s="274"/>
      <c r="P538" s="274"/>
      <c r="Q538" s="274"/>
      <c r="R538" s="274">
        <v>5</v>
      </c>
      <c r="S538" s="274">
        <v>5</v>
      </c>
      <c r="T538" s="274">
        <v>5</v>
      </c>
      <c r="U538" s="274">
        <v>5</v>
      </c>
      <c r="V538" s="274"/>
      <c r="W538" s="274"/>
      <c r="X538" s="274">
        <v>5</v>
      </c>
      <c r="Y538" s="274">
        <v>3</v>
      </c>
      <c r="Z538" s="274">
        <v>3</v>
      </c>
      <c r="AA538" s="274">
        <v>2</v>
      </c>
      <c r="AB538" s="274">
        <v>5</v>
      </c>
      <c r="AC538" s="274"/>
      <c r="AD538" s="274">
        <v>5</v>
      </c>
      <c r="AE538" s="274">
        <v>5</v>
      </c>
      <c r="AF538" s="274">
        <v>5</v>
      </c>
      <c r="AG538" s="274">
        <v>5</v>
      </c>
      <c r="AH538" s="274">
        <v>5</v>
      </c>
      <c r="AI538" s="274">
        <v>5</v>
      </c>
      <c r="AJ538" s="274">
        <v>3</v>
      </c>
      <c r="AK538" s="274"/>
      <c r="AL538" s="274"/>
      <c r="AM538" s="274">
        <v>5</v>
      </c>
      <c r="AN538" s="274">
        <v>5</v>
      </c>
      <c r="AO538" s="274">
        <v>5</v>
      </c>
      <c r="AP538" s="274">
        <v>5</v>
      </c>
      <c r="AQ538" s="274">
        <v>5</v>
      </c>
      <c r="AR538" s="274">
        <v>5</v>
      </c>
      <c r="AS538" s="274">
        <v>5</v>
      </c>
      <c r="AT538" s="274"/>
      <c r="AU538" s="274" t="s">
        <v>183</v>
      </c>
      <c r="AV538" s="274">
        <v>4</v>
      </c>
      <c r="AW538" s="274" t="s">
        <v>183</v>
      </c>
      <c r="AX538" s="274">
        <v>3</v>
      </c>
      <c r="AY538" s="274" t="s">
        <v>33</v>
      </c>
      <c r="AZ538" s="274"/>
      <c r="BA538" s="274" t="s">
        <v>33</v>
      </c>
      <c r="BB538" s="274" t="s">
        <v>183</v>
      </c>
      <c r="BC538" s="274" t="s">
        <v>183</v>
      </c>
      <c r="BD538" s="274">
        <v>4</v>
      </c>
      <c r="BE538" s="274" t="s">
        <v>33</v>
      </c>
      <c r="BF538" s="274"/>
      <c r="BG538" s="274"/>
      <c r="BH538" s="274"/>
      <c r="BI538" s="274"/>
      <c r="BJ538" s="274">
        <v>5</v>
      </c>
      <c r="BK538" s="274">
        <v>5</v>
      </c>
      <c r="BL538" s="274"/>
      <c r="BM538" s="274">
        <v>5</v>
      </c>
      <c r="BN538" s="274">
        <v>4</v>
      </c>
      <c r="BO538" s="274"/>
      <c r="BP538" s="274"/>
      <c r="BQ538" s="275">
        <v>43143.774328703701</v>
      </c>
      <c r="BR538" s="274" t="s">
        <v>355</v>
      </c>
    </row>
    <row r="539" spans="1:71" ht="15" x14ac:dyDescent="0.25">
      <c r="A539" s="197" t="str">
        <f>IF(ISNA(LOOKUP($G539,BLIOTECAS!$B$1:$B$27,BLIOTECAS!C$1:C$27)),"",LOOKUP($G539,BLIOTECAS!$B$1:$B$27,BLIOTECAS!C$1:C$27))</f>
        <v>F. Trabajo Social</v>
      </c>
      <c r="B539" s="197" t="str">
        <f>IF(ISNA(LOOKUP($G539,BLIOTECAS!$B$1:$B$27,BLIOTECAS!D$1:D$27)),"",LOOKUP($G539,BLIOTECAS!$B$1:$B$27,BLIOTECAS!D$1:D$27))</f>
        <v>TRS</v>
      </c>
      <c r="C539" s="197" t="str">
        <f>IF(ISNA(LOOKUP($G539,BLIOTECAS!$B$1:$B$27,BLIOTECAS!E$1:E$27)),"",LOOKUP($G539,BLIOTECAS!$B$1:$B$27,BLIOTECAS!E$1:E$27))</f>
        <v>Ciencias Sociales</v>
      </c>
      <c r="D539" s="274">
        <v>1972</v>
      </c>
      <c r="E539" s="274"/>
      <c r="F539" s="274"/>
      <c r="G539" s="274">
        <v>26</v>
      </c>
      <c r="H539" s="274"/>
      <c r="I539" s="274">
        <v>5</v>
      </c>
      <c r="J539" s="274">
        <v>5</v>
      </c>
      <c r="K539" s="274"/>
      <c r="L539" s="274">
        <v>26</v>
      </c>
      <c r="M539" s="274">
        <v>9</v>
      </c>
      <c r="N539" s="274"/>
      <c r="O539" s="274"/>
      <c r="P539" s="274"/>
      <c r="Q539" s="274"/>
      <c r="R539" s="274">
        <v>4</v>
      </c>
      <c r="S539" s="274">
        <v>2</v>
      </c>
      <c r="T539" s="274">
        <v>3</v>
      </c>
      <c r="U539" s="274">
        <v>2</v>
      </c>
      <c r="V539" s="274"/>
      <c r="W539" s="274"/>
      <c r="X539" s="274">
        <v>4</v>
      </c>
      <c r="Y539" s="274">
        <v>4</v>
      </c>
      <c r="Z539" s="274">
        <v>3</v>
      </c>
      <c r="AA539" s="274">
        <v>4</v>
      </c>
      <c r="AB539" s="274">
        <v>5</v>
      </c>
      <c r="AC539" s="274"/>
      <c r="AD539" s="274">
        <v>4</v>
      </c>
      <c r="AE539" s="274">
        <v>4</v>
      </c>
      <c r="AF539" s="274">
        <v>4</v>
      </c>
      <c r="AG539" s="274">
        <v>5</v>
      </c>
      <c r="AH539" s="274">
        <v>4</v>
      </c>
      <c r="AI539" s="274">
        <v>5</v>
      </c>
      <c r="AJ539" s="274">
        <v>5</v>
      </c>
      <c r="AK539" s="274"/>
      <c r="AL539" s="274"/>
      <c r="AM539" s="274">
        <v>5</v>
      </c>
      <c r="AN539" s="274">
        <v>4</v>
      </c>
      <c r="AO539" s="274">
        <v>3</v>
      </c>
      <c r="AP539" s="274">
        <v>4</v>
      </c>
      <c r="AQ539" s="274">
        <v>4</v>
      </c>
      <c r="AR539" s="274">
        <v>4</v>
      </c>
      <c r="AS539" s="274">
        <v>4</v>
      </c>
      <c r="AT539" s="274"/>
      <c r="AU539" s="274" t="s">
        <v>183</v>
      </c>
      <c r="AV539" s="274">
        <v>3</v>
      </c>
      <c r="AW539" s="274" t="s">
        <v>183</v>
      </c>
      <c r="AX539" s="274">
        <v>3</v>
      </c>
      <c r="AY539" s="274" t="s">
        <v>183</v>
      </c>
      <c r="AZ539" s="274">
        <v>3</v>
      </c>
      <c r="BA539" s="274" t="s">
        <v>33</v>
      </c>
      <c r="BB539" s="274" t="s">
        <v>183</v>
      </c>
      <c r="BC539" s="274" t="s">
        <v>183</v>
      </c>
      <c r="BD539" s="274">
        <v>5</v>
      </c>
      <c r="BE539" s="274" t="s">
        <v>183</v>
      </c>
      <c r="BF539" s="274"/>
      <c r="BG539" s="274"/>
      <c r="BH539" s="274"/>
      <c r="BI539" s="274"/>
      <c r="BJ539" s="274">
        <v>5</v>
      </c>
      <c r="BK539" s="274">
        <v>5</v>
      </c>
      <c r="BL539" s="274"/>
      <c r="BM539" s="274">
        <v>5</v>
      </c>
      <c r="BN539" s="274">
        <v>4</v>
      </c>
      <c r="BO539" s="274"/>
      <c r="BP539" s="274"/>
      <c r="BQ539" s="275">
        <v>43143.801215277781</v>
      </c>
      <c r="BR539" s="274" t="s">
        <v>355</v>
      </c>
    </row>
    <row r="540" spans="1:71" ht="15" x14ac:dyDescent="0.25">
      <c r="A540" s="197" t="str">
        <f>IF(ISNA(LOOKUP($G540,BLIOTECAS!$B$1:$B$27,BLIOTECAS!C$1:C$27)),"",LOOKUP($G540,BLIOTECAS!$B$1:$B$27,BLIOTECAS!C$1:C$27))</f>
        <v xml:space="preserve">Facultad de Medicina </v>
      </c>
      <c r="B540" s="197" t="str">
        <f>IF(ISNA(LOOKUP($G540,BLIOTECAS!$B$1:$B$27,BLIOTECAS!D$1:D$27)),"",LOOKUP($G540,BLIOTECAS!$B$1:$B$27,BLIOTECAS!D$1:D$27))</f>
        <v>MED</v>
      </c>
      <c r="C540" s="197" t="str">
        <f>IF(ISNA(LOOKUP($G540,BLIOTECAS!$B$1:$B$27,BLIOTECAS!E$1:E$27)),"",LOOKUP($G540,BLIOTECAS!$B$1:$B$27,BLIOTECAS!E$1:E$27))</f>
        <v>Ciencias de la Salud</v>
      </c>
      <c r="D540" s="274">
        <v>1973</v>
      </c>
      <c r="E540" s="274"/>
      <c r="F540" s="274"/>
      <c r="G540" s="274">
        <v>18</v>
      </c>
      <c r="H540" s="274"/>
      <c r="I540" s="274">
        <v>2</v>
      </c>
      <c r="J540" s="274">
        <v>3</v>
      </c>
      <c r="K540" s="274"/>
      <c r="L540" s="274">
        <v>18</v>
      </c>
      <c r="M540" s="274"/>
      <c r="N540" s="274"/>
      <c r="O540" s="274"/>
      <c r="P540" s="274"/>
      <c r="Q540" s="274"/>
      <c r="R540" s="274">
        <v>5</v>
      </c>
      <c r="S540" s="274">
        <v>5</v>
      </c>
      <c r="T540" s="274">
        <v>5</v>
      </c>
      <c r="U540" s="274">
        <v>5</v>
      </c>
      <c r="V540" s="274"/>
      <c r="W540" s="274"/>
      <c r="X540" s="274">
        <v>2</v>
      </c>
      <c r="Y540" s="274">
        <v>5</v>
      </c>
      <c r="Z540" s="274">
        <v>3</v>
      </c>
      <c r="AA540" s="274">
        <v>5</v>
      </c>
      <c r="AB540" s="274">
        <v>5</v>
      </c>
      <c r="AC540" s="274"/>
      <c r="AD540" s="274">
        <v>5</v>
      </c>
      <c r="AE540" s="274">
        <v>5</v>
      </c>
      <c r="AF540" s="274">
        <v>5</v>
      </c>
      <c r="AG540" s="274">
        <v>5</v>
      </c>
      <c r="AH540" s="274">
        <v>5</v>
      </c>
      <c r="AI540" s="274"/>
      <c r="AJ540" s="274">
        <v>5</v>
      </c>
      <c r="AK540" s="274"/>
      <c r="AL540" s="274"/>
      <c r="AM540" s="274">
        <v>5</v>
      </c>
      <c r="AN540" s="274">
        <v>5</v>
      </c>
      <c r="AO540" s="274">
        <v>5</v>
      </c>
      <c r="AP540" s="274">
        <v>5</v>
      </c>
      <c r="AQ540" s="274">
        <v>5</v>
      </c>
      <c r="AR540" s="274">
        <v>5</v>
      </c>
      <c r="AS540" s="274">
        <v>5</v>
      </c>
      <c r="AT540" s="274"/>
      <c r="AU540" s="274" t="s">
        <v>33</v>
      </c>
      <c r="AV540" s="274"/>
      <c r="AW540" s="274" t="s">
        <v>33</v>
      </c>
      <c r="AX540" s="274"/>
      <c r="AY540" s="274" t="s">
        <v>33</v>
      </c>
      <c r="AZ540" s="274"/>
      <c r="BA540" s="274" t="s">
        <v>183</v>
      </c>
      <c r="BB540" s="274" t="s">
        <v>33</v>
      </c>
      <c r="BC540" s="274" t="s">
        <v>33</v>
      </c>
      <c r="BD540" s="274"/>
      <c r="BE540" s="274" t="s">
        <v>183</v>
      </c>
      <c r="BF540" s="274"/>
      <c r="BG540" s="274"/>
      <c r="BH540" s="274"/>
      <c r="BI540" s="274"/>
      <c r="BJ540" s="274">
        <v>5</v>
      </c>
      <c r="BK540" s="274">
        <v>5</v>
      </c>
      <c r="BL540" s="274"/>
      <c r="BM540" s="274">
        <v>5</v>
      </c>
      <c r="BN540" s="274">
        <v>4</v>
      </c>
      <c r="BO540" s="274"/>
      <c r="BP540" s="274"/>
      <c r="BQ540" s="290">
        <v>43143.807500000003</v>
      </c>
      <c r="BR540" s="274" t="s">
        <v>355</v>
      </c>
    </row>
    <row r="541" spans="1:71" ht="15" x14ac:dyDescent="0.25">
      <c r="A541" s="197" t="str">
        <f>IF(ISNA(LOOKUP($G541,BLIOTECAS!$B$1:$B$27,BLIOTECAS!C$1:C$27)),"",LOOKUP($G541,BLIOTECAS!$B$1:$B$27,BLIOTECAS!C$1:C$27))</f>
        <v xml:space="preserve">Facultad de Psicología </v>
      </c>
      <c r="B541" s="197" t="str">
        <f>IF(ISNA(LOOKUP($G541,BLIOTECAS!$B$1:$B$27,BLIOTECAS!D$1:D$27)),"",LOOKUP($G541,BLIOTECAS!$B$1:$B$27,BLIOTECAS!D$1:D$27))</f>
        <v>PSI</v>
      </c>
      <c r="C541" s="197" t="str">
        <f>IF(ISNA(LOOKUP($G541,BLIOTECAS!$B$1:$B$27,BLIOTECAS!E$1:E$27)),"",LOOKUP($G541,BLIOTECAS!$B$1:$B$27,BLIOTECAS!E$1:E$27))</f>
        <v>Ciencias de la Salud</v>
      </c>
      <c r="D541" s="274">
        <v>1974</v>
      </c>
      <c r="E541" s="274"/>
      <c r="F541" s="274"/>
      <c r="G541" s="274">
        <v>20</v>
      </c>
      <c r="H541" s="274"/>
      <c r="I541" s="274">
        <v>3</v>
      </c>
      <c r="J541" s="274">
        <v>4</v>
      </c>
      <c r="K541" s="274"/>
      <c r="L541" s="274">
        <v>20</v>
      </c>
      <c r="M541" s="274"/>
      <c r="N541" s="274"/>
      <c r="O541" s="274"/>
      <c r="P541" s="274"/>
      <c r="Q541" s="274"/>
      <c r="R541" s="274">
        <v>5</v>
      </c>
      <c r="S541" s="274">
        <v>5</v>
      </c>
      <c r="T541" s="274">
        <v>5</v>
      </c>
      <c r="U541" s="274">
        <v>4</v>
      </c>
      <c r="V541" s="274"/>
      <c r="W541" s="274"/>
      <c r="X541" s="274">
        <v>4</v>
      </c>
      <c r="Y541" s="274">
        <v>4</v>
      </c>
      <c r="Z541" s="274">
        <v>4</v>
      </c>
      <c r="AA541" s="274">
        <v>4</v>
      </c>
      <c r="AB541" s="274">
        <v>5</v>
      </c>
      <c r="AC541" s="274"/>
      <c r="AD541" s="274">
        <v>4</v>
      </c>
      <c r="AE541" s="274">
        <v>4</v>
      </c>
      <c r="AF541" s="274">
        <v>4</v>
      </c>
      <c r="AG541" s="274">
        <v>4</v>
      </c>
      <c r="AH541" s="274">
        <v>5</v>
      </c>
      <c r="AI541" s="274">
        <v>4</v>
      </c>
      <c r="AJ541" s="274">
        <v>4</v>
      </c>
      <c r="AK541" s="274"/>
      <c r="AL541" s="274"/>
      <c r="AM541" s="274">
        <v>5</v>
      </c>
      <c r="AN541" s="274">
        <v>5</v>
      </c>
      <c r="AO541" s="274">
        <v>5</v>
      </c>
      <c r="AP541" s="274">
        <v>5</v>
      </c>
      <c r="AQ541" s="274">
        <v>4</v>
      </c>
      <c r="AR541" s="274">
        <v>5</v>
      </c>
      <c r="AS541" s="274">
        <v>4</v>
      </c>
      <c r="AT541" s="274"/>
      <c r="AU541" s="274" t="s">
        <v>33</v>
      </c>
      <c r="AV541" s="274">
        <v>4</v>
      </c>
      <c r="AW541" s="274" t="s">
        <v>33</v>
      </c>
      <c r="AX541" s="274"/>
      <c r="AY541" s="274" t="s">
        <v>33</v>
      </c>
      <c r="AZ541" s="274"/>
      <c r="BA541" s="274" t="s">
        <v>183</v>
      </c>
      <c r="BB541" s="274" t="s">
        <v>183</v>
      </c>
      <c r="BC541" s="274" t="s">
        <v>183</v>
      </c>
      <c r="BD541" s="274">
        <v>5</v>
      </c>
      <c r="BE541" s="274" t="s">
        <v>183</v>
      </c>
      <c r="BF541" s="274" t="s">
        <v>538</v>
      </c>
      <c r="BG541" s="274"/>
      <c r="BH541" s="274"/>
      <c r="BI541" s="274"/>
      <c r="BJ541" s="274">
        <v>4</v>
      </c>
      <c r="BK541" s="274">
        <v>5</v>
      </c>
      <c r="BL541" s="274"/>
      <c r="BM541" s="274">
        <v>4</v>
      </c>
      <c r="BN541" s="274">
        <v>4</v>
      </c>
      <c r="BO541" s="274"/>
      <c r="BP541" s="274"/>
      <c r="BQ541" s="275">
        <v>43143.807523148149</v>
      </c>
      <c r="BR541" s="274" t="s">
        <v>355</v>
      </c>
    </row>
    <row r="542" spans="1:71" ht="15" x14ac:dyDescent="0.25">
      <c r="A542" s="197" t="str">
        <f>IF(ISNA(LOOKUP($G542,BLIOTECAS!$B$1:$B$27,BLIOTECAS!C$1:C$27)),"",LOOKUP($G542,BLIOTECAS!$B$1:$B$27,BLIOTECAS!C$1:C$27))</f>
        <v xml:space="preserve">Facultad de Ciencias Biológicas </v>
      </c>
      <c r="B542" s="197" t="str">
        <f>IF(ISNA(LOOKUP($G542,BLIOTECAS!$B$1:$B$27,BLIOTECAS!D$1:D$27)),"",LOOKUP($G542,BLIOTECAS!$B$1:$B$27,BLIOTECAS!D$1:D$27))</f>
        <v>BIO</v>
      </c>
      <c r="C542" s="197" t="str">
        <f>IF(ISNA(LOOKUP($G542,BLIOTECAS!$B$1:$B$27,BLIOTECAS!E$1:E$27)),"",LOOKUP($G542,BLIOTECAS!$B$1:$B$27,BLIOTECAS!E$1:E$27))</f>
        <v>Ciencias Experimentales</v>
      </c>
      <c r="D542" s="274">
        <v>1975</v>
      </c>
      <c r="E542" s="274"/>
      <c r="F542" s="274"/>
      <c r="G542" s="274">
        <v>2</v>
      </c>
      <c r="H542" s="274"/>
      <c r="I542" s="274">
        <v>4</v>
      </c>
      <c r="J542" s="274">
        <v>3</v>
      </c>
      <c r="K542" s="274"/>
      <c r="L542" s="274">
        <v>2</v>
      </c>
      <c r="M542" s="274">
        <v>20</v>
      </c>
      <c r="N542" s="274">
        <v>18</v>
      </c>
      <c r="O542" s="274" t="s">
        <v>105</v>
      </c>
      <c r="P542" s="274"/>
      <c r="Q542" s="274"/>
      <c r="R542" s="274">
        <v>5</v>
      </c>
      <c r="S542" s="274">
        <v>4</v>
      </c>
      <c r="T542" s="274">
        <v>4</v>
      </c>
      <c r="U542" s="274">
        <v>5</v>
      </c>
      <c r="V542" s="274"/>
      <c r="W542" s="274"/>
      <c r="X542" s="274">
        <v>5</v>
      </c>
      <c r="Y542" s="274">
        <v>4</v>
      </c>
      <c r="Z542" s="274">
        <v>4</v>
      </c>
      <c r="AA542" s="274">
        <v>3</v>
      </c>
      <c r="AB542" s="274">
        <v>5</v>
      </c>
      <c r="AC542" s="274"/>
      <c r="AD542" s="274">
        <v>5</v>
      </c>
      <c r="AE542" s="274">
        <v>5</v>
      </c>
      <c r="AF542" s="274">
        <v>5</v>
      </c>
      <c r="AG542" s="274">
        <v>5</v>
      </c>
      <c r="AH542" s="274">
        <v>5</v>
      </c>
      <c r="AI542" s="274">
        <v>5</v>
      </c>
      <c r="AJ542" s="274">
        <v>5</v>
      </c>
      <c r="AK542" s="274"/>
      <c r="AL542" s="274"/>
      <c r="AM542" s="274">
        <v>5</v>
      </c>
      <c r="AN542" s="274">
        <v>5</v>
      </c>
      <c r="AO542" s="274">
        <v>5</v>
      </c>
      <c r="AP542" s="274">
        <v>5</v>
      </c>
      <c r="AQ542" s="274">
        <v>5</v>
      </c>
      <c r="AR542" s="274">
        <v>5</v>
      </c>
      <c r="AS542" s="274">
        <v>5</v>
      </c>
      <c r="AT542" s="274"/>
      <c r="AU542" s="274" t="s">
        <v>183</v>
      </c>
      <c r="AV542" s="274">
        <v>3</v>
      </c>
      <c r="AW542" s="274" t="s">
        <v>33</v>
      </c>
      <c r="AX542" s="274"/>
      <c r="AY542" s="274" t="s">
        <v>183</v>
      </c>
      <c r="AZ542" s="274">
        <v>4</v>
      </c>
      <c r="BA542" s="274" t="s">
        <v>33</v>
      </c>
      <c r="BB542" s="274" t="s">
        <v>183</v>
      </c>
      <c r="BC542" s="274" t="s">
        <v>33</v>
      </c>
      <c r="BD542" s="274"/>
      <c r="BE542" s="274" t="s">
        <v>183</v>
      </c>
      <c r="BF542" s="274"/>
      <c r="BG542" s="274"/>
      <c r="BH542" s="274"/>
      <c r="BI542" s="274"/>
      <c r="BJ542" s="274">
        <v>5</v>
      </c>
      <c r="BK542" s="274">
        <v>5</v>
      </c>
      <c r="BL542" s="274"/>
      <c r="BM542" s="274">
        <v>5</v>
      </c>
      <c r="BN542" s="274">
        <v>5</v>
      </c>
      <c r="BO542" s="274"/>
      <c r="BP542" s="274"/>
      <c r="BQ542" s="275">
        <v>43143.808333333334</v>
      </c>
      <c r="BR542" s="274" t="s">
        <v>356</v>
      </c>
    </row>
    <row r="543" spans="1:71" ht="15" x14ac:dyDescent="0.25">
      <c r="A543" s="197" t="str">
        <f>IF(ISNA(LOOKUP($G543,BLIOTECAS!$B$1:$B$27,BLIOTECAS!C$1:C$27)),"",LOOKUP($G543,BLIOTECAS!$B$1:$B$27,BLIOTECAS!C$1:C$27))</f>
        <v xml:space="preserve">Facultad de Psicología </v>
      </c>
      <c r="B543" s="197" t="str">
        <f>IF(ISNA(LOOKUP($G543,BLIOTECAS!$B$1:$B$27,BLIOTECAS!D$1:D$27)),"",LOOKUP($G543,BLIOTECAS!$B$1:$B$27,BLIOTECAS!D$1:D$27))</f>
        <v>PSI</v>
      </c>
      <c r="C543" s="197" t="str">
        <f>IF(ISNA(LOOKUP($G543,BLIOTECAS!$B$1:$B$27,BLIOTECAS!E$1:E$27)),"",LOOKUP($G543,BLIOTECAS!$B$1:$B$27,BLIOTECAS!E$1:E$27))</f>
        <v>Ciencias de la Salud</v>
      </c>
      <c r="D543" s="274">
        <v>1976</v>
      </c>
      <c r="E543" s="274"/>
      <c r="F543" s="274"/>
      <c r="G543" s="274">
        <v>20</v>
      </c>
      <c r="H543" s="274"/>
      <c r="I543" s="274">
        <v>4</v>
      </c>
      <c r="J543" s="274">
        <v>4</v>
      </c>
      <c r="K543" s="274"/>
      <c r="L543" s="274">
        <v>20</v>
      </c>
      <c r="M543" s="274">
        <v>26</v>
      </c>
      <c r="N543" s="274">
        <v>12</v>
      </c>
      <c r="O543" s="274"/>
      <c r="P543" s="274"/>
      <c r="Q543" s="274"/>
      <c r="R543" s="274">
        <v>4</v>
      </c>
      <c r="S543" s="274">
        <v>5</v>
      </c>
      <c r="T543" s="274">
        <v>5</v>
      </c>
      <c r="U543" s="274">
        <v>5</v>
      </c>
      <c r="V543" s="274"/>
      <c r="W543" s="274"/>
      <c r="X543" s="274">
        <v>5</v>
      </c>
      <c r="Y543" s="274">
        <v>3</v>
      </c>
      <c r="Z543" s="274">
        <v>2</v>
      </c>
      <c r="AA543" s="274">
        <v>2</v>
      </c>
      <c r="AB543" s="274">
        <v>5</v>
      </c>
      <c r="AC543" s="274"/>
      <c r="AD543" s="274">
        <v>4</v>
      </c>
      <c r="AE543" s="274">
        <v>5</v>
      </c>
      <c r="AF543" s="274">
        <v>5</v>
      </c>
      <c r="AG543" s="274">
        <v>5</v>
      </c>
      <c r="AH543" s="274">
        <v>4</v>
      </c>
      <c r="AI543" s="274">
        <v>4</v>
      </c>
      <c r="AJ543" s="274">
        <v>5</v>
      </c>
      <c r="AK543" s="274"/>
      <c r="AL543" s="274"/>
      <c r="AM543" s="274">
        <v>5</v>
      </c>
      <c r="AN543" s="274">
        <v>4</v>
      </c>
      <c r="AO543" s="274">
        <v>5</v>
      </c>
      <c r="AP543" s="274">
        <v>5</v>
      </c>
      <c r="AQ543" s="274">
        <v>5</v>
      </c>
      <c r="AR543" s="274">
        <v>5</v>
      </c>
      <c r="AS543" s="274">
        <v>5</v>
      </c>
      <c r="AT543" s="274"/>
      <c r="AU543" s="274" t="s">
        <v>33</v>
      </c>
      <c r="AV543" s="274"/>
      <c r="AW543" s="274" t="s">
        <v>33</v>
      </c>
      <c r="AX543" s="274"/>
      <c r="AY543" s="274" t="s">
        <v>33</v>
      </c>
      <c r="AZ543" s="274"/>
      <c r="BA543" s="274" t="s">
        <v>33</v>
      </c>
      <c r="BB543" s="274" t="s">
        <v>183</v>
      </c>
      <c r="BC543" s="274" t="s">
        <v>183</v>
      </c>
      <c r="BD543" s="274">
        <v>5</v>
      </c>
      <c r="BE543" s="274" t="s">
        <v>183</v>
      </c>
      <c r="BF543" s="274"/>
      <c r="BG543" s="274"/>
      <c r="BH543" s="274"/>
      <c r="BI543" s="274"/>
      <c r="BJ543" s="274">
        <v>5</v>
      </c>
      <c r="BK543" s="274">
        <v>5</v>
      </c>
      <c r="BL543" s="274"/>
      <c r="BM543" s="274">
        <v>5</v>
      </c>
      <c r="BN543" s="274">
        <v>5</v>
      </c>
      <c r="BO543" s="274"/>
      <c r="BP543" s="274"/>
      <c r="BQ543" s="275">
        <v>43143.826805555553</v>
      </c>
      <c r="BR543" s="274" t="s">
        <v>356</v>
      </c>
    </row>
    <row r="544" spans="1:71" ht="15" x14ac:dyDescent="0.25">
      <c r="A544" s="197" t="str">
        <f>IF(ISNA(LOOKUP($G544,BLIOTECAS!$B$1:$B$27,BLIOTECAS!C$1:C$27)),"",LOOKUP($G544,BLIOTECAS!$B$1:$B$27,BLIOTECAS!C$1:C$27))</f>
        <v xml:space="preserve">Facultad de Bellas Artes </v>
      </c>
      <c r="B544" s="197" t="str">
        <f>IF(ISNA(LOOKUP($G544,BLIOTECAS!$B$1:$B$27,BLIOTECAS!D$1:D$27)),"",LOOKUP($G544,BLIOTECAS!$B$1:$B$27,BLIOTECAS!D$1:D$27))</f>
        <v>BBA</v>
      </c>
      <c r="C544" s="197" t="str">
        <f>IF(ISNA(LOOKUP($G544,BLIOTECAS!$B$1:$B$27,BLIOTECAS!E$1:E$27)),"",LOOKUP($G544,BLIOTECAS!$B$1:$B$27,BLIOTECAS!E$1:E$27))</f>
        <v>Humanidades</v>
      </c>
      <c r="D544" s="274">
        <v>1977</v>
      </c>
      <c r="E544" s="274"/>
      <c r="F544" s="274"/>
      <c r="G544" s="274">
        <v>1</v>
      </c>
      <c r="H544" s="274"/>
      <c r="I544" s="274">
        <v>3</v>
      </c>
      <c r="J544" s="274">
        <v>2</v>
      </c>
      <c r="K544" s="274"/>
      <c r="L544" s="274">
        <v>1</v>
      </c>
      <c r="M544" s="274">
        <v>16</v>
      </c>
      <c r="N544" s="274"/>
      <c r="O544" s="274"/>
      <c r="P544" s="274"/>
      <c r="Q544" s="274"/>
      <c r="R544" s="274">
        <v>4</v>
      </c>
      <c r="S544" s="274">
        <v>4</v>
      </c>
      <c r="T544" s="274">
        <v>5</v>
      </c>
      <c r="U544" s="274">
        <v>4</v>
      </c>
      <c r="V544" s="274"/>
      <c r="W544" s="274"/>
      <c r="X544" s="274">
        <v>4</v>
      </c>
      <c r="Y544" s="274">
        <v>4</v>
      </c>
      <c r="Z544" s="274">
        <v>4</v>
      </c>
      <c r="AA544" s="274">
        <v>3</v>
      </c>
      <c r="AB544" s="274">
        <v>4</v>
      </c>
      <c r="AC544" s="274"/>
      <c r="AD544" s="274">
        <v>5</v>
      </c>
      <c r="AE544" s="274">
        <v>5</v>
      </c>
      <c r="AF544" s="274">
        <v>4</v>
      </c>
      <c r="AG544" s="274">
        <v>5</v>
      </c>
      <c r="AH544" s="274">
        <v>5</v>
      </c>
      <c r="AI544" s="274">
        <v>5</v>
      </c>
      <c r="AJ544" s="274">
        <v>5</v>
      </c>
      <c r="AK544" s="274"/>
      <c r="AL544" s="274"/>
      <c r="AM544" s="274">
        <v>5</v>
      </c>
      <c r="AN544" s="274">
        <v>4</v>
      </c>
      <c r="AO544" s="274">
        <v>4</v>
      </c>
      <c r="AP544" s="274">
        <v>5</v>
      </c>
      <c r="AQ544" s="274">
        <v>5</v>
      </c>
      <c r="AR544" s="274">
        <v>4</v>
      </c>
      <c r="AS544" s="274">
        <v>4</v>
      </c>
      <c r="AT544" s="274"/>
      <c r="AU544" s="274" t="s">
        <v>183</v>
      </c>
      <c r="AV544" s="274">
        <v>3</v>
      </c>
      <c r="AW544" s="274" t="s">
        <v>33</v>
      </c>
      <c r="AX544" s="274"/>
      <c r="AY544" s="274" t="s">
        <v>183</v>
      </c>
      <c r="AZ544" s="274">
        <v>4</v>
      </c>
      <c r="BA544" s="274" t="s">
        <v>183</v>
      </c>
      <c r="BB544" s="274" t="s">
        <v>183</v>
      </c>
      <c r="BC544" s="274" t="s">
        <v>183</v>
      </c>
      <c r="BD544" s="274">
        <v>5</v>
      </c>
      <c r="BE544" s="274" t="s">
        <v>183</v>
      </c>
      <c r="BF544" s="274"/>
      <c r="BG544" s="274"/>
      <c r="BH544" s="274"/>
      <c r="BI544" s="274"/>
      <c r="BJ544" s="274">
        <v>5</v>
      </c>
      <c r="BK544" s="274">
        <v>5</v>
      </c>
      <c r="BL544" s="274"/>
      <c r="BM544" s="274">
        <v>5</v>
      </c>
      <c r="BN544" s="274">
        <v>5</v>
      </c>
      <c r="BO544" s="274"/>
      <c r="BP544" s="274"/>
      <c r="BQ544" s="275">
        <v>43143.839375000003</v>
      </c>
      <c r="BR544" s="274" t="s">
        <v>355</v>
      </c>
      <c r="BS544" t="s">
        <v>377</v>
      </c>
    </row>
    <row r="545" spans="1:71" ht="15" x14ac:dyDescent="0.25">
      <c r="A545" s="197" t="str">
        <f>IF(ISNA(LOOKUP($G545,BLIOTECAS!$B$1:$B$27,BLIOTECAS!C$1:C$27)),"",LOOKUP($G545,BLIOTECAS!$B$1:$B$27,BLIOTECAS!C$1:C$27))</f>
        <v/>
      </c>
      <c r="B545" s="197" t="str">
        <f>IF(ISNA(LOOKUP($G545,BLIOTECAS!$B$1:$B$27,BLIOTECAS!D$1:D$27)),"",LOOKUP($G545,BLIOTECAS!$B$1:$B$27,BLIOTECAS!D$1:D$27))</f>
        <v/>
      </c>
      <c r="C545" s="197" t="str">
        <f>IF(ISNA(LOOKUP($G545,BLIOTECAS!$B$1:$B$27,BLIOTECAS!E$1:E$27)),"",LOOKUP($G545,BLIOTECAS!$B$1:$B$27,BLIOTECAS!E$1:E$27))</f>
        <v/>
      </c>
      <c r="D545" s="274">
        <v>1978</v>
      </c>
      <c r="E545" s="274"/>
      <c r="F545" s="274"/>
      <c r="G545" s="274"/>
      <c r="H545" s="274"/>
      <c r="I545" s="274">
        <v>2</v>
      </c>
      <c r="J545" s="274">
        <v>3</v>
      </c>
      <c r="K545" s="274"/>
      <c r="L545" s="274">
        <v>16</v>
      </c>
      <c r="M545" s="274"/>
      <c r="N545" s="274"/>
      <c r="O545" s="274"/>
      <c r="P545" s="274"/>
      <c r="Q545" s="274"/>
      <c r="R545" s="274">
        <v>4</v>
      </c>
      <c r="S545" s="274">
        <v>4</v>
      </c>
      <c r="T545" s="274">
        <v>5</v>
      </c>
      <c r="U545" s="274">
        <v>4</v>
      </c>
      <c r="V545" s="274"/>
      <c r="W545" s="274"/>
      <c r="X545" s="274">
        <v>2</v>
      </c>
      <c r="Y545" s="274">
        <v>4</v>
      </c>
      <c r="Z545" s="274">
        <v>4</v>
      </c>
      <c r="AA545" s="274">
        <v>2</v>
      </c>
      <c r="AB545" s="274">
        <v>5</v>
      </c>
      <c r="AC545" s="274"/>
      <c r="AD545" s="274">
        <v>4</v>
      </c>
      <c r="AE545" s="274">
        <v>4</v>
      </c>
      <c r="AF545" s="274">
        <v>4</v>
      </c>
      <c r="AG545" s="274">
        <v>4</v>
      </c>
      <c r="AH545" s="274">
        <v>3</v>
      </c>
      <c r="AI545" s="274">
        <v>4</v>
      </c>
      <c r="AJ545" s="274">
        <v>4</v>
      </c>
      <c r="AK545" s="274"/>
      <c r="AL545" s="274"/>
      <c r="AM545" s="274">
        <v>4</v>
      </c>
      <c r="AN545" s="274">
        <v>5</v>
      </c>
      <c r="AO545" s="274">
        <v>5</v>
      </c>
      <c r="AP545" s="274">
        <v>5</v>
      </c>
      <c r="AQ545" s="274">
        <v>5</v>
      </c>
      <c r="AR545" s="274">
        <v>4</v>
      </c>
      <c r="AS545" s="274">
        <v>5</v>
      </c>
      <c r="AT545" s="274"/>
      <c r="AU545" s="274" t="s">
        <v>183</v>
      </c>
      <c r="AV545" s="274">
        <v>4</v>
      </c>
      <c r="AW545" s="274" t="s">
        <v>183</v>
      </c>
      <c r="AX545" s="274">
        <v>3</v>
      </c>
      <c r="AY545" s="274" t="s">
        <v>33</v>
      </c>
      <c r="AZ545" s="274"/>
      <c r="BA545" s="274"/>
      <c r="BB545" s="274" t="s">
        <v>183</v>
      </c>
      <c r="BC545" s="274" t="s">
        <v>183</v>
      </c>
      <c r="BD545" s="274">
        <v>3</v>
      </c>
      <c r="BE545" s="274" t="s">
        <v>33</v>
      </c>
      <c r="BF545" s="274"/>
      <c r="BG545" s="274"/>
      <c r="BH545" s="274"/>
      <c r="BI545" s="274"/>
      <c r="BJ545" s="274">
        <v>4</v>
      </c>
      <c r="BK545" s="274">
        <v>5</v>
      </c>
      <c r="BL545" s="274"/>
      <c r="BM545" s="274">
        <v>4</v>
      </c>
      <c r="BN545" s="274">
        <v>4</v>
      </c>
      <c r="BO545" s="274" t="s">
        <v>539</v>
      </c>
      <c r="BP545" s="274"/>
      <c r="BQ545" s="275">
        <v>43143.851701388892</v>
      </c>
      <c r="BR545" s="274" t="s">
        <v>355</v>
      </c>
    </row>
    <row r="546" spans="1:71" ht="15" x14ac:dyDescent="0.25">
      <c r="A546" s="197" t="str">
        <f>IF(ISNA(LOOKUP($G546,BLIOTECAS!$B$1:$B$27,BLIOTECAS!C$1:C$27)),"",LOOKUP($G546,BLIOTECAS!$B$1:$B$27,BLIOTECAS!C$1:C$27))</f>
        <v>F. Óptica y Optometría</v>
      </c>
      <c r="B546" s="197" t="str">
        <f>IF(ISNA(LOOKUP($G546,BLIOTECAS!$B$1:$B$27,BLIOTECAS!D$1:D$27)),"",LOOKUP($G546,BLIOTECAS!$B$1:$B$27,BLIOTECAS!D$1:D$27))</f>
        <v>OPT</v>
      </c>
      <c r="C546" s="197" t="str">
        <f>IF(ISNA(LOOKUP($G546,BLIOTECAS!$B$1:$B$27,BLIOTECAS!E$1:E$27)),"",LOOKUP($G546,BLIOTECAS!$B$1:$B$27,BLIOTECAS!E$1:E$27))</f>
        <v>Ciencias de la Salud</v>
      </c>
      <c r="D546" s="274">
        <v>1979</v>
      </c>
      <c r="E546" s="274"/>
      <c r="F546" s="274"/>
      <c r="G546" s="274">
        <v>25</v>
      </c>
      <c r="H546" s="274"/>
      <c r="I546" s="274">
        <v>3</v>
      </c>
      <c r="J546" s="274">
        <v>5</v>
      </c>
      <c r="K546" s="274"/>
      <c r="L546" s="274">
        <v>25</v>
      </c>
      <c r="M546" s="274">
        <v>9</v>
      </c>
      <c r="N546" s="274">
        <v>16</v>
      </c>
      <c r="O546" s="274" t="s">
        <v>540</v>
      </c>
      <c r="P546" s="274"/>
      <c r="Q546" s="274"/>
      <c r="R546" s="274">
        <v>5</v>
      </c>
      <c r="S546" s="274">
        <v>4</v>
      </c>
      <c r="T546" s="274">
        <v>4</v>
      </c>
      <c r="U546" s="274">
        <v>4</v>
      </c>
      <c r="V546" s="274"/>
      <c r="W546" s="274"/>
      <c r="X546" s="274">
        <v>4</v>
      </c>
      <c r="Y546" s="274">
        <v>4</v>
      </c>
      <c r="Z546" s="274">
        <v>4</v>
      </c>
      <c r="AA546" s="274">
        <v>2</v>
      </c>
      <c r="AB546" s="274">
        <v>3</v>
      </c>
      <c r="AC546" s="274"/>
      <c r="AD546" s="274">
        <v>4</v>
      </c>
      <c r="AE546" s="274">
        <v>4</v>
      </c>
      <c r="AF546" s="274">
        <v>4</v>
      </c>
      <c r="AG546" s="274">
        <v>5</v>
      </c>
      <c r="AH546" s="274">
        <v>4</v>
      </c>
      <c r="AI546" s="274">
        <v>4</v>
      </c>
      <c r="AJ546" s="274">
        <v>4</v>
      </c>
      <c r="AK546" s="274"/>
      <c r="AL546" s="274"/>
      <c r="AM546" s="274">
        <v>5</v>
      </c>
      <c r="AN546" s="274">
        <v>5</v>
      </c>
      <c r="AO546" s="274">
        <v>5</v>
      </c>
      <c r="AP546" s="274">
        <v>5</v>
      </c>
      <c r="AQ546" s="274">
        <v>5</v>
      </c>
      <c r="AR546" s="274">
        <v>5</v>
      </c>
      <c r="AS546" s="274">
        <v>4</v>
      </c>
      <c r="AT546" s="274"/>
      <c r="AU546" s="274" t="s">
        <v>183</v>
      </c>
      <c r="AV546" s="274">
        <v>4</v>
      </c>
      <c r="AW546" s="274" t="s">
        <v>183</v>
      </c>
      <c r="AX546" s="274">
        <v>4</v>
      </c>
      <c r="AY546" s="274" t="s">
        <v>183</v>
      </c>
      <c r="AZ546" s="274">
        <v>4</v>
      </c>
      <c r="BA546" s="274" t="s">
        <v>183</v>
      </c>
      <c r="BB546" s="274" t="s">
        <v>183</v>
      </c>
      <c r="BC546" s="274" t="s">
        <v>183</v>
      </c>
      <c r="BD546" s="274">
        <v>4</v>
      </c>
      <c r="BE546" s="274" t="s">
        <v>183</v>
      </c>
      <c r="BF546" s="274"/>
      <c r="BG546" s="274"/>
      <c r="BH546" s="274"/>
      <c r="BI546" s="274"/>
      <c r="BJ546" s="274">
        <v>5</v>
      </c>
      <c r="BK546" s="274">
        <v>5</v>
      </c>
      <c r="BL546" s="274"/>
      <c r="BM546" s="274">
        <v>4</v>
      </c>
      <c r="BN546" s="274">
        <v>4</v>
      </c>
      <c r="BO546" s="274"/>
      <c r="BP546" s="274"/>
      <c r="BQ546" s="275">
        <v>43143.884606481479</v>
      </c>
      <c r="BR546" s="274" t="s">
        <v>355</v>
      </c>
    </row>
    <row r="547" spans="1:71" ht="15" x14ac:dyDescent="0.25">
      <c r="A547" s="197" t="str">
        <f>IF(ISNA(LOOKUP($G547,BLIOTECAS!$B$1:$B$27,BLIOTECAS!C$1:C$27)),"",LOOKUP($G547,BLIOTECAS!$B$1:$B$27,BLIOTECAS!C$1:C$27))</f>
        <v xml:space="preserve">Facultad de Filosofía </v>
      </c>
      <c r="B547" s="197" t="str">
        <f>IF(ISNA(LOOKUP($G547,BLIOTECAS!$B$1:$B$27,BLIOTECAS!D$1:D$27)),"",LOOKUP($G547,BLIOTECAS!$B$1:$B$27,BLIOTECAS!D$1:D$27))</f>
        <v>FLS</v>
      </c>
      <c r="C547" s="197" t="str">
        <f>IF(ISNA(LOOKUP($G547,BLIOTECAS!$B$1:$B$27,BLIOTECAS!E$1:E$27)),"",LOOKUP($G547,BLIOTECAS!$B$1:$B$27,BLIOTECAS!E$1:E$27))</f>
        <v>Humanidades</v>
      </c>
      <c r="D547" s="274">
        <v>1980</v>
      </c>
      <c r="E547" s="274"/>
      <c r="F547" s="274"/>
      <c r="G547" s="274">
        <v>15</v>
      </c>
      <c r="H547" s="274"/>
      <c r="I547" s="274">
        <v>4</v>
      </c>
      <c r="J547" s="274">
        <v>4</v>
      </c>
      <c r="K547" s="274"/>
      <c r="L547" s="274">
        <v>15</v>
      </c>
      <c r="M547" s="274"/>
      <c r="N547" s="274"/>
      <c r="O547" s="274"/>
      <c r="P547" s="274"/>
      <c r="Q547" s="274"/>
      <c r="R547" s="274">
        <v>5</v>
      </c>
      <c r="S547" s="274">
        <v>5</v>
      </c>
      <c r="T547" s="274">
        <v>5</v>
      </c>
      <c r="U547" s="274">
        <v>5</v>
      </c>
      <c r="V547" s="274"/>
      <c r="W547" s="274"/>
      <c r="X547" s="274">
        <v>5</v>
      </c>
      <c r="Y547" s="274">
        <v>5</v>
      </c>
      <c r="Z547" s="274">
        <v>3</v>
      </c>
      <c r="AA547" s="274">
        <v>2</v>
      </c>
      <c r="AB547" s="274">
        <v>3</v>
      </c>
      <c r="AC547" s="274"/>
      <c r="AD547" s="274">
        <v>5</v>
      </c>
      <c r="AE547" s="274">
        <v>5</v>
      </c>
      <c r="AF547" s="274">
        <v>5</v>
      </c>
      <c r="AG547" s="274">
        <v>5</v>
      </c>
      <c r="AH547" s="274">
        <v>5</v>
      </c>
      <c r="AI547" s="274">
        <v>5</v>
      </c>
      <c r="AJ547" s="274">
        <v>5</v>
      </c>
      <c r="AK547" s="274"/>
      <c r="AL547" s="274"/>
      <c r="AM547" s="274">
        <v>5</v>
      </c>
      <c r="AN547" s="274">
        <v>5</v>
      </c>
      <c r="AO547" s="274">
        <v>5</v>
      </c>
      <c r="AP547" s="274">
        <v>5</v>
      </c>
      <c r="AQ547" s="274">
        <v>5</v>
      </c>
      <c r="AR547" s="274">
        <v>5</v>
      </c>
      <c r="AS547" s="274">
        <v>5</v>
      </c>
      <c r="AT547" s="274"/>
      <c r="AU547" s="274" t="s">
        <v>183</v>
      </c>
      <c r="AV547" s="274">
        <v>5</v>
      </c>
      <c r="AW547" s="274" t="s">
        <v>183</v>
      </c>
      <c r="AX547" s="274">
        <v>5</v>
      </c>
      <c r="AY547" s="274" t="s">
        <v>33</v>
      </c>
      <c r="AZ547" s="274"/>
      <c r="BA547" s="274" t="s">
        <v>183</v>
      </c>
      <c r="BB547" s="274" t="s">
        <v>183</v>
      </c>
      <c r="BC547" s="274" t="s">
        <v>183</v>
      </c>
      <c r="BD547" s="274">
        <v>5</v>
      </c>
      <c r="BE547" s="274" t="s">
        <v>33</v>
      </c>
      <c r="BF547" s="274"/>
      <c r="BG547" s="274"/>
      <c r="BH547" s="274"/>
      <c r="BI547" s="274"/>
      <c r="BJ547" s="274">
        <v>5</v>
      </c>
      <c r="BK547" s="274">
        <v>5</v>
      </c>
      <c r="BL547" s="274"/>
      <c r="BM547" s="274">
        <v>5</v>
      </c>
      <c r="BN547" s="274">
        <v>5</v>
      </c>
      <c r="BO547" s="274"/>
      <c r="BP547" s="274"/>
      <c r="BQ547" s="275">
        <v>43143.902766203704</v>
      </c>
      <c r="BR547" s="274" t="s">
        <v>356</v>
      </c>
    </row>
    <row r="548" spans="1:71" ht="15" x14ac:dyDescent="0.25">
      <c r="A548" s="197" t="str">
        <f>IF(ISNA(LOOKUP($G548,BLIOTECAS!$B$1:$B$27,BLIOTECAS!C$1:C$27)),"",LOOKUP($G548,BLIOTECAS!$B$1:$B$27,BLIOTECAS!C$1:C$27))</f>
        <v xml:space="preserve">Facultad de Geografía e Historia </v>
      </c>
      <c r="B548" s="197" t="str">
        <f>IF(ISNA(LOOKUP($G548,BLIOTECAS!$B$1:$B$27,BLIOTECAS!D$1:D$27)),"",LOOKUP($G548,BLIOTECAS!$B$1:$B$27,BLIOTECAS!D$1:D$27))</f>
        <v>GHI</v>
      </c>
      <c r="C548" s="197" t="str">
        <f>IF(ISNA(LOOKUP($G548,BLIOTECAS!$B$1:$B$27,BLIOTECAS!E$1:E$27)),"",LOOKUP($G548,BLIOTECAS!$B$1:$B$27,BLIOTECAS!E$1:E$27))</f>
        <v>Humanidades</v>
      </c>
      <c r="D548" s="274">
        <v>1981</v>
      </c>
      <c r="E548" s="274"/>
      <c r="F548" s="274"/>
      <c r="G548" s="274">
        <v>16</v>
      </c>
      <c r="H548" s="274"/>
      <c r="I548" s="274">
        <v>3</v>
      </c>
      <c r="J548" s="274">
        <v>4</v>
      </c>
      <c r="K548" s="274"/>
      <c r="L548" s="274">
        <v>16</v>
      </c>
      <c r="M548" s="274">
        <v>29</v>
      </c>
      <c r="N548" s="274"/>
      <c r="O548" s="274" t="s">
        <v>541</v>
      </c>
      <c r="P548" s="274"/>
      <c r="Q548" s="274"/>
      <c r="R548" s="274">
        <v>5</v>
      </c>
      <c r="S548" s="274">
        <v>4</v>
      </c>
      <c r="T548" s="274">
        <v>4</v>
      </c>
      <c r="U548" s="274">
        <v>3</v>
      </c>
      <c r="V548" s="274"/>
      <c r="W548" s="274"/>
      <c r="X548" s="274">
        <v>5</v>
      </c>
      <c r="Y548" s="274">
        <v>4</v>
      </c>
      <c r="Z548" s="274">
        <v>5</v>
      </c>
      <c r="AA548" s="274">
        <v>5</v>
      </c>
      <c r="AB548" s="274">
        <v>4</v>
      </c>
      <c r="AC548" s="274"/>
      <c r="AD548" s="274">
        <v>3</v>
      </c>
      <c r="AE548" s="274">
        <v>4</v>
      </c>
      <c r="AF548" s="274">
        <v>4</v>
      </c>
      <c r="AG548" s="274">
        <v>5</v>
      </c>
      <c r="AH548" s="274">
        <v>4</v>
      </c>
      <c r="AI548" s="274">
        <v>4</v>
      </c>
      <c r="AJ548" s="274">
        <v>4</v>
      </c>
      <c r="AK548" s="274"/>
      <c r="AL548" s="274"/>
      <c r="AM548" s="274">
        <v>4</v>
      </c>
      <c r="AN548" s="274">
        <v>5</v>
      </c>
      <c r="AO548" s="274">
        <v>5</v>
      </c>
      <c r="AP548" s="274">
        <v>4</v>
      </c>
      <c r="AQ548" s="274">
        <v>4</v>
      </c>
      <c r="AR548" s="274">
        <v>4</v>
      </c>
      <c r="AS548" s="274">
        <v>4</v>
      </c>
      <c r="AT548" s="274"/>
      <c r="AU548" s="274" t="s">
        <v>183</v>
      </c>
      <c r="AV548" s="274">
        <v>4</v>
      </c>
      <c r="AW548" s="274" t="s">
        <v>183</v>
      </c>
      <c r="AX548" s="274">
        <v>3</v>
      </c>
      <c r="AY548" s="274" t="s">
        <v>183</v>
      </c>
      <c r="AZ548" s="274">
        <v>3</v>
      </c>
      <c r="BA548" s="274" t="s">
        <v>183</v>
      </c>
      <c r="BB548" s="274" t="s">
        <v>183</v>
      </c>
      <c r="BC548" s="274" t="s">
        <v>33</v>
      </c>
      <c r="BD548" s="274"/>
      <c r="BE548" s="274" t="s">
        <v>33</v>
      </c>
      <c r="BF548" s="274"/>
      <c r="BG548" s="274"/>
      <c r="BH548" s="274"/>
      <c r="BI548" s="274"/>
      <c r="BJ548" s="274">
        <v>4</v>
      </c>
      <c r="BK548" s="274">
        <v>5</v>
      </c>
      <c r="BL548" s="274"/>
      <c r="BM548" s="274">
        <v>5</v>
      </c>
      <c r="BN548" s="274">
        <v>5</v>
      </c>
      <c r="BO548" s="274"/>
      <c r="BP548" s="274"/>
      <c r="BQ548" s="275">
        <v>43143.903483796297</v>
      </c>
      <c r="BR548" s="274" t="s">
        <v>356</v>
      </c>
    </row>
    <row r="549" spans="1:71" ht="15" x14ac:dyDescent="0.25">
      <c r="A549" s="197" t="str">
        <f>IF(ISNA(LOOKUP($G549,BLIOTECAS!$B$1:$B$27,BLIOTECAS!C$1:C$27)),"",LOOKUP($G549,BLIOTECAS!$B$1:$B$27,BLIOTECAS!C$1:C$27))</f>
        <v>F. Trabajo Social</v>
      </c>
      <c r="B549" s="197" t="str">
        <f>IF(ISNA(LOOKUP($G549,BLIOTECAS!$B$1:$B$27,BLIOTECAS!D$1:D$27)),"",LOOKUP($G549,BLIOTECAS!$B$1:$B$27,BLIOTECAS!D$1:D$27))</f>
        <v>TRS</v>
      </c>
      <c r="C549" s="197" t="str">
        <f>IF(ISNA(LOOKUP($G549,BLIOTECAS!$B$1:$B$27,BLIOTECAS!E$1:E$27)),"",LOOKUP($G549,BLIOTECAS!$B$1:$B$27,BLIOTECAS!E$1:E$27))</f>
        <v>Ciencias Sociales</v>
      </c>
      <c r="D549" s="274">
        <v>1982</v>
      </c>
      <c r="E549" s="274"/>
      <c r="F549" s="274"/>
      <c r="G549" s="274">
        <v>26</v>
      </c>
      <c r="H549" s="274"/>
      <c r="I549" s="274">
        <v>3</v>
      </c>
      <c r="J549" s="274">
        <v>2</v>
      </c>
      <c r="K549" s="274"/>
      <c r="L549" s="274">
        <v>26</v>
      </c>
      <c r="M549" s="274"/>
      <c r="N549" s="274"/>
      <c r="O549" s="274"/>
      <c r="P549" s="274"/>
      <c r="Q549" s="274"/>
      <c r="R549" s="274">
        <v>5</v>
      </c>
      <c r="S549" s="274">
        <v>3</v>
      </c>
      <c r="T549" s="274">
        <v>4</v>
      </c>
      <c r="U549" s="274">
        <v>3</v>
      </c>
      <c r="V549" s="274"/>
      <c r="W549" s="274"/>
      <c r="X549" s="274">
        <v>5</v>
      </c>
      <c r="Y549" s="274">
        <v>3</v>
      </c>
      <c r="Z549" s="274">
        <v>4</v>
      </c>
      <c r="AA549" s="274">
        <v>2</v>
      </c>
      <c r="AB549" s="274">
        <v>5</v>
      </c>
      <c r="AC549" s="274"/>
      <c r="AD549" s="274">
        <v>5</v>
      </c>
      <c r="AE549" s="274">
        <v>4</v>
      </c>
      <c r="AF549" s="274">
        <v>4</v>
      </c>
      <c r="AG549" s="274">
        <v>5</v>
      </c>
      <c r="AH549" s="274">
        <v>5</v>
      </c>
      <c r="AI549" s="274">
        <v>5</v>
      </c>
      <c r="AJ549" s="274">
        <v>5</v>
      </c>
      <c r="AK549" s="274"/>
      <c r="AL549" s="274"/>
      <c r="AM549" s="274">
        <v>5</v>
      </c>
      <c r="AN549" s="274">
        <v>5</v>
      </c>
      <c r="AO549" s="274">
        <v>5</v>
      </c>
      <c r="AP549" s="274">
        <v>5</v>
      </c>
      <c r="AQ549" s="274">
        <v>5</v>
      </c>
      <c r="AR549" s="274">
        <v>5</v>
      </c>
      <c r="AS549" s="274">
        <v>5</v>
      </c>
      <c r="AT549" s="274"/>
      <c r="AU549" s="274" t="s">
        <v>183</v>
      </c>
      <c r="AV549" s="274">
        <v>5</v>
      </c>
      <c r="AW549" s="274" t="s">
        <v>33</v>
      </c>
      <c r="AX549" s="274"/>
      <c r="AY549" s="274" t="s">
        <v>33</v>
      </c>
      <c r="AZ549" s="274"/>
      <c r="BA549" s="274" t="s">
        <v>33</v>
      </c>
      <c r="BB549" s="274" t="s">
        <v>183</v>
      </c>
      <c r="BC549" s="274" t="s">
        <v>33</v>
      </c>
      <c r="BD549" s="274"/>
      <c r="BE549" s="274" t="s">
        <v>183</v>
      </c>
      <c r="BF549" s="274"/>
      <c r="BG549" s="274"/>
      <c r="BH549" s="274"/>
      <c r="BI549" s="274"/>
      <c r="BJ549" s="274">
        <v>5</v>
      </c>
      <c r="BK549" s="274">
        <v>5</v>
      </c>
      <c r="BL549" s="274"/>
      <c r="BM549" s="274">
        <v>5</v>
      </c>
      <c r="BN549" s="274">
        <v>5</v>
      </c>
      <c r="BO549" s="274" t="s">
        <v>542</v>
      </c>
      <c r="BP549" s="274"/>
      <c r="BQ549" s="275">
        <v>43143.979745370372</v>
      </c>
      <c r="BR549" s="274" t="s">
        <v>355</v>
      </c>
    </row>
    <row r="550" spans="1:71" ht="15" x14ac:dyDescent="0.25">
      <c r="A550" s="197" t="str">
        <f>IF(ISNA(LOOKUP($G550,BLIOTECAS!$B$1:$B$27,BLIOTECAS!C$1:C$27)),"",LOOKUP($G550,BLIOTECAS!$B$1:$B$27,BLIOTECAS!C$1:C$27))</f>
        <v xml:space="preserve">Facultad de Ciencias Políticas y Sociología </v>
      </c>
      <c r="B550" s="197" t="str">
        <f>IF(ISNA(LOOKUP($G550,BLIOTECAS!$B$1:$B$27,BLIOTECAS!D$1:D$27)),"",LOOKUP($G550,BLIOTECAS!$B$1:$B$27,BLIOTECAS!D$1:D$27))</f>
        <v>CPS</v>
      </c>
      <c r="C550" s="197" t="str">
        <f>IF(ISNA(LOOKUP($G550,BLIOTECAS!$B$1:$B$27,BLIOTECAS!E$1:E$27)),"",LOOKUP($G550,BLIOTECAS!$B$1:$B$27,BLIOTECAS!E$1:E$27))</f>
        <v>Ciencias Sociales</v>
      </c>
      <c r="D550" s="274">
        <v>1983</v>
      </c>
      <c r="E550" s="274"/>
      <c r="F550" s="274"/>
      <c r="G550" s="274">
        <v>9</v>
      </c>
      <c r="H550" s="274"/>
      <c r="I550" s="274">
        <v>4</v>
      </c>
      <c r="J550" s="274">
        <v>3</v>
      </c>
      <c r="K550" s="274"/>
      <c r="L550" s="274">
        <v>29</v>
      </c>
      <c r="M550" s="274">
        <v>9</v>
      </c>
      <c r="N550" s="274"/>
      <c r="O550" s="274"/>
      <c r="P550" s="274"/>
      <c r="Q550" s="274"/>
      <c r="R550" s="274">
        <v>5</v>
      </c>
      <c r="S550" s="274">
        <v>4</v>
      </c>
      <c r="T550" s="274">
        <v>4</v>
      </c>
      <c r="U550" s="274">
        <v>3</v>
      </c>
      <c r="V550" s="274"/>
      <c r="W550" s="274"/>
      <c r="X550" s="274">
        <v>5</v>
      </c>
      <c r="Y550" s="274">
        <v>5</v>
      </c>
      <c r="Z550" s="274">
        <v>5</v>
      </c>
      <c r="AA550" s="274"/>
      <c r="AB550" s="274"/>
      <c r="AC550" s="274"/>
      <c r="AD550" s="274">
        <v>4</v>
      </c>
      <c r="AE550" s="274">
        <v>4</v>
      </c>
      <c r="AF550" s="274">
        <v>4</v>
      </c>
      <c r="AG550" s="274">
        <v>5</v>
      </c>
      <c r="AH550" s="274">
        <v>4</v>
      </c>
      <c r="AI550" s="274">
        <v>4</v>
      </c>
      <c r="AJ550" s="274">
        <v>4</v>
      </c>
      <c r="AK550" s="274"/>
      <c r="AL550" s="274"/>
      <c r="AM550" s="274">
        <v>5</v>
      </c>
      <c r="AN550" s="274">
        <v>5</v>
      </c>
      <c r="AO550" s="274">
        <v>5</v>
      </c>
      <c r="AP550" s="274">
        <v>5</v>
      </c>
      <c r="AQ550" s="274">
        <v>5</v>
      </c>
      <c r="AR550" s="274"/>
      <c r="AS550" s="274">
        <v>5</v>
      </c>
      <c r="AT550" s="274"/>
      <c r="AU550" s="274" t="s">
        <v>33</v>
      </c>
      <c r="AV550" s="274"/>
      <c r="AW550" s="274" t="s">
        <v>33</v>
      </c>
      <c r="AX550" s="274"/>
      <c r="AY550" s="274" t="s">
        <v>33</v>
      </c>
      <c r="AZ550" s="274"/>
      <c r="BA550" s="274" t="s">
        <v>183</v>
      </c>
      <c r="BB550" s="274" t="s">
        <v>33</v>
      </c>
      <c r="BC550" s="274" t="s">
        <v>33</v>
      </c>
      <c r="BD550" s="274"/>
      <c r="BE550" s="274" t="s">
        <v>33</v>
      </c>
      <c r="BF550" s="274" t="s">
        <v>543</v>
      </c>
      <c r="BG550" s="274"/>
      <c r="BH550" s="274"/>
      <c r="BI550" s="274"/>
      <c r="BJ550" s="274">
        <v>5</v>
      </c>
      <c r="BK550" s="274">
        <v>5</v>
      </c>
      <c r="BL550" s="274"/>
      <c r="BM550" s="274">
        <v>5</v>
      </c>
      <c r="BN550" s="274">
        <v>3</v>
      </c>
      <c r="BO550" s="274" t="s">
        <v>544</v>
      </c>
      <c r="BP550" s="274"/>
      <c r="BQ550" s="275">
        <v>43144.316990740743</v>
      </c>
      <c r="BR550" s="274" t="s">
        <v>356</v>
      </c>
    </row>
    <row r="551" spans="1:71" ht="15" x14ac:dyDescent="0.25">
      <c r="A551" s="197" t="str">
        <f>IF(ISNA(LOOKUP($G551,BLIOTECAS!$B$1:$B$27,BLIOTECAS!C$1:C$27)),"",LOOKUP($G551,BLIOTECAS!$B$1:$B$27,BLIOTECAS!C$1:C$27))</f>
        <v>Otros Centros (Servicios Centrales, Rectorado, Centros adscritos,etc)</v>
      </c>
      <c r="B551" s="197">
        <f>IF(ISNA(LOOKUP($G551,BLIOTECAS!$B$1:$B$27,BLIOTECAS!D$1:D$27)),"",LOOKUP($G551,BLIOTECAS!$B$1:$B$27,BLIOTECAS!D$1:D$27))</f>
        <v>0</v>
      </c>
      <c r="C551" s="197">
        <f>IF(ISNA(LOOKUP($G551,BLIOTECAS!$B$1:$B$27,BLIOTECAS!E$1:E$27)),"",LOOKUP($G551,BLIOTECAS!$B$1:$B$27,BLIOTECAS!E$1:E$27))</f>
        <v>0</v>
      </c>
      <c r="D551" s="274">
        <v>1984</v>
      </c>
      <c r="E551" s="274"/>
      <c r="F551" s="274"/>
      <c r="G551" s="274">
        <v>28</v>
      </c>
      <c r="H551" s="274"/>
      <c r="I551" s="274">
        <v>4</v>
      </c>
      <c r="J551" s="274">
        <v>4</v>
      </c>
      <c r="K551" s="274"/>
      <c r="L551" s="274">
        <v>21</v>
      </c>
      <c r="M551" s="274"/>
      <c r="N551" s="274"/>
      <c r="O551" s="274"/>
      <c r="P551" s="274"/>
      <c r="Q551" s="274"/>
      <c r="R551" s="274">
        <v>4</v>
      </c>
      <c r="S551" s="274">
        <v>4</v>
      </c>
      <c r="T551" s="274">
        <v>4</v>
      </c>
      <c r="U551" s="274">
        <v>3</v>
      </c>
      <c r="V551" s="274"/>
      <c r="W551" s="274"/>
      <c r="X551" s="274">
        <v>3</v>
      </c>
      <c r="Y551" s="274">
        <v>5</v>
      </c>
      <c r="Z551" s="274">
        <v>2</v>
      </c>
      <c r="AA551" s="274">
        <v>3</v>
      </c>
      <c r="AB551" s="274">
        <v>3</v>
      </c>
      <c r="AC551" s="274"/>
      <c r="AD551" s="274">
        <v>4</v>
      </c>
      <c r="AE551" s="274">
        <v>4</v>
      </c>
      <c r="AF551" s="274">
        <v>4</v>
      </c>
      <c r="AG551" s="274">
        <v>5</v>
      </c>
      <c r="AH551" s="274">
        <v>4</v>
      </c>
      <c r="AI551" s="274">
        <v>4</v>
      </c>
      <c r="AJ551" s="274">
        <v>4</v>
      </c>
      <c r="AK551" s="274"/>
      <c r="AL551" s="274"/>
      <c r="AM551" s="274">
        <v>5</v>
      </c>
      <c r="AN551" s="274">
        <v>4</v>
      </c>
      <c r="AO551" s="274">
        <v>4</v>
      </c>
      <c r="AP551" s="274">
        <v>4</v>
      </c>
      <c r="AQ551" s="274">
        <v>4</v>
      </c>
      <c r="AR551" s="274">
        <v>4</v>
      </c>
      <c r="AS551" s="274">
        <v>5</v>
      </c>
      <c r="AT551" s="274"/>
      <c r="AU551" s="274" t="s">
        <v>183</v>
      </c>
      <c r="AV551" s="274">
        <v>4</v>
      </c>
      <c r="AW551" s="274" t="s">
        <v>33</v>
      </c>
      <c r="AX551" s="274"/>
      <c r="AY551" s="274" t="s">
        <v>33</v>
      </c>
      <c r="AZ551" s="274"/>
      <c r="BA551" s="274" t="s">
        <v>183</v>
      </c>
      <c r="BB551" s="274" t="s">
        <v>183</v>
      </c>
      <c r="BC551" s="274" t="s">
        <v>33</v>
      </c>
      <c r="BD551" s="274"/>
      <c r="BE551" s="274"/>
      <c r="BF551" s="274"/>
      <c r="BG551" s="274"/>
      <c r="BH551" s="274"/>
      <c r="BI551" s="274"/>
      <c r="BJ551" s="274">
        <v>5</v>
      </c>
      <c r="BK551" s="274">
        <v>5</v>
      </c>
      <c r="BL551" s="274"/>
      <c r="BM551" s="274">
        <v>4</v>
      </c>
      <c r="BN551" s="274">
        <v>4</v>
      </c>
      <c r="BO551" s="274"/>
      <c r="BP551" s="274"/>
      <c r="BQ551" s="275">
        <v>43144.320902777778</v>
      </c>
      <c r="BR551" s="274" t="s">
        <v>355</v>
      </c>
    </row>
    <row r="552" spans="1:71" ht="15" x14ac:dyDescent="0.25">
      <c r="A552" s="197" t="str">
        <f>IF(ISNA(LOOKUP($G552,BLIOTECAS!$B$1:$B$27,BLIOTECAS!C$1:C$27)),"",LOOKUP($G552,BLIOTECAS!$B$1:$B$27,BLIOTECAS!C$1:C$27))</f>
        <v xml:space="preserve">Facultad de Geografía e Historia </v>
      </c>
      <c r="B552" s="197" t="str">
        <f>IF(ISNA(LOOKUP($G552,BLIOTECAS!$B$1:$B$27,BLIOTECAS!D$1:D$27)),"",LOOKUP($G552,BLIOTECAS!$B$1:$B$27,BLIOTECAS!D$1:D$27))</f>
        <v>GHI</v>
      </c>
      <c r="C552" s="197" t="str">
        <f>IF(ISNA(LOOKUP($G552,BLIOTECAS!$B$1:$B$27,BLIOTECAS!E$1:E$27)),"",LOOKUP($G552,BLIOTECAS!$B$1:$B$27,BLIOTECAS!E$1:E$27))</f>
        <v>Humanidades</v>
      </c>
      <c r="D552" s="274">
        <v>1985</v>
      </c>
      <c r="E552" s="274"/>
      <c r="F552" s="274"/>
      <c r="G552" s="274">
        <v>16</v>
      </c>
      <c r="H552" s="274"/>
      <c r="I552" s="274">
        <v>3</v>
      </c>
      <c r="J552" s="274">
        <v>5</v>
      </c>
      <c r="K552" s="274"/>
      <c r="L552" s="274">
        <v>16</v>
      </c>
      <c r="M552" s="274">
        <v>1</v>
      </c>
      <c r="N552" s="274">
        <v>14</v>
      </c>
      <c r="O552" s="274" t="s">
        <v>545</v>
      </c>
      <c r="P552" s="274"/>
      <c r="Q552" s="274"/>
      <c r="R552" s="274">
        <v>4</v>
      </c>
      <c r="S552" s="274">
        <v>4</v>
      </c>
      <c r="T552" s="274">
        <v>3</v>
      </c>
      <c r="U552" s="274">
        <v>3</v>
      </c>
      <c r="V552" s="274"/>
      <c r="W552" s="274"/>
      <c r="X552" s="274">
        <v>4</v>
      </c>
      <c r="Y552" s="274">
        <v>2</v>
      </c>
      <c r="Z552" s="274">
        <v>5</v>
      </c>
      <c r="AA552" s="274">
        <v>4</v>
      </c>
      <c r="AB552" s="274">
        <v>5</v>
      </c>
      <c r="AC552" s="274"/>
      <c r="AD552" s="274">
        <v>3</v>
      </c>
      <c r="AE552" s="274">
        <v>4</v>
      </c>
      <c r="AF552" s="274">
        <v>2</v>
      </c>
      <c r="AG552" s="274">
        <v>5</v>
      </c>
      <c r="AH552" s="274">
        <v>3</v>
      </c>
      <c r="AI552" s="274">
        <v>3</v>
      </c>
      <c r="AJ552" s="274">
        <v>3</v>
      </c>
      <c r="AK552" s="274"/>
      <c r="AL552" s="274"/>
      <c r="AM552" s="274">
        <v>5</v>
      </c>
      <c r="AN552" s="274">
        <v>5</v>
      </c>
      <c r="AO552" s="274">
        <v>5</v>
      </c>
      <c r="AP552" s="274">
        <v>5</v>
      </c>
      <c r="AQ552" s="274">
        <v>5</v>
      </c>
      <c r="AR552" s="274">
        <v>5</v>
      </c>
      <c r="AS552" s="274">
        <v>4</v>
      </c>
      <c r="AT552" s="274"/>
      <c r="AU552" s="274" t="s">
        <v>183</v>
      </c>
      <c r="AV552" s="274">
        <v>4</v>
      </c>
      <c r="AW552" s="274" t="s">
        <v>33</v>
      </c>
      <c r="AX552" s="274"/>
      <c r="AY552" s="274" t="s">
        <v>33</v>
      </c>
      <c r="AZ552" s="274"/>
      <c r="BA552" s="274" t="s">
        <v>33</v>
      </c>
      <c r="BB552" s="274" t="s">
        <v>183</v>
      </c>
      <c r="BC552" s="274" t="s">
        <v>33</v>
      </c>
      <c r="BD552" s="274"/>
      <c r="BE552" s="274" t="s">
        <v>33</v>
      </c>
      <c r="BF552" s="274" t="s">
        <v>546</v>
      </c>
      <c r="BG552" s="274"/>
      <c r="BH552" s="274"/>
      <c r="BI552" s="274"/>
      <c r="BJ552" s="274">
        <v>5</v>
      </c>
      <c r="BK552" s="274">
        <v>4</v>
      </c>
      <c r="BL552" s="274"/>
      <c r="BM552" s="274">
        <v>5</v>
      </c>
      <c r="BN552" s="274">
        <v>4</v>
      </c>
      <c r="BO552" s="274"/>
      <c r="BP552" s="274"/>
      <c r="BQ552" s="275">
        <v>43144.374247685184</v>
      </c>
      <c r="BR552" s="274" t="s">
        <v>356</v>
      </c>
    </row>
    <row r="553" spans="1:71" ht="15" x14ac:dyDescent="0.25">
      <c r="A553" s="197" t="str">
        <f>IF(ISNA(LOOKUP($G553,BLIOTECAS!$B$1:$B$27,BLIOTECAS!C$1:C$27)),"",LOOKUP($G553,BLIOTECAS!$B$1:$B$27,BLIOTECAS!C$1:C$27))</f>
        <v xml:space="preserve">Facultad de Veterinaria </v>
      </c>
      <c r="B553" s="197" t="str">
        <f>IF(ISNA(LOOKUP($G553,BLIOTECAS!$B$1:$B$27,BLIOTECAS!D$1:D$27)),"",LOOKUP($G553,BLIOTECAS!$B$1:$B$27,BLIOTECAS!D$1:D$27))</f>
        <v>VET</v>
      </c>
      <c r="C553" s="197" t="str">
        <f>IF(ISNA(LOOKUP($G553,BLIOTECAS!$B$1:$B$27,BLIOTECAS!E$1:E$27)),"",LOOKUP($G553,BLIOTECAS!$B$1:$B$27,BLIOTECAS!E$1:E$27))</f>
        <v>Ciencias de la Salud</v>
      </c>
      <c r="D553" s="274">
        <v>1986</v>
      </c>
      <c r="E553" s="274"/>
      <c r="F553" s="274"/>
      <c r="G553" s="274">
        <v>21</v>
      </c>
      <c r="H553" s="274"/>
      <c r="I553" s="274">
        <v>3</v>
      </c>
      <c r="J553" s="274">
        <v>4</v>
      </c>
      <c r="K553" s="274"/>
      <c r="L553" s="274">
        <v>21</v>
      </c>
      <c r="M553" s="274">
        <v>18</v>
      </c>
      <c r="N553" s="274"/>
      <c r="O553" s="274"/>
      <c r="P553" s="274"/>
      <c r="Q553" s="274"/>
      <c r="R553" s="274">
        <v>4</v>
      </c>
      <c r="S553" s="274">
        <v>3</v>
      </c>
      <c r="T553" s="274">
        <v>3</v>
      </c>
      <c r="U553" s="274">
        <v>3</v>
      </c>
      <c r="V553" s="274"/>
      <c r="W553" s="274"/>
      <c r="X553" s="274">
        <v>2</v>
      </c>
      <c r="Y553" s="274">
        <v>5</v>
      </c>
      <c r="Z553" s="274">
        <v>3</v>
      </c>
      <c r="AA553" s="274">
        <v>3</v>
      </c>
      <c r="AB553" s="274">
        <v>3</v>
      </c>
      <c r="AC553" s="274"/>
      <c r="AD553" s="274">
        <v>3</v>
      </c>
      <c r="AE553" s="274">
        <v>4</v>
      </c>
      <c r="AF553" s="274">
        <v>4</v>
      </c>
      <c r="AG553" s="274">
        <v>5</v>
      </c>
      <c r="AH553" s="274">
        <v>4</v>
      </c>
      <c r="AI553" s="274">
        <v>4</v>
      </c>
      <c r="AJ553" s="274">
        <v>4</v>
      </c>
      <c r="AK553" s="274"/>
      <c r="AL553" s="274"/>
      <c r="AM553" s="274">
        <v>5</v>
      </c>
      <c r="AN553" s="274">
        <v>5</v>
      </c>
      <c r="AO553" s="274">
        <v>5</v>
      </c>
      <c r="AP553" s="274">
        <v>4</v>
      </c>
      <c r="AQ553" s="274">
        <v>5</v>
      </c>
      <c r="AR553" s="274">
        <v>4</v>
      </c>
      <c r="AS553" s="274">
        <v>5</v>
      </c>
      <c r="AT553" s="274"/>
      <c r="AU553" s="274" t="s">
        <v>33</v>
      </c>
      <c r="AV553" s="274"/>
      <c r="AW553" s="274"/>
      <c r="AX553" s="274"/>
      <c r="AY553" s="274"/>
      <c r="AZ553" s="274"/>
      <c r="BA553" s="274" t="s">
        <v>183</v>
      </c>
      <c r="BB553" s="274" t="s">
        <v>183</v>
      </c>
      <c r="BC553" s="274" t="s">
        <v>33</v>
      </c>
      <c r="BD553" s="274"/>
      <c r="BE553" s="274" t="s">
        <v>183</v>
      </c>
      <c r="BF553" s="274"/>
      <c r="BG553" s="274"/>
      <c r="BH553" s="274"/>
      <c r="BI553" s="274"/>
      <c r="BJ553" s="274">
        <v>5</v>
      </c>
      <c r="BK553" s="274">
        <v>5</v>
      </c>
      <c r="BL553" s="274"/>
      <c r="BM553" s="274">
        <v>5</v>
      </c>
      <c r="BN553" s="274">
        <v>5</v>
      </c>
      <c r="BO553" s="274"/>
      <c r="BP553" s="274"/>
      <c r="BQ553" s="275">
        <v>43144.402743055558</v>
      </c>
      <c r="BR553" s="274" t="s">
        <v>356</v>
      </c>
    </row>
    <row r="554" spans="1:71" ht="12.6" customHeight="1" x14ac:dyDescent="0.25">
      <c r="A554" s="197" t="str">
        <f>IF(ISNA(LOOKUP($G554,BLIOTECAS!$B$1:$B$27,BLIOTECAS!C$1:C$27)),"",LOOKUP($G554,BLIOTECAS!$B$1:$B$27,BLIOTECAS!C$1:C$27))</f>
        <v xml:space="preserve">Facultad de Psicología </v>
      </c>
      <c r="B554" s="197" t="str">
        <f>IF(ISNA(LOOKUP($G554,BLIOTECAS!$B$1:$B$27,BLIOTECAS!D$1:D$27)),"",LOOKUP($G554,BLIOTECAS!$B$1:$B$27,BLIOTECAS!D$1:D$27))</f>
        <v>PSI</v>
      </c>
      <c r="C554" s="197" t="str">
        <f>IF(ISNA(LOOKUP($G554,BLIOTECAS!$B$1:$B$27,BLIOTECAS!E$1:E$27)),"",LOOKUP($G554,BLIOTECAS!$B$1:$B$27,BLIOTECAS!E$1:E$27))</f>
        <v>Ciencias de la Salud</v>
      </c>
      <c r="D554" s="274">
        <v>1987</v>
      </c>
      <c r="E554" s="274"/>
      <c r="F554" s="274"/>
      <c r="G554" s="274">
        <v>20</v>
      </c>
      <c r="H554" s="274"/>
      <c r="I554" s="274">
        <v>2</v>
      </c>
      <c r="J554" s="274">
        <v>5</v>
      </c>
      <c r="K554" s="274"/>
      <c r="L554" s="274">
        <v>20</v>
      </c>
      <c r="M554" s="274"/>
      <c r="N554" s="274"/>
      <c r="O554" s="274"/>
      <c r="P554" s="274"/>
      <c r="Q554" s="274"/>
      <c r="R554" s="274">
        <v>4</v>
      </c>
      <c r="S554" s="274">
        <v>5</v>
      </c>
      <c r="T554" s="274">
        <v>5</v>
      </c>
      <c r="U554" s="274">
        <v>5</v>
      </c>
      <c r="V554" s="274"/>
      <c r="W554" s="274"/>
      <c r="X554" s="274">
        <v>3</v>
      </c>
      <c r="Y554" s="274">
        <v>5</v>
      </c>
      <c r="Z554" s="274">
        <v>4</v>
      </c>
      <c r="AA554" s="274">
        <v>5</v>
      </c>
      <c r="AB554" s="274">
        <v>4</v>
      </c>
      <c r="AC554" s="274"/>
      <c r="AD554" s="274">
        <v>3</v>
      </c>
      <c r="AE554" s="274">
        <v>4</v>
      </c>
      <c r="AF554" s="274">
        <v>4</v>
      </c>
      <c r="AG554" s="274">
        <v>3</v>
      </c>
      <c r="AH554" s="274">
        <v>3</v>
      </c>
      <c r="AI554" s="274">
        <v>4</v>
      </c>
      <c r="AJ554" s="274">
        <v>4</v>
      </c>
      <c r="AK554" s="274"/>
      <c r="AL554" s="274"/>
      <c r="AM554" s="274">
        <v>5</v>
      </c>
      <c r="AN554" s="274">
        <v>4</v>
      </c>
      <c r="AO554" s="274">
        <v>4</v>
      </c>
      <c r="AP554" s="274">
        <v>4</v>
      </c>
      <c r="AQ554" s="274">
        <v>4</v>
      </c>
      <c r="AR554" s="274">
        <v>4</v>
      </c>
      <c r="AS554" s="274">
        <v>4</v>
      </c>
      <c r="AT554" s="274"/>
      <c r="AU554" s="274" t="s">
        <v>183</v>
      </c>
      <c r="AV554" s="274">
        <v>4</v>
      </c>
      <c r="AW554" s="274" t="s">
        <v>183</v>
      </c>
      <c r="AX554" s="274">
        <v>4</v>
      </c>
      <c r="AY554" s="274" t="s">
        <v>33</v>
      </c>
      <c r="AZ554" s="274"/>
      <c r="BA554" s="274" t="s">
        <v>183</v>
      </c>
      <c r="BB554" s="274" t="s">
        <v>183</v>
      </c>
      <c r="BC554" s="274" t="s">
        <v>33</v>
      </c>
      <c r="BD554" s="274"/>
      <c r="BE554" s="274" t="s">
        <v>33</v>
      </c>
      <c r="BF554" s="274"/>
      <c r="BG554" s="274"/>
      <c r="BH554" s="274"/>
      <c r="BI554" s="274"/>
      <c r="BJ554" s="274">
        <v>4</v>
      </c>
      <c r="BK554" s="274">
        <v>5</v>
      </c>
      <c r="BL554" s="274"/>
      <c r="BM554" s="274">
        <v>4</v>
      </c>
      <c r="BN554" s="274">
        <v>5</v>
      </c>
      <c r="BO554" s="274"/>
      <c r="BP554" s="274"/>
      <c r="BQ554" s="275">
        <v>43144.415000000001</v>
      </c>
      <c r="BR554" s="274" t="s">
        <v>355</v>
      </c>
    </row>
    <row r="555" spans="1:71" ht="15" x14ac:dyDescent="0.25">
      <c r="A555" s="197" t="str">
        <f>IF(ISNA(LOOKUP($G555,BLIOTECAS!$B$1:$B$27,BLIOTECAS!C$1:C$27)),"",LOOKUP($G555,BLIOTECAS!$B$1:$B$27,BLIOTECAS!C$1:C$27))</f>
        <v xml:space="preserve">Facultad de Ciencias Químicas </v>
      </c>
      <c r="B555" s="197" t="str">
        <f>IF(ISNA(LOOKUP($G555,BLIOTECAS!$B$1:$B$27,BLIOTECAS!D$1:D$27)),"",LOOKUP($G555,BLIOTECAS!$B$1:$B$27,BLIOTECAS!D$1:D$27))</f>
        <v>QUI</v>
      </c>
      <c r="C555" s="197" t="str">
        <f>IF(ISNA(LOOKUP($G555,BLIOTECAS!$B$1:$B$27,BLIOTECAS!E$1:E$27)),"",LOOKUP($G555,BLIOTECAS!$B$1:$B$27,BLIOTECAS!E$1:E$27))</f>
        <v>Ciencias Experimentales</v>
      </c>
      <c r="D555" s="274">
        <v>1988</v>
      </c>
      <c r="E555" s="274"/>
      <c r="F555" s="274"/>
      <c r="G555" s="274">
        <v>10</v>
      </c>
      <c r="H555" s="274"/>
      <c r="I555" s="274">
        <v>3</v>
      </c>
      <c r="J555" s="274">
        <v>5</v>
      </c>
      <c r="K555" s="274"/>
      <c r="L555" s="274">
        <v>10</v>
      </c>
      <c r="M555" s="274"/>
      <c r="N555" s="274"/>
      <c r="O555" s="274"/>
      <c r="P555" s="274"/>
      <c r="Q555" s="274"/>
      <c r="R555" s="274">
        <v>4</v>
      </c>
      <c r="S555" s="274">
        <v>4</v>
      </c>
      <c r="T555" s="274">
        <v>3</v>
      </c>
      <c r="U555" s="274">
        <v>4</v>
      </c>
      <c r="V555" s="274"/>
      <c r="W555" s="274"/>
      <c r="X555" s="274">
        <v>4</v>
      </c>
      <c r="Y555" s="274">
        <v>4</v>
      </c>
      <c r="Z555" s="274">
        <v>3</v>
      </c>
      <c r="AA555" s="274">
        <v>4</v>
      </c>
      <c r="AB555" s="274">
        <v>4</v>
      </c>
      <c r="AC555" s="274"/>
      <c r="AD555" s="274">
        <v>3</v>
      </c>
      <c r="AE555" s="274">
        <v>4</v>
      </c>
      <c r="AF555" s="274">
        <v>3</v>
      </c>
      <c r="AG555" s="274">
        <v>5</v>
      </c>
      <c r="AH555" s="274">
        <v>3</v>
      </c>
      <c r="AI555" s="274">
        <v>4</v>
      </c>
      <c r="AJ555" s="274">
        <v>4</v>
      </c>
      <c r="AK555" s="274"/>
      <c r="AL555" s="274"/>
      <c r="AM555" s="274">
        <v>4</v>
      </c>
      <c r="AN555" s="274">
        <v>4</v>
      </c>
      <c r="AO555" s="274">
        <v>4</v>
      </c>
      <c r="AP555" s="274">
        <v>4</v>
      </c>
      <c r="AQ555" s="274">
        <v>4</v>
      </c>
      <c r="AR555" s="274">
        <v>4</v>
      </c>
      <c r="AS555" s="274">
        <v>5</v>
      </c>
      <c r="AT555" s="274"/>
      <c r="AU555" s="274" t="s">
        <v>183</v>
      </c>
      <c r="AV555" s="274">
        <v>4</v>
      </c>
      <c r="AW555" s="274" t="s">
        <v>183</v>
      </c>
      <c r="AX555" s="274">
        <v>4</v>
      </c>
      <c r="AY555" s="274" t="s">
        <v>33</v>
      </c>
      <c r="AZ555" s="274"/>
      <c r="BA555" s="274" t="s">
        <v>183</v>
      </c>
      <c r="BB555" s="274" t="s">
        <v>183</v>
      </c>
      <c r="BC555" s="274" t="s">
        <v>33</v>
      </c>
      <c r="BD555" s="274"/>
      <c r="BE555" s="274" t="s">
        <v>183</v>
      </c>
      <c r="BF555" s="274" t="s">
        <v>547</v>
      </c>
      <c r="BG555" s="274"/>
      <c r="BH555" s="274"/>
      <c r="BI555" s="274"/>
      <c r="BJ555" s="274">
        <v>5</v>
      </c>
      <c r="BK555" s="274">
        <v>5</v>
      </c>
      <c r="BL555" s="274"/>
      <c r="BM555" s="274">
        <v>4</v>
      </c>
      <c r="BN555" s="274">
        <v>4</v>
      </c>
      <c r="BO555" s="274"/>
      <c r="BP555" s="274"/>
      <c r="BQ555" s="275">
        <v>43144.416516203702</v>
      </c>
      <c r="BR555" s="274" t="s">
        <v>356</v>
      </c>
    </row>
    <row r="556" spans="1:71" ht="15" x14ac:dyDescent="0.25">
      <c r="A556" s="197" t="str">
        <f>IF(ISNA(LOOKUP($G556,BLIOTECAS!$B$1:$B$27,BLIOTECAS!C$1:C$27)),"",LOOKUP($G556,BLIOTECAS!$B$1:$B$27,BLIOTECAS!C$1:C$27))</f>
        <v xml:space="preserve">Facultad de Psicología </v>
      </c>
      <c r="B556" s="197" t="str">
        <f>IF(ISNA(LOOKUP($G556,BLIOTECAS!$B$1:$B$27,BLIOTECAS!D$1:D$27)),"",LOOKUP($G556,BLIOTECAS!$B$1:$B$27,BLIOTECAS!D$1:D$27))</f>
        <v>PSI</v>
      </c>
      <c r="C556" s="197" t="str">
        <f>IF(ISNA(LOOKUP($G556,BLIOTECAS!$B$1:$B$27,BLIOTECAS!E$1:E$27)),"",LOOKUP($G556,BLIOTECAS!$B$1:$B$27,BLIOTECAS!E$1:E$27))</f>
        <v>Ciencias de la Salud</v>
      </c>
      <c r="D556" s="274">
        <v>1989</v>
      </c>
      <c r="E556" s="274"/>
      <c r="F556" s="274"/>
      <c r="G556" s="274">
        <v>20</v>
      </c>
      <c r="H556" s="274"/>
      <c r="I556" s="274">
        <v>3</v>
      </c>
      <c r="J556" s="274">
        <v>3</v>
      </c>
      <c r="K556" s="274"/>
      <c r="L556" s="274">
        <v>20</v>
      </c>
      <c r="M556" s="274"/>
      <c r="N556" s="274"/>
      <c r="O556" s="274"/>
      <c r="P556" s="274"/>
      <c r="Q556" s="274"/>
      <c r="R556" s="274">
        <v>5</v>
      </c>
      <c r="S556" s="274">
        <v>5</v>
      </c>
      <c r="T556" s="274">
        <v>5</v>
      </c>
      <c r="U556" s="274">
        <v>5</v>
      </c>
      <c r="V556" s="274"/>
      <c r="W556" s="274"/>
      <c r="X556" s="274">
        <v>3</v>
      </c>
      <c r="Y556" s="274">
        <v>5</v>
      </c>
      <c r="Z556" s="274">
        <v>4</v>
      </c>
      <c r="AA556" s="274">
        <v>1</v>
      </c>
      <c r="AB556" s="274">
        <v>1</v>
      </c>
      <c r="AC556" s="274"/>
      <c r="AD556" s="274">
        <v>5</v>
      </c>
      <c r="AE556" s="274">
        <v>5</v>
      </c>
      <c r="AF556" s="274">
        <v>5</v>
      </c>
      <c r="AG556" s="274">
        <v>5</v>
      </c>
      <c r="AH556" s="274">
        <v>5</v>
      </c>
      <c r="AI556" s="274">
        <v>5</v>
      </c>
      <c r="AJ556" s="274">
        <v>5</v>
      </c>
      <c r="AK556" s="274"/>
      <c r="AL556" s="274"/>
      <c r="AM556" s="274">
        <v>5</v>
      </c>
      <c r="AN556" s="274">
        <v>5</v>
      </c>
      <c r="AO556" s="274">
        <v>5</v>
      </c>
      <c r="AP556" s="274">
        <v>5</v>
      </c>
      <c r="AQ556" s="274">
        <v>5</v>
      </c>
      <c r="AR556" s="274"/>
      <c r="AS556" s="274">
        <v>5</v>
      </c>
      <c r="AT556" s="274"/>
      <c r="AU556" s="274" t="s">
        <v>33</v>
      </c>
      <c r="AV556" s="274"/>
      <c r="AW556" s="274" t="s">
        <v>33</v>
      </c>
      <c r="AX556" s="274"/>
      <c r="AY556" s="274" t="s">
        <v>33</v>
      </c>
      <c r="AZ556" s="274"/>
      <c r="BA556" s="274" t="s">
        <v>33</v>
      </c>
      <c r="BB556" s="274" t="s">
        <v>183</v>
      </c>
      <c r="BC556" s="274" t="s">
        <v>33</v>
      </c>
      <c r="BD556" s="274"/>
      <c r="BE556" s="274" t="s">
        <v>33</v>
      </c>
      <c r="BF556" s="274"/>
      <c r="BG556" s="274"/>
      <c r="BH556" s="274"/>
      <c r="BI556" s="274"/>
      <c r="BJ556" s="274">
        <v>5</v>
      </c>
      <c r="BK556" s="274">
        <v>5</v>
      </c>
      <c r="BL556" s="274"/>
      <c r="BM556" s="274">
        <v>5</v>
      </c>
      <c r="BN556" s="274">
        <v>5</v>
      </c>
      <c r="BO556" s="274"/>
      <c r="BP556" s="274"/>
      <c r="BQ556" s="275">
        <v>43144.440162037034</v>
      </c>
      <c r="BR556" s="274" t="s">
        <v>356</v>
      </c>
    </row>
    <row r="557" spans="1:71" ht="15" x14ac:dyDescent="0.25">
      <c r="A557" s="197" t="str">
        <f>IF(ISNA(LOOKUP($G557,BLIOTECAS!$B$1:$B$27,BLIOTECAS!C$1:C$27)),"",LOOKUP($G557,BLIOTECAS!$B$1:$B$27,BLIOTECAS!C$1:C$27))</f>
        <v xml:space="preserve">Facultad de Psicología </v>
      </c>
      <c r="B557" s="197" t="str">
        <f>IF(ISNA(LOOKUP($G557,BLIOTECAS!$B$1:$B$27,BLIOTECAS!D$1:D$27)),"",LOOKUP($G557,BLIOTECAS!$B$1:$B$27,BLIOTECAS!D$1:D$27))</f>
        <v>PSI</v>
      </c>
      <c r="C557" s="197" t="str">
        <f>IF(ISNA(LOOKUP($G557,BLIOTECAS!$B$1:$B$27,BLIOTECAS!E$1:E$27)),"",LOOKUP($G557,BLIOTECAS!$B$1:$B$27,BLIOTECAS!E$1:E$27))</f>
        <v>Ciencias de la Salud</v>
      </c>
      <c r="D557" s="274">
        <v>1990</v>
      </c>
      <c r="E557" s="274"/>
      <c r="F557" s="274"/>
      <c r="G557" s="274">
        <v>20</v>
      </c>
      <c r="H557" s="274"/>
      <c r="I557" s="274">
        <v>3</v>
      </c>
      <c r="J557" s="274">
        <v>5</v>
      </c>
      <c r="K557" s="274"/>
      <c r="L557" s="274">
        <v>20</v>
      </c>
      <c r="M557" s="274">
        <v>26</v>
      </c>
      <c r="N557" s="274"/>
      <c r="O557" s="274"/>
      <c r="P557" s="274"/>
      <c r="Q557" s="274"/>
      <c r="R557" s="274">
        <v>5</v>
      </c>
      <c r="S557" s="274">
        <v>5</v>
      </c>
      <c r="T557" s="274">
        <v>5</v>
      </c>
      <c r="U557" s="274">
        <v>5</v>
      </c>
      <c r="V557" s="274"/>
      <c r="W557" s="274"/>
      <c r="X557" s="274">
        <v>3</v>
      </c>
      <c r="Y557" s="274">
        <v>5</v>
      </c>
      <c r="Z557" s="274">
        <v>4</v>
      </c>
      <c r="AA557" s="274">
        <v>2</v>
      </c>
      <c r="AB557" s="274">
        <v>3</v>
      </c>
      <c r="AC557" s="274"/>
      <c r="AD557" s="274">
        <v>4</v>
      </c>
      <c r="AE557" s="274">
        <v>5</v>
      </c>
      <c r="AF557" s="274">
        <v>5</v>
      </c>
      <c r="AG557" s="274">
        <v>5</v>
      </c>
      <c r="AH557" s="274">
        <v>5</v>
      </c>
      <c r="AI557" s="274">
        <v>4</v>
      </c>
      <c r="AJ557" s="274">
        <v>5</v>
      </c>
      <c r="AK557" s="274"/>
      <c r="AL557" s="274"/>
      <c r="AM557" s="274">
        <v>5</v>
      </c>
      <c r="AN557" s="274">
        <v>5</v>
      </c>
      <c r="AO557" s="274">
        <v>5</v>
      </c>
      <c r="AP557" s="274">
        <v>5</v>
      </c>
      <c r="AQ557" s="274">
        <v>5</v>
      </c>
      <c r="AR557" s="274">
        <v>5</v>
      </c>
      <c r="AS557" s="274">
        <v>5</v>
      </c>
      <c r="AT557" s="274"/>
      <c r="AU557" s="274" t="s">
        <v>183</v>
      </c>
      <c r="AV557" s="274">
        <v>4</v>
      </c>
      <c r="AW557" s="274" t="s">
        <v>33</v>
      </c>
      <c r="AX557" s="274"/>
      <c r="AY557" s="274" t="s">
        <v>33</v>
      </c>
      <c r="AZ557" s="274"/>
      <c r="BA557" s="274" t="s">
        <v>183</v>
      </c>
      <c r="BB557" s="274" t="s">
        <v>183</v>
      </c>
      <c r="BC557" s="274" t="s">
        <v>183</v>
      </c>
      <c r="BD557" s="274">
        <v>4</v>
      </c>
      <c r="BE557" s="274" t="s">
        <v>33</v>
      </c>
      <c r="BF557" s="274"/>
      <c r="BG557" s="274"/>
      <c r="BH557" s="274"/>
      <c r="BI557" s="274"/>
      <c r="BJ557" s="274">
        <v>5</v>
      </c>
      <c r="BK557" s="274">
        <v>5</v>
      </c>
      <c r="BL557" s="274"/>
      <c r="BM557" s="274">
        <v>5</v>
      </c>
      <c r="BN557" s="274">
        <v>4</v>
      </c>
      <c r="BO557" s="274"/>
      <c r="BP557" s="274"/>
      <c r="BQ557" s="290">
        <v>43144.464791666665</v>
      </c>
      <c r="BR557" s="274" t="s">
        <v>355</v>
      </c>
    </row>
    <row r="558" spans="1:71" ht="15" x14ac:dyDescent="0.25">
      <c r="A558" s="197" t="str">
        <f>IF(ISNA(LOOKUP($G558,BLIOTECAS!$B$1:$B$27,BLIOTECAS!C$1:C$27)),"",LOOKUP($G558,BLIOTECAS!$B$1:$B$27,BLIOTECAS!C$1:C$27))</f>
        <v xml:space="preserve">Facultad de Derecho </v>
      </c>
      <c r="B558" s="197" t="str">
        <f>IF(ISNA(LOOKUP($G558,BLIOTECAS!$B$1:$B$27,BLIOTECAS!D$1:D$27)),"",LOOKUP($G558,BLIOTECAS!$B$1:$B$27,BLIOTECAS!D$1:D$27))</f>
        <v>DER</v>
      </c>
      <c r="C558" s="197" t="str">
        <f>IF(ISNA(LOOKUP($G558,BLIOTECAS!$B$1:$B$27,BLIOTECAS!E$1:E$27)),"",LOOKUP($G558,BLIOTECAS!$B$1:$B$27,BLIOTECAS!E$1:E$27))</f>
        <v>Ciencias Sociales</v>
      </c>
      <c r="D558" s="274">
        <v>1991</v>
      </c>
      <c r="E558" s="274"/>
      <c r="F558" s="274"/>
      <c r="G558" s="274">
        <v>11</v>
      </c>
      <c r="H558" s="274"/>
      <c r="I558" s="274">
        <v>3</v>
      </c>
      <c r="J558" s="274">
        <v>5</v>
      </c>
      <c r="K558" s="274"/>
      <c r="L558" s="274">
        <v>29</v>
      </c>
      <c r="M558" s="274"/>
      <c r="N558" s="274"/>
      <c r="O558" s="274"/>
      <c r="P558" s="274"/>
      <c r="Q558" s="274"/>
      <c r="R558" s="274">
        <v>5</v>
      </c>
      <c r="S558" s="274">
        <v>5</v>
      </c>
      <c r="T558" s="274">
        <v>5</v>
      </c>
      <c r="U558" s="274">
        <v>3</v>
      </c>
      <c r="V558" s="274"/>
      <c r="W558" s="274"/>
      <c r="X558" s="274">
        <v>5</v>
      </c>
      <c r="Y558" s="274">
        <v>5</v>
      </c>
      <c r="Z558" s="274">
        <v>3</v>
      </c>
      <c r="AA558" s="274">
        <v>2</v>
      </c>
      <c r="AB558" s="274">
        <v>3</v>
      </c>
      <c r="AC558" s="274"/>
      <c r="AD558" s="274">
        <v>4</v>
      </c>
      <c r="AE558" s="274">
        <v>5</v>
      </c>
      <c r="AF558" s="274">
        <v>4</v>
      </c>
      <c r="AG558" s="274">
        <v>5</v>
      </c>
      <c r="AH558" s="274">
        <v>5</v>
      </c>
      <c r="AI558" s="274">
        <v>5</v>
      </c>
      <c r="AJ558" s="274">
        <v>5</v>
      </c>
      <c r="AK558" s="274"/>
      <c r="AL558" s="274"/>
      <c r="AM558" s="274">
        <v>5</v>
      </c>
      <c r="AN558" s="274">
        <v>5</v>
      </c>
      <c r="AO558" s="274">
        <v>5</v>
      </c>
      <c r="AP558" s="274">
        <v>5</v>
      </c>
      <c r="AQ558" s="274">
        <v>5</v>
      </c>
      <c r="AR558" s="274">
        <v>5</v>
      </c>
      <c r="AS558" s="274">
        <v>5</v>
      </c>
      <c r="AT558" s="274"/>
      <c r="AU558" s="274" t="s">
        <v>183</v>
      </c>
      <c r="AV558" s="274"/>
      <c r="AW558" s="274" t="s">
        <v>183</v>
      </c>
      <c r="AX558" s="274">
        <v>3</v>
      </c>
      <c r="AY558" s="274" t="s">
        <v>33</v>
      </c>
      <c r="AZ558" s="274"/>
      <c r="BA558" s="274" t="s">
        <v>33</v>
      </c>
      <c r="BB558" s="274" t="s">
        <v>183</v>
      </c>
      <c r="BC558" s="274" t="s">
        <v>183</v>
      </c>
      <c r="BD558" s="274">
        <v>5</v>
      </c>
      <c r="BE558" s="274" t="s">
        <v>183</v>
      </c>
      <c r="BF558" s="274"/>
      <c r="BG558" s="274"/>
      <c r="BH558" s="274"/>
      <c r="BI558" s="274"/>
      <c r="BJ558" s="274">
        <v>5</v>
      </c>
      <c r="BK558" s="274">
        <v>5</v>
      </c>
      <c r="BL558" s="274"/>
      <c r="BM558" s="274">
        <v>5</v>
      </c>
      <c r="BN558" s="274">
        <v>5</v>
      </c>
      <c r="BO558" s="274"/>
      <c r="BP558" s="274"/>
      <c r="BQ558" s="275">
        <v>43144.495567129627</v>
      </c>
      <c r="BR558" s="274" t="s">
        <v>356</v>
      </c>
    </row>
    <row r="559" spans="1:71" ht="15" x14ac:dyDescent="0.25">
      <c r="A559" s="197" t="str">
        <f>IF(ISNA(LOOKUP($G559,BLIOTECAS!$B$1:$B$27,BLIOTECAS!C$1:C$27)),"",LOOKUP($G559,BLIOTECAS!$B$1:$B$27,BLIOTECAS!C$1:C$27))</f>
        <v xml:space="preserve">Facultad de Veterinaria </v>
      </c>
      <c r="B559" s="197" t="str">
        <f>IF(ISNA(LOOKUP($G559,BLIOTECAS!$B$1:$B$27,BLIOTECAS!D$1:D$27)),"",LOOKUP($G559,BLIOTECAS!$B$1:$B$27,BLIOTECAS!D$1:D$27))</f>
        <v>VET</v>
      </c>
      <c r="C559" s="197" t="str">
        <f>IF(ISNA(LOOKUP($G559,BLIOTECAS!$B$1:$B$27,BLIOTECAS!E$1:E$27)),"",LOOKUP($G559,BLIOTECAS!$B$1:$B$27,BLIOTECAS!E$1:E$27))</f>
        <v>Ciencias de la Salud</v>
      </c>
      <c r="D559" s="274">
        <v>1992</v>
      </c>
      <c r="E559" s="274"/>
      <c r="F559" s="274"/>
      <c r="G559" s="274">
        <v>21</v>
      </c>
      <c r="H559" s="274"/>
      <c r="I559" s="274">
        <v>3</v>
      </c>
      <c r="J559" s="274">
        <v>4</v>
      </c>
      <c r="K559" s="274"/>
      <c r="L559" s="274">
        <v>21</v>
      </c>
      <c r="M559" s="274"/>
      <c r="N559" s="274"/>
      <c r="O559" s="274"/>
      <c r="P559" s="274"/>
      <c r="Q559" s="274"/>
      <c r="R559" s="274">
        <v>4</v>
      </c>
      <c r="S559" s="274">
        <v>3</v>
      </c>
      <c r="T559" s="274">
        <v>3</v>
      </c>
      <c r="U559" s="274">
        <v>3</v>
      </c>
      <c r="V559" s="274"/>
      <c r="W559" s="274"/>
      <c r="X559" s="274">
        <v>4</v>
      </c>
      <c r="Y559" s="274">
        <v>4</v>
      </c>
      <c r="Z559" s="274">
        <v>4</v>
      </c>
      <c r="AA559" s="274">
        <v>2</v>
      </c>
      <c r="AB559" s="274">
        <v>4</v>
      </c>
      <c r="AC559" s="274"/>
      <c r="AD559" s="274">
        <v>4</v>
      </c>
      <c r="AE559" s="274">
        <v>5</v>
      </c>
      <c r="AF559" s="274">
        <v>5</v>
      </c>
      <c r="AG559" s="274">
        <v>5</v>
      </c>
      <c r="AH559" s="274">
        <v>4</v>
      </c>
      <c r="AI559" s="274">
        <v>5</v>
      </c>
      <c r="AJ559" s="274">
        <v>4</v>
      </c>
      <c r="AK559" s="274"/>
      <c r="AL559" s="274"/>
      <c r="AM559" s="274">
        <v>5</v>
      </c>
      <c r="AN559" s="274">
        <v>4</v>
      </c>
      <c r="AO559" s="274">
        <v>4</v>
      </c>
      <c r="AP559" s="274">
        <v>5</v>
      </c>
      <c r="AQ559" s="274">
        <v>5</v>
      </c>
      <c r="AR559" s="274">
        <v>5</v>
      </c>
      <c r="AS559" s="274">
        <v>5</v>
      </c>
      <c r="AT559" s="274"/>
      <c r="AU559" s="274" t="s">
        <v>33</v>
      </c>
      <c r="AV559" s="274"/>
      <c r="AW559" s="274"/>
      <c r="AX559" s="274"/>
      <c r="AY559" s="274"/>
      <c r="AZ559" s="274"/>
      <c r="BA559" s="274"/>
      <c r="BB559" s="274"/>
      <c r="BC559" s="274"/>
      <c r="BD559" s="274"/>
      <c r="BE559" s="274"/>
      <c r="BF559" s="274"/>
      <c r="BG559" s="274"/>
      <c r="BH559" s="274"/>
      <c r="BI559" s="274"/>
      <c r="BJ559" s="274">
        <v>5</v>
      </c>
      <c r="BK559" s="274">
        <v>5</v>
      </c>
      <c r="BL559" s="274"/>
      <c r="BM559" s="274">
        <v>5</v>
      </c>
      <c r="BN559" s="274">
        <v>5</v>
      </c>
      <c r="BO559" s="274"/>
      <c r="BP559" s="274"/>
      <c r="BQ559" s="275">
        <v>43144.567812499998</v>
      </c>
      <c r="BR559" s="274" t="s">
        <v>356</v>
      </c>
    </row>
    <row r="560" spans="1:71" ht="15" x14ac:dyDescent="0.25">
      <c r="A560" s="197" t="str">
        <f>IF(ISNA(LOOKUP($G560,BLIOTECAS!$B$1:$B$27,BLIOTECAS!C$1:C$27)),"",LOOKUP($G560,BLIOTECAS!$B$1:$B$27,BLIOTECAS!C$1:C$27))</f>
        <v>F. Trabajo Social</v>
      </c>
      <c r="B560" s="197" t="str">
        <f>IF(ISNA(LOOKUP($G560,BLIOTECAS!$B$1:$B$27,BLIOTECAS!D$1:D$27)),"",LOOKUP($G560,BLIOTECAS!$B$1:$B$27,BLIOTECAS!D$1:D$27))</f>
        <v>TRS</v>
      </c>
      <c r="C560" s="197" t="str">
        <f>IF(ISNA(LOOKUP($G560,BLIOTECAS!$B$1:$B$27,BLIOTECAS!E$1:E$27)),"",LOOKUP($G560,BLIOTECAS!$B$1:$B$27,BLIOTECAS!E$1:E$27))</f>
        <v>Ciencias Sociales</v>
      </c>
      <c r="D560" s="274">
        <v>1993</v>
      </c>
      <c r="E560" s="274"/>
      <c r="F560" s="274"/>
      <c r="G560" s="274">
        <v>26</v>
      </c>
      <c r="H560" s="274"/>
      <c r="I560" s="274">
        <v>3</v>
      </c>
      <c r="J560" s="274">
        <v>3</v>
      </c>
      <c r="K560" s="274"/>
      <c r="L560" s="274">
        <v>26</v>
      </c>
      <c r="M560" s="274">
        <v>15</v>
      </c>
      <c r="N560" s="274"/>
      <c r="O560" s="274"/>
      <c r="P560" s="274"/>
      <c r="Q560" s="274"/>
      <c r="R560" s="274">
        <v>4</v>
      </c>
      <c r="S560" s="274">
        <v>1</v>
      </c>
      <c r="T560" s="274">
        <v>3</v>
      </c>
      <c r="U560" s="274">
        <v>2</v>
      </c>
      <c r="V560" s="274"/>
      <c r="W560" s="274"/>
      <c r="X560" s="274">
        <v>4</v>
      </c>
      <c r="Y560" s="274">
        <v>3</v>
      </c>
      <c r="Z560" s="274">
        <v>4</v>
      </c>
      <c r="AA560" s="274">
        <v>2</v>
      </c>
      <c r="AB560" s="274">
        <v>4</v>
      </c>
      <c r="AC560" s="274"/>
      <c r="AD560" s="274">
        <v>3</v>
      </c>
      <c r="AE560" s="274">
        <v>3</v>
      </c>
      <c r="AF560" s="274">
        <v>3</v>
      </c>
      <c r="AG560" s="274">
        <v>5</v>
      </c>
      <c r="AH560" s="274">
        <v>4</v>
      </c>
      <c r="AI560" s="274">
        <v>5</v>
      </c>
      <c r="AJ560" s="274">
        <v>4</v>
      </c>
      <c r="AK560" s="274"/>
      <c r="AL560" s="274"/>
      <c r="AM560" s="274">
        <v>5</v>
      </c>
      <c r="AN560" s="274">
        <v>4</v>
      </c>
      <c r="AO560" s="274">
        <v>4</v>
      </c>
      <c r="AP560" s="274">
        <v>5</v>
      </c>
      <c r="AQ560" s="274">
        <v>5</v>
      </c>
      <c r="AR560" s="274">
        <v>5</v>
      </c>
      <c r="AS560" s="274">
        <v>4</v>
      </c>
      <c r="AT560" s="274"/>
      <c r="AU560" s="274"/>
      <c r="AV560" s="274"/>
      <c r="AW560" s="274"/>
      <c r="AX560" s="274"/>
      <c r="AY560" s="274"/>
      <c r="AZ560" s="274"/>
      <c r="BA560" s="274"/>
      <c r="BB560" s="274"/>
      <c r="BC560" s="274"/>
      <c r="BD560" s="274"/>
      <c r="BE560" s="274"/>
      <c r="BF560" s="274"/>
      <c r="BG560" s="274"/>
      <c r="BH560" s="274"/>
      <c r="BI560" s="274"/>
      <c r="BJ560" s="274"/>
      <c r="BK560" s="274">
        <v>5</v>
      </c>
      <c r="BL560" s="274"/>
      <c r="BM560" s="274">
        <v>4</v>
      </c>
      <c r="BN560" s="274">
        <v>4</v>
      </c>
      <c r="BO560" s="274"/>
      <c r="BP560" s="274"/>
      <c r="BQ560" s="275">
        <v>43144.597337962965</v>
      </c>
      <c r="BR560" s="274" t="s">
        <v>355</v>
      </c>
      <c r="BS560" t="s">
        <v>377</v>
      </c>
    </row>
    <row r="561" spans="1:70" ht="15" x14ac:dyDescent="0.25">
      <c r="A561" s="197" t="str">
        <f>IF(ISNA(LOOKUP($G561,BLIOTECAS!$B$1:$B$27,BLIOTECAS!C$1:C$27)),"",LOOKUP($G561,BLIOTECAS!$B$1:$B$27,BLIOTECAS!C$1:C$27))</f>
        <v xml:space="preserve">Facultad de Filosofía </v>
      </c>
      <c r="B561" s="197" t="str">
        <f>IF(ISNA(LOOKUP($G561,BLIOTECAS!$B$1:$B$27,BLIOTECAS!D$1:D$27)),"",LOOKUP($G561,BLIOTECAS!$B$1:$B$27,BLIOTECAS!D$1:D$27))</f>
        <v>FLS</v>
      </c>
      <c r="C561" s="197" t="str">
        <f>IF(ISNA(LOOKUP($G561,BLIOTECAS!$B$1:$B$27,BLIOTECAS!E$1:E$27)),"",LOOKUP($G561,BLIOTECAS!$B$1:$B$27,BLIOTECAS!E$1:E$27))</f>
        <v>Humanidades</v>
      </c>
      <c r="D561" s="274">
        <v>1995</v>
      </c>
      <c r="E561" s="274"/>
      <c r="F561" s="274"/>
      <c r="G561" s="274">
        <v>15</v>
      </c>
      <c r="H561" s="274"/>
      <c r="I561" s="274">
        <v>4</v>
      </c>
      <c r="J561" s="274">
        <v>4</v>
      </c>
      <c r="K561" s="274"/>
      <c r="L561" s="274">
        <v>15</v>
      </c>
      <c r="M561" s="274">
        <v>14</v>
      </c>
      <c r="N561" s="274">
        <v>16</v>
      </c>
      <c r="O561" s="274"/>
      <c r="P561" s="274"/>
      <c r="Q561" s="274"/>
      <c r="R561" s="274">
        <v>4</v>
      </c>
      <c r="S561" s="274">
        <v>2</v>
      </c>
      <c r="T561" s="274">
        <v>3</v>
      </c>
      <c r="U561" s="274">
        <v>4</v>
      </c>
      <c r="V561" s="274"/>
      <c r="W561" s="274"/>
      <c r="X561" s="274">
        <v>4</v>
      </c>
      <c r="Y561" s="274">
        <v>4</v>
      </c>
      <c r="Z561" s="274">
        <v>3</v>
      </c>
      <c r="AA561" s="274">
        <v>2</v>
      </c>
      <c r="AB561" s="274">
        <v>2</v>
      </c>
      <c r="AC561" s="274"/>
      <c r="AD561" s="274">
        <v>4</v>
      </c>
      <c r="AE561" s="274">
        <v>4</v>
      </c>
      <c r="AF561" s="274">
        <v>3</v>
      </c>
      <c r="AG561" s="274">
        <v>5</v>
      </c>
      <c r="AH561" s="274">
        <v>4</v>
      </c>
      <c r="AI561" s="274">
        <v>4</v>
      </c>
      <c r="AJ561" s="274">
        <v>4</v>
      </c>
      <c r="AK561" s="274"/>
      <c r="AL561" s="274"/>
      <c r="AM561" s="274">
        <v>5</v>
      </c>
      <c r="AN561" s="274">
        <v>5</v>
      </c>
      <c r="AO561" s="274">
        <v>5</v>
      </c>
      <c r="AP561" s="274">
        <v>5</v>
      </c>
      <c r="AQ561" s="274">
        <v>5</v>
      </c>
      <c r="AR561" s="274">
        <v>5</v>
      </c>
      <c r="AS561" s="274">
        <v>4</v>
      </c>
      <c r="AT561" s="274"/>
      <c r="AU561" s="274" t="s">
        <v>183</v>
      </c>
      <c r="AV561" s="274">
        <v>4</v>
      </c>
      <c r="AW561" s="274" t="s">
        <v>183</v>
      </c>
      <c r="AX561" s="274">
        <v>3</v>
      </c>
      <c r="AY561" s="274" t="s">
        <v>33</v>
      </c>
      <c r="AZ561" s="274"/>
      <c r="BA561" s="274" t="s">
        <v>33</v>
      </c>
      <c r="BB561" s="274" t="s">
        <v>183</v>
      </c>
      <c r="BC561" s="274" t="s">
        <v>33</v>
      </c>
      <c r="BD561" s="274"/>
      <c r="BE561" s="274" t="s">
        <v>33</v>
      </c>
      <c r="BF561" s="274"/>
      <c r="BG561" s="274"/>
      <c r="BH561" s="274"/>
      <c r="BI561" s="274"/>
      <c r="BJ561" s="274">
        <v>5</v>
      </c>
      <c r="BK561" s="274">
        <v>5</v>
      </c>
      <c r="BL561" s="274"/>
      <c r="BM561" s="274">
        <v>4</v>
      </c>
      <c r="BN561" s="274">
        <v>3</v>
      </c>
      <c r="BO561" s="274"/>
      <c r="BP561" s="274"/>
      <c r="BQ561" s="275">
        <v>43144.610821759263</v>
      </c>
      <c r="BR561" s="274" t="s">
        <v>356</v>
      </c>
    </row>
    <row r="562" spans="1:70" ht="15" x14ac:dyDescent="0.25">
      <c r="A562" s="197" t="str">
        <f>IF(ISNA(LOOKUP($G562,BLIOTECAS!$B$1:$B$27,BLIOTECAS!C$1:C$27)),"",LOOKUP($G562,BLIOTECAS!$B$1:$B$27,BLIOTECAS!C$1:C$27))</f>
        <v>F. Comercio y Turismo</v>
      </c>
      <c r="B562" s="197" t="str">
        <f>IF(ISNA(LOOKUP($G562,BLIOTECAS!$B$1:$B$27,BLIOTECAS!D$1:D$27)),"",LOOKUP($G562,BLIOTECAS!$B$1:$B$27,BLIOTECAS!D$1:D$27))</f>
        <v>EMP</v>
      </c>
      <c r="C562" s="197" t="str">
        <f>IF(ISNA(LOOKUP($G562,BLIOTECAS!$B$1:$B$27,BLIOTECAS!E$1:E$27)),"",LOOKUP($G562,BLIOTECAS!$B$1:$B$27,BLIOTECAS!E$1:E$27))</f>
        <v>Ciencias Sociales</v>
      </c>
      <c r="D562" s="274">
        <v>1996</v>
      </c>
      <c r="E562" s="274"/>
      <c r="F562" s="274"/>
      <c r="G562" s="274">
        <v>24</v>
      </c>
      <c r="H562" s="274"/>
      <c r="I562" s="274">
        <v>3</v>
      </c>
      <c r="J562" s="274">
        <v>3</v>
      </c>
      <c r="K562" s="274"/>
      <c r="L562" s="274">
        <v>24</v>
      </c>
      <c r="M562" s="274"/>
      <c r="N562" s="274"/>
      <c r="O562" s="274"/>
      <c r="P562" s="274"/>
      <c r="Q562" s="274"/>
      <c r="R562" s="274">
        <v>5</v>
      </c>
      <c r="S562" s="274">
        <v>5</v>
      </c>
      <c r="T562" s="274">
        <v>5</v>
      </c>
      <c r="U562" s="274">
        <v>5</v>
      </c>
      <c r="V562" s="274"/>
      <c r="W562" s="274"/>
      <c r="X562" s="274">
        <v>5</v>
      </c>
      <c r="Y562" s="274">
        <v>4</v>
      </c>
      <c r="Z562" s="274">
        <v>4</v>
      </c>
      <c r="AA562" s="274">
        <v>1</v>
      </c>
      <c r="AB562" s="274">
        <v>4</v>
      </c>
      <c r="AC562" s="274"/>
      <c r="AD562" s="274">
        <v>4</v>
      </c>
      <c r="AE562" s="274">
        <v>4</v>
      </c>
      <c r="AF562" s="274">
        <v>4</v>
      </c>
      <c r="AG562" s="274">
        <v>5</v>
      </c>
      <c r="AH562" s="274">
        <v>3</v>
      </c>
      <c r="AI562" s="274">
        <v>3</v>
      </c>
      <c r="AJ562" s="274">
        <v>3</v>
      </c>
      <c r="AK562" s="274"/>
      <c r="AL562" s="274"/>
      <c r="AM562" s="274">
        <v>5</v>
      </c>
      <c r="AN562" s="274">
        <v>5</v>
      </c>
      <c r="AO562" s="274">
        <v>5</v>
      </c>
      <c r="AP562" s="274">
        <v>5</v>
      </c>
      <c r="AQ562" s="274">
        <v>5</v>
      </c>
      <c r="AR562" s="274">
        <v>5</v>
      </c>
      <c r="AS562" s="274">
        <v>5</v>
      </c>
      <c r="AT562" s="274"/>
      <c r="AU562" s="274" t="s">
        <v>183</v>
      </c>
      <c r="AV562" s="274">
        <v>4</v>
      </c>
      <c r="AW562" s="274" t="s">
        <v>33</v>
      </c>
      <c r="AX562" s="274"/>
      <c r="AY562" s="274" t="s">
        <v>33</v>
      </c>
      <c r="AZ562" s="274"/>
      <c r="BA562" s="274" t="s">
        <v>33</v>
      </c>
      <c r="BB562" s="274" t="s">
        <v>33</v>
      </c>
      <c r="BC562" s="274" t="s">
        <v>33</v>
      </c>
      <c r="BD562" s="274"/>
      <c r="BE562" s="274" t="s">
        <v>33</v>
      </c>
      <c r="BF562" s="274"/>
      <c r="BG562" s="274"/>
      <c r="BH562" s="274"/>
      <c r="BI562" s="274"/>
      <c r="BJ562" s="274">
        <v>5</v>
      </c>
      <c r="BK562" s="274">
        <v>5</v>
      </c>
      <c r="BL562" s="274"/>
      <c r="BM562" s="274">
        <v>5</v>
      </c>
      <c r="BN562" s="274">
        <v>5</v>
      </c>
      <c r="BO562" s="274"/>
      <c r="BP562" s="274"/>
      <c r="BQ562" s="275">
        <v>43144.617083333331</v>
      </c>
      <c r="BR562" s="274" t="s">
        <v>355</v>
      </c>
    </row>
    <row r="563" spans="1:70" ht="15" x14ac:dyDescent="0.25">
      <c r="A563" s="197" t="str">
        <f>IF(ISNA(LOOKUP($G563,BLIOTECAS!$B$1:$B$27,BLIOTECAS!C$1:C$27)),"",LOOKUP($G563,BLIOTECAS!$B$1:$B$27,BLIOTECAS!C$1:C$27))</f>
        <v xml:space="preserve">Facultad de Ciencias Biológicas </v>
      </c>
      <c r="B563" s="197" t="str">
        <f>IF(ISNA(LOOKUP($G563,BLIOTECAS!$B$1:$B$27,BLIOTECAS!D$1:D$27)),"",LOOKUP($G563,BLIOTECAS!$B$1:$B$27,BLIOTECAS!D$1:D$27))</f>
        <v>BIO</v>
      </c>
      <c r="C563" s="197" t="str">
        <f>IF(ISNA(LOOKUP($G563,BLIOTECAS!$B$1:$B$27,BLIOTECAS!E$1:E$27)),"",LOOKUP($G563,BLIOTECAS!$B$1:$B$27,BLIOTECAS!E$1:E$27))</f>
        <v>Ciencias Experimentales</v>
      </c>
      <c r="D563" s="274">
        <v>1997</v>
      </c>
      <c r="E563" s="274"/>
      <c r="F563" s="274"/>
      <c r="G563" s="274">
        <v>2</v>
      </c>
      <c r="H563" s="274"/>
      <c r="I563" s="274">
        <v>2</v>
      </c>
      <c r="J563" s="274">
        <v>4</v>
      </c>
      <c r="K563" s="274"/>
      <c r="L563" s="274">
        <v>2</v>
      </c>
      <c r="M563" s="274"/>
      <c r="N563" s="274"/>
      <c r="O563" s="274"/>
      <c r="P563" s="274"/>
      <c r="Q563" s="274"/>
      <c r="R563" s="274">
        <v>5</v>
      </c>
      <c r="S563" s="274">
        <v>5</v>
      </c>
      <c r="T563" s="274">
        <v>4</v>
      </c>
      <c r="U563" s="274">
        <v>5</v>
      </c>
      <c r="V563" s="274"/>
      <c r="W563" s="274"/>
      <c r="X563" s="274">
        <v>2</v>
      </c>
      <c r="Y563" s="274">
        <v>5</v>
      </c>
      <c r="Z563" s="274">
        <v>5</v>
      </c>
      <c r="AA563" s="274">
        <v>2</v>
      </c>
      <c r="AB563" s="274">
        <v>4</v>
      </c>
      <c r="AC563" s="274"/>
      <c r="AD563" s="274">
        <v>5</v>
      </c>
      <c r="AE563" s="274">
        <v>5</v>
      </c>
      <c r="AF563" s="274">
        <v>5</v>
      </c>
      <c r="AG563" s="274">
        <v>5</v>
      </c>
      <c r="AH563" s="274">
        <v>4</v>
      </c>
      <c r="AI563" s="274">
        <v>5</v>
      </c>
      <c r="AJ563" s="274">
        <v>5</v>
      </c>
      <c r="AK563" s="274"/>
      <c r="AL563" s="274"/>
      <c r="AM563" s="274">
        <v>5</v>
      </c>
      <c r="AN563" s="274">
        <v>5</v>
      </c>
      <c r="AO563" s="274">
        <v>5</v>
      </c>
      <c r="AP563" s="274">
        <v>5</v>
      </c>
      <c r="AQ563" s="274">
        <v>5</v>
      </c>
      <c r="AR563" s="274">
        <v>5</v>
      </c>
      <c r="AS563" s="274">
        <v>5</v>
      </c>
      <c r="AT563" s="274"/>
      <c r="AU563" s="274" t="s">
        <v>183</v>
      </c>
      <c r="AV563" s="274">
        <v>4</v>
      </c>
      <c r="AW563" s="274" t="s">
        <v>183</v>
      </c>
      <c r="AX563" s="274">
        <v>4</v>
      </c>
      <c r="AY563" s="274" t="s">
        <v>183</v>
      </c>
      <c r="AZ563" s="274">
        <v>5</v>
      </c>
      <c r="BA563" s="274" t="s">
        <v>183</v>
      </c>
      <c r="BB563" s="274" t="s">
        <v>33</v>
      </c>
      <c r="BC563" s="274" t="s">
        <v>33</v>
      </c>
      <c r="BD563" s="274"/>
      <c r="BE563" s="274" t="s">
        <v>183</v>
      </c>
      <c r="BF563" s="274"/>
      <c r="BG563" s="274"/>
      <c r="BH563" s="274"/>
      <c r="BI563" s="274"/>
      <c r="BJ563" s="274">
        <v>5</v>
      </c>
      <c r="BK563" s="274">
        <v>5</v>
      </c>
      <c r="BL563" s="274"/>
      <c r="BM563" s="274">
        <v>5</v>
      </c>
      <c r="BN563" s="274">
        <v>5</v>
      </c>
      <c r="BO563" s="274"/>
      <c r="BP563" s="274"/>
      <c r="BQ563" s="275">
        <v>43144.674745370372</v>
      </c>
      <c r="BR563" s="274" t="s">
        <v>355</v>
      </c>
    </row>
    <row r="564" spans="1:70" ht="15" x14ac:dyDescent="0.25">
      <c r="A564" s="197" t="str">
        <f>IF(ISNA(LOOKUP($G564,BLIOTECAS!$B$1:$B$27,BLIOTECAS!C$1:C$27)),"",LOOKUP($G564,BLIOTECAS!$B$1:$B$27,BLIOTECAS!C$1:C$27))</f>
        <v xml:space="preserve">Facultad de Ciencias Políticas y Sociología </v>
      </c>
      <c r="B564" s="197" t="str">
        <f>IF(ISNA(LOOKUP($G564,BLIOTECAS!$B$1:$B$27,BLIOTECAS!D$1:D$27)),"",LOOKUP($G564,BLIOTECAS!$B$1:$B$27,BLIOTECAS!D$1:D$27))</f>
        <v>CPS</v>
      </c>
      <c r="C564" s="197" t="str">
        <f>IF(ISNA(LOOKUP($G564,BLIOTECAS!$B$1:$B$27,BLIOTECAS!E$1:E$27)),"",LOOKUP($G564,BLIOTECAS!$B$1:$B$27,BLIOTECAS!E$1:E$27))</f>
        <v>Ciencias Sociales</v>
      </c>
      <c r="D564" s="274">
        <v>1998</v>
      </c>
      <c r="E564" s="274"/>
      <c r="F564" s="274"/>
      <c r="G564" s="274">
        <v>9</v>
      </c>
      <c r="H564" s="274"/>
      <c r="I564" s="274">
        <v>3</v>
      </c>
      <c r="J564" s="274">
        <v>4</v>
      </c>
      <c r="K564" s="274"/>
      <c r="L564" s="274">
        <v>9</v>
      </c>
      <c r="M564" s="274">
        <v>5</v>
      </c>
      <c r="N564" s="274">
        <v>26</v>
      </c>
      <c r="O564" s="274"/>
      <c r="P564" s="274"/>
      <c r="Q564" s="274"/>
      <c r="R564" s="274">
        <v>4</v>
      </c>
      <c r="S564" s="274">
        <v>4</v>
      </c>
      <c r="T564" s="274">
        <v>4</v>
      </c>
      <c r="U564" s="274">
        <v>2</v>
      </c>
      <c r="V564" s="274"/>
      <c r="W564" s="274"/>
      <c r="X564" s="274">
        <v>3</v>
      </c>
      <c r="Y564" s="274">
        <v>4</v>
      </c>
      <c r="Z564" s="274">
        <v>2</v>
      </c>
      <c r="AA564" s="274">
        <v>5</v>
      </c>
      <c r="AB564" s="274">
        <v>5</v>
      </c>
      <c r="AC564" s="274"/>
      <c r="AD564" s="274">
        <v>2</v>
      </c>
      <c r="AE564" s="274">
        <v>5</v>
      </c>
      <c r="AF564" s="274">
        <v>3</v>
      </c>
      <c r="AG564" s="274">
        <v>5</v>
      </c>
      <c r="AH564" s="274">
        <v>4</v>
      </c>
      <c r="AI564" s="274">
        <v>4</v>
      </c>
      <c r="AJ564" s="274">
        <v>4</v>
      </c>
      <c r="AK564" s="274"/>
      <c r="AL564" s="274"/>
      <c r="AM564" s="274">
        <v>5</v>
      </c>
      <c r="AN564" s="274">
        <v>3</v>
      </c>
      <c r="AO564" s="274">
        <v>5</v>
      </c>
      <c r="AP564" s="274">
        <v>5</v>
      </c>
      <c r="AQ564" s="274">
        <v>5</v>
      </c>
      <c r="AR564" s="274">
        <v>5</v>
      </c>
      <c r="AS564" s="274">
        <v>3</v>
      </c>
      <c r="AT564" s="274"/>
      <c r="AU564" s="274"/>
      <c r="AV564" s="274">
        <v>4</v>
      </c>
      <c r="AW564" s="274" t="s">
        <v>33</v>
      </c>
      <c r="AX564" s="274"/>
      <c r="AY564" s="274" t="s">
        <v>33</v>
      </c>
      <c r="AZ564" s="274"/>
      <c r="BA564" s="274" t="s">
        <v>33</v>
      </c>
      <c r="BB564" s="274" t="s">
        <v>33</v>
      </c>
      <c r="BC564" s="274" t="s">
        <v>33</v>
      </c>
      <c r="BD564" s="274"/>
      <c r="BE564" s="274" t="s">
        <v>33</v>
      </c>
      <c r="BF564" s="274"/>
      <c r="BG564" s="274"/>
      <c r="BH564" s="274"/>
      <c r="BI564" s="274"/>
      <c r="BJ564" s="274">
        <v>5</v>
      </c>
      <c r="BK564" s="274">
        <v>5</v>
      </c>
      <c r="BL564" s="274"/>
      <c r="BM564" s="274">
        <v>4</v>
      </c>
      <c r="BN564" s="274">
        <v>3</v>
      </c>
      <c r="BO564" s="274"/>
      <c r="BP564" s="274"/>
      <c r="BQ564" s="275">
        <v>43144.70721064815</v>
      </c>
      <c r="BR564" s="274" t="s">
        <v>356</v>
      </c>
    </row>
    <row r="565" spans="1:70" ht="15" x14ac:dyDescent="0.25">
      <c r="A565" s="197" t="str">
        <f>IF(ISNA(LOOKUP($G565,BLIOTECAS!$B$1:$B$27,BLIOTECAS!C$1:C$27)),"",LOOKUP($G565,BLIOTECAS!$B$1:$B$27,BLIOTECAS!C$1:C$27))</f>
        <v xml:space="preserve">Facultad de Psicología </v>
      </c>
      <c r="B565" s="197" t="str">
        <f>IF(ISNA(LOOKUP($G565,BLIOTECAS!$B$1:$B$27,BLIOTECAS!D$1:D$27)),"",LOOKUP($G565,BLIOTECAS!$B$1:$B$27,BLIOTECAS!D$1:D$27))</f>
        <v>PSI</v>
      </c>
      <c r="C565" s="197" t="str">
        <f>IF(ISNA(LOOKUP($G565,BLIOTECAS!$B$1:$B$27,BLIOTECAS!E$1:E$27)),"",LOOKUP($G565,BLIOTECAS!$B$1:$B$27,BLIOTECAS!E$1:E$27))</f>
        <v>Ciencias de la Salud</v>
      </c>
      <c r="D565" s="274">
        <v>1999</v>
      </c>
      <c r="E565" s="274"/>
      <c r="F565" s="274"/>
      <c r="G565" s="274">
        <v>20</v>
      </c>
      <c r="H565" s="274"/>
      <c r="I565" s="274">
        <v>4</v>
      </c>
      <c r="J565" s="274">
        <v>4</v>
      </c>
      <c r="K565" s="274"/>
      <c r="L565" s="274">
        <v>20</v>
      </c>
      <c r="M565" s="274">
        <v>26</v>
      </c>
      <c r="N565" s="274"/>
      <c r="O565" s="274"/>
      <c r="P565" s="274"/>
      <c r="Q565" s="274"/>
      <c r="R565" s="274">
        <v>4</v>
      </c>
      <c r="S565" s="274">
        <v>4</v>
      </c>
      <c r="T565" s="274">
        <v>3</v>
      </c>
      <c r="U565" s="274">
        <v>3</v>
      </c>
      <c r="V565" s="274"/>
      <c r="W565" s="274"/>
      <c r="X565" s="274">
        <v>5</v>
      </c>
      <c r="Y565" s="274">
        <v>5</v>
      </c>
      <c r="Z565" s="274">
        <v>1</v>
      </c>
      <c r="AA565" s="274">
        <v>1</v>
      </c>
      <c r="AB565" s="274">
        <v>4</v>
      </c>
      <c r="AC565" s="274"/>
      <c r="AD565" s="274">
        <v>5</v>
      </c>
      <c r="AE565" s="274">
        <v>4</v>
      </c>
      <c r="AF565" s="274">
        <v>5</v>
      </c>
      <c r="AG565" s="274">
        <v>5</v>
      </c>
      <c r="AH565" s="274">
        <v>4</v>
      </c>
      <c r="AI565" s="274">
        <v>5</v>
      </c>
      <c r="AJ565" s="274">
        <v>5</v>
      </c>
      <c r="AK565" s="274"/>
      <c r="AL565" s="274"/>
      <c r="AM565" s="274">
        <v>3</v>
      </c>
      <c r="AN565" s="274">
        <v>4</v>
      </c>
      <c r="AO565" s="274">
        <v>4</v>
      </c>
      <c r="AP565" s="274">
        <v>4</v>
      </c>
      <c r="AQ565" s="274">
        <v>5</v>
      </c>
      <c r="AR565" s="274">
        <v>5</v>
      </c>
      <c r="AS565" s="274">
        <v>5</v>
      </c>
      <c r="AT565" s="274"/>
      <c r="AU565" s="274" t="s">
        <v>33</v>
      </c>
      <c r="AV565" s="274"/>
      <c r="AW565" s="274" t="s">
        <v>33</v>
      </c>
      <c r="AX565" s="274"/>
      <c r="AY565" s="274" t="s">
        <v>33</v>
      </c>
      <c r="AZ565" s="274"/>
      <c r="BA565" s="274" t="s">
        <v>33</v>
      </c>
      <c r="BB565" s="274" t="s">
        <v>183</v>
      </c>
      <c r="BC565" s="274" t="s">
        <v>183</v>
      </c>
      <c r="BD565" s="274">
        <v>4</v>
      </c>
      <c r="BE565" s="274" t="s">
        <v>33</v>
      </c>
      <c r="BF565" s="274"/>
      <c r="BG565" s="274"/>
      <c r="BH565" s="274"/>
      <c r="BI565" s="274"/>
      <c r="BJ565" s="274">
        <v>4</v>
      </c>
      <c r="BK565" s="274">
        <v>2</v>
      </c>
      <c r="BL565" s="274"/>
      <c r="BM565" s="274">
        <v>4</v>
      </c>
      <c r="BN565" s="274">
        <v>4</v>
      </c>
      <c r="BO565" s="274"/>
      <c r="BP565" s="274"/>
      <c r="BQ565" s="275">
        <v>43144.713043981479</v>
      </c>
      <c r="BR565" s="274" t="s">
        <v>355</v>
      </c>
    </row>
    <row r="566" spans="1:70" ht="15" x14ac:dyDescent="0.25">
      <c r="A566" s="197" t="str">
        <f>IF(ISNA(LOOKUP($G566,BLIOTECAS!$B$1:$B$27,BLIOTECAS!C$1:C$27)),"",LOOKUP($G566,BLIOTECAS!$B$1:$B$27,BLIOTECAS!C$1:C$27))</f>
        <v xml:space="preserve">Facultad de Psicología </v>
      </c>
      <c r="B566" s="197" t="str">
        <f>IF(ISNA(LOOKUP($G566,BLIOTECAS!$B$1:$B$27,BLIOTECAS!D$1:D$27)),"",LOOKUP($G566,BLIOTECAS!$B$1:$B$27,BLIOTECAS!D$1:D$27))</f>
        <v>PSI</v>
      </c>
      <c r="C566" s="197" t="str">
        <f>IF(ISNA(LOOKUP($G566,BLIOTECAS!$B$1:$B$27,BLIOTECAS!E$1:E$27)),"",LOOKUP($G566,BLIOTECAS!$B$1:$B$27,BLIOTECAS!E$1:E$27))</f>
        <v>Ciencias de la Salud</v>
      </c>
      <c r="D566" s="274">
        <v>2000</v>
      </c>
      <c r="E566" s="274"/>
      <c r="F566" s="274"/>
      <c r="G566" s="274">
        <v>20</v>
      </c>
      <c r="H566" s="274"/>
      <c r="I566" s="274">
        <v>4</v>
      </c>
      <c r="J566" s="274">
        <v>5</v>
      </c>
      <c r="K566" s="274"/>
      <c r="L566" s="274">
        <v>20</v>
      </c>
      <c r="M566" s="274"/>
      <c r="N566" s="274"/>
      <c r="O566" s="274"/>
      <c r="P566" s="274"/>
      <c r="Q566" s="274"/>
      <c r="R566" s="274">
        <v>5</v>
      </c>
      <c r="S566" s="274">
        <v>4</v>
      </c>
      <c r="T566" s="274">
        <v>4</v>
      </c>
      <c r="U566" s="274">
        <v>5</v>
      </c>
      <c r="V566" s="274"/>
      <c r="W566" s="274"/>
      <c r="X566" s="274">
        <v>4</v>
      </c>
      <c r="Y566" s="274">
        <v>5</v>
      </c>
      <c r="Z566" s="274">
        <v>4</v>
      </c>
      <c r="AA566" s="274">
        <v>4</v>
      </c>
      <c r="AB566" s="274">
        <v>4</v>
      </c>
      <c r="AC566" s="274"/>
      <c r="AD566" s="274">
        <v>4</v>
      </c>
      <c r="AE566" s="274">
        <v>4</v>
      </c>
      <c r="AF566" s="274">
        <v>4</v>
      </c>
      <c r="AG566" s="274">
        <v>4</v>
      </c>
      <c r="AH566" s="274">
        <v>3</v>
      </c>
      <c r="AI566" s="274">
        <v>5</v>
      </c>
      <c r="AJ566" s="274">
        <v>4</v>
      </c>
      <c r="AK566" s="274"/>
      <c r="AL566" s="274"/>
      <c r="AM566" s="274">
        <v>5</v>
      </c>
      <c r="AN566" s="274">
        <v>5</v>
      </c>
      <c r="AO566" s="274">
        <v>5</v>
      </c>
      <c r="AP566" s="274">
        <v>5</v>
      </c>
      <c r="AQ566" s="274">
        <v>5</v>
      </c>
      <c r="AR566" s="274">
        <v>5</v>
      </c>
      <c r="AS566" s="274">
        <v>5</v>
      </c>
      <c r="AT566" s="274"/>
      <c r="AU566" s="274" t="s">
        <v>183</v>
      </c>
      <c r="AV566" s="274">
        <v>5</v>
      </c>
      <c r="AW566" s="274" t="s">
        <v>183</v>
      </c>
      <c r="AX566" s="274">
        <v>5</v>
      </c>
      <c r="AY566" s="274" t="s">
        <v>183</v>
      </c>
      <c r="AZ566" s="274">
        <v>5</v>
      </c>
      <c r="BA566" s="274" t="s">
        <v>33</v>
      </c>
      <c r="BB566" s="274" t="s">
        <v>183</v>
      </c>
      <c r="BC566" s="274" t="s">
        <v>183</v>
      </c>
      <c r="BD566" s="274">
        <v>4</v>
      </c>
      <c r="BE566" s="274" t="s">
        <v>33</v>
      </c>
      <c r="BF566" s="274"/>
      <c r="BG566" s="274"/>
      <c r="BH566" s="274"/>
      <c r="BI566" s="274"/>
      <c r="BJ566" s="274">
        <v>5</v>
      </c>
      <c r="BK566" s="274">
        <v>5</v>
      </c>
      <c r="BL566" s="274"/>
      <c r="BM566" s="274">
        <v>5</v>
      </c>
      <c r="BN566" s="274">
        <v>4</v>
      </c>
      <c r="BO566" s="274"/>
      <c r="BP566" s="274"/>
      <c r="BQ566" s="275">
        <v>43144.714432870373</v>
      </c>
      <c r="BR566" s="274" t="s">
        <v>355</v>
      </c>
    </row>
    <row r="567" spans="1:70" ht="15" x14ac:dyDescent="0.25">
      <c r="A567" s="197" t="str">
        <f>IF(ISNA(LOOKUP($G567,BLIOTECAS!$B$1:$B$27,BLIOTECAS!C$1:C$27)),"",LOOKUP($G567,BLIOTECAS!$B$1:$B$27,BLIOTECAS!C$1:C$27))</f>
        <v xml:space="preserve">Facultad de Geografía e Historia </v>
      </c>
      <c r="B567" s="197" t="str">
        <f>IF(ISNA(LOOKUP($G567,BLIOTECAS!$B$1:$B$27,BLIOTECAS!D$1:D$27)),"",LOOKUP($G567,BLIOTECAS!$B$1:$B$27,BLIOTECAS!D$1:D$27))</f>
        <v>GHI</v>
      </c>
      <c r="C567" s="197" t="str">
        <f>IF(ISNA(LOOKUP($G567,BLIOTECAS!$B$1:$B$27,BLIOTECAS!E$1:E$27)),"",LOOKUP($G567,BLIOTECAS!$B$1:$B$27,BLIOTECAS!E$1:E$27))</f>
        <v>Humanidades</v>
      </c>
      <c r="D567" s="274">
        <v>2001</v>
      </c>
      <c r="E567" s="274"/>
      <c r="F567" s="274"/>
      <c r="G567" s="274">
        <v>16</v>
      </c>
      <c r="H567" s="274"/>
      <c r="I567" s="274">
        <v>3</v>
      </c>
      <c r="J567" s="274">
        <v>2</v>
      </c>
      <c r="K567" s="274"/>
      <c r="L567" s="274">
        <v>16</v>
      </c>
      <c r="M567" s="274"/>
      <c r="N567" s="274"/>
      <c r="O567" s="274"/>
      <c r="P567" s="274"/>
      <c r="Q567" s="274"/>
      <c r="R567" s="274">
        <v>5</v>
      </c>
      <c r="S567" s="274"/>
      <c r="T567" s="274">
        <v>4</v>
      </c>
      <c r="U567" s="274">
        <v>4</v>
      </c>
      <c r="V567" s="274"/>
      <c r="W567" s="274"/>
      <c r="X567" s="274">
        <v>3</v>
      </c>
      <c r="Y567" s="274">
        <v>4</v>
      </c>
      <c r="Z567" s="274">
        <v>4</v>
      </c>
      <c r="AA567" s="274"/>
      <c r="AB567" s="274">
        <v>4</v>
      </c>
      <c r="AC567" s="274"/>
      <c r="AD567" s="274"/>
      <c r="AE567" s="274">
        <v>5</v>
      </c>
      <c r="AF567" s="274">
        <v>4</v>
      </c>
      <c r="AG567" s="274">
        <v>5</v>
      </c>
      <c r="AH567" s="274">
        <v>4</v>
      </c>
      <c r="AI567" s="274">
        <v>4</v>
      </c>
      <c r="AJ567" s="274">
        <v>4</v>
      </c>
      <c r="AK567" s="274"/>
      <c r="AL567" s="274"/>
      <c r="AM567" s="274">
        <v>5</v>
      </c>
      <c r="AN567" s="274"/>
      <c r="AO567" s="274">
        <v>4</v>
      </c>
      <c r="AP567" s="274">
        <v>5</v>
      </c>
      <c r="AQ567" s="274">
        <v>5</v>
      </c>
      <c r="AR567" s="274">
        <v>4</v>
      </c>
      <c r="AS567" s="274">
        <v>5</v>
      </c>
      <c r="AT567" s="274"/>
      <c r="AU567" s="274" t="s">
        <v>183</v>
      </c>
      <c r="AV567" s="274">
        <v>3</v>
      </c>
      <c r="AW567" s="274" t="s">
        <v>33</v>
      </c>
      <c r="AX567" s="274"/>
      <c r="AY567" s="274" t="s">
        <v>33</v>
      </c>
      <c r="AZ567" s="274"/>
      <c r="BA567" s="274" t="s">
        <v>183</v>
      </c>
      <c r="BB567" s="274" t="s">
        <v>183</v>
      </c>
      <c r="BC567" s="274" t="s">
        <v>33</v>
      </c>
      <c r="BD567" s="274"/>
      <c r="BE567" s="274" t="s">
        <v>183</v>
      </c>
      <c r="BF567" s="274"/>
      <c r="BG567" s="274"/>
      <c r="BH567" s="274"/>
      <c r="BI567" s="274"/>
      <c r="BJ567" s="274">
        <v>5</v>
      </c>
      <c r="BK567" s="274">
        <v>5</v>
      </c>
      <c r="BL567" s="274"/>
      <c r="BM567" s="274">
        <v>4</v>
      </c>
      <c r="BN567" s="274">
        <v>4</v>
      </c>
      <c r="BO567" s="274"/>
      <c r="BP567" s="274"/>
      <c r="BQ567" s="275">
        <v>43144.788645833331</v>
      </c>
      <c r="BR567" s="274" t="s">
        <v>356</v>
      </c>
    </row>
    <row r="568" spans="1:70" ht="15" x14ac:dyDescent="0.25">
      <c r="A568" s="197" t="str">
        <f>IF(ISNA(LOOKUP($G568,BLIOTECAS!$B$1:$B$27,BLIOTECAS!C$1:C$27)),"",LOOKUP($G568,BLIOTECAS!$B$1:$B$27,BLIOTECAS!C$1:C$27))</f>
        <v xml:space="preserve">Facultad de Psicología </v>
      </c>
      <c r="B568" s="197" t="str">
        <f>IF(ISNA(LOOKUP($G568,BLIOTECAS!$B$1:$B$27,BLIOTECAS!D$1:D$27)),"",LOOKUP($G568,BLIOTECAS!$B$1:$B$27,BLIOTECAS!D$1:D$27))</f>
        <v>PSI</v>
      </c>
      <c r="C568" s="197" t="str">
        <f>IF(ISNA(LOOKUP($G568,BLIOTECAS!$B$1:$B$27,BLIOTECAS!E$1:E$27)),"",LOOKUP($G568,BLIOTECAS!$B$1:$B$27,BLIOTECAS!E$1:E$27))</f>
        <v>Ciencias de la Salud</v>
      </c>
      <c r="D568" s="274">
        <v>2002</v>
      </c>
      <c r="E568" s="274"/>
      <c r="F568" s="274"/>
      <c r="G568" s="274">
        <v>20</v>
      </c>
      <c r="H568" s="274"/>
      <c r="I568" s="274">
        <v>3</v>
      </c>
      <c r="J568" s="274">
        <v>4</v>
      </c>
      <c r="K568" s="274"/>
      <c r="L568" s="274">
        <v>20</v>
      </c>
      <c r="M568" s="274"/>
      <c r="N568" s="274"/>
      <c r="O568" s="274"/>
      <c r="P568" s="274"/>
      <c r="Q568" s="274"/>
      <c r="R568" s="274">
        <v>5</v>
      </c>
      <c r="S568" s="274">
        <v>5</v>
      </c>
      <c r="T568" s="274">
        <v>5</v>
      </c>
      <c r="U568" s="274">
        <v>5</v>
      </c>
      <c r="V568" s="274"/>
      <c r="W568" s="274"/>
      <c r="X568" s="274">
        <v>4</v>
      </c>
      <c r="Y568" s="274">
        <v>5</v>
      </c>
      <c r="Z568" s="274">
        <v>3</v>
      </c>
      <c r="AA568" s="274">
        <v>1</v>
      </c>
      <c r="AB568" s="274">
        <v>5</v>
      </c>
      <c r="AC568" s="274"/>
      <c r="AD568" s="274">
        <v>4</v>
      </c>
      <c r="AE568" s="274">
        <v>1</v>
      </c>
      <c r="AF568" s="274">
        <v>4</v>
      </c>
      <c r="AG568" s="274">
        <v>3</v>
      </c>
      <c r="AH568" s="274">
        <v>2</v>
      </c>
      <c r="AI568" s="274">
        <v>4</v>
      </c>
      <c r="AJ568" s="274"/>
      <c r="AK568" s="274"/>
      <c r="AL568" s="274"/>
      <c r="AM568" s="274">
        <v>4</v>
      </c>
      <c r="AN568" s="274">
        <v>4</v>
      </c>
      <c r="AO568" s="274">
        <v>5</v>
      </c>
      <c r="AP568" s="274">
        <v>5</v>
      </c>
      <c r="AQ568" s="274">
        <v>5</v>
      </c>
      <c r="AR568" s="274">
        <v>5</v>
      </c>
      <c r="AS568" s="274"/>
      <c r="AT568" s="274"/>
      <c r="AU568" s="274" t="s">
        <v>33</v>
      </c>
      <c r="AV568" s="274"/>
      <c r="AW568" s="274" t="s">
        <v>33</v>
      </c>
      <c r="AX568" s="274"/>
      <c r="AY568" s="274" t="s">
        <v>33</v>
      </c>
      <c r="AZ568" s="274"/>
      <c r="BA568" s="274" t="s">
        <v>33</v>
      </c>
      <c r="BB568" s="274" t="s">
        <v>183</v>
      </c>
      <c r="BC568" s="274" t="s">
        <v>33</v>
      </c>
      <c r="BD568" s="274"/>
      <c r="BE568" s="274" t="s">
        <v>33</v>
      </c>
      <c r="BF568" s="274"/>
      <c r="BG568" s="274"/>
      <c r="BH568" s="274"/>
      <c r="BI568" s="274"/>
      <c r="BJ568" s="274">
        <v>4</v>
      </c>
      <c r="BK568" s="274">
        <v>3</v>
      </c>
      <c r="BL568" s="274"/>
      <c r="BM568" s="274">
        <v>3</v>
      </c>
      <c r="BN568" s="274">
        <v>3</v>
      </c>
      <c r="BO568" s="274"/>
      <c r="BP568" s="274"/>
      <c r="BQ568" s="275">
        <v>43144.791944444441</v>
      </c>
      <c r="BR568" s="274" t="s">
        <v>356</v>
      </c>
    </row>
    <row r="569" spans="1:70" ht="15" x14ac:dyDescent="0.25">
      <c r="A569" s="197" t="str">
        <f>IF(ISNA(LOOKUP($G569,BLIOTECAS!$B$1:$B$27,BLIOTECAS!C$1:C$27)),"",LOOKUP($G569,BLIOTECAS!$B$1:$B$27,BLIOTECAS!C$1:C$27))</f>
        <v xml:space="preserve">Facultad de Psicología </v>
      </c>
      <c r="B569" s="197" t="str">
        <f>IF(ISNA(LOOKUP($G569,BLIOTECAS!$B$1:$B$27,BLIOTECAS!D$1:D$27)),"",LOOKUP($G569,BLIOTECAS!$B$1:$B$27,BLIOTECAS!D$1:D$27))</f>
        <v>PSI</v>
      </c>
      <c r="C569" s="197" t="str">
        <f>IF(ISNA(LOOKUP($G569,BLIOTECAS!$B$1:$B$27,BLIOTECAS!E$1:E$27)),"",LOOKUP($G569,BLIOTECAS!$B$1:$B$27,BLIOTECAS!E$1:E$27))</f>
        <v>Ciencias de la Salud</v>
      </c>
      <c r="D569" s="274">
        <v>2003</v>
      </c>
      <c r="E569" s="274"/>
      <c r="F569" s="274"/>
      <c r="G569" s="274">
        <v>20</v>
      </c>
      <c r="H569" s="274"/>
      <c r="I569" s="274">
        <v>3</v>
      </c>
      <c r="J569" s="274">
        <v>2</v>
      </c>
      <c r="K569" s="274"/>
      <c r="L569" s="274">
        <v>20</v>
      </c>
      <c r="M569" s="274">
        <v>9</v>
      </c>
      <c r="N569" s="274"/>
      <c r="O569" s="274"/>
      <c r="P569" s="274"/>
      <c r="Q569" s="274"/>
      <c r="R569" s="274">
        <v>5</v>
      </c>
      <c r="S569" s="274">
        <v>5</v>
      </c>
      <c r="T569" s="274">
        <v>5</v>
      </c>
      <c r="U569" s="274">
        <v>4</v>
      </c>
      <c r="V569" s="274"/>
      <c r="W569" s="274"/>
      <c r="X569" s="274">
        <v>2</v>
      </c>
      <c r="Y569" s="274">
        <v>5</v>
      </c>
      <c r="Z569" s="274">
        <v>2</v>
      </c>
      <c r="AA569" s="274">
        <v>2</v>
      </c>
      <c r="AB569" s="274">
        <v>5</v>
      </c>
      <c r="AC569" s="274"/>
      <c r="AD569" s="274">
        <v>4</v>
      </c>
      <c r="AE569" s="274">
        <v>5</v>
      </c>
      <c r="AF569" s="274">
        <v>5</v>
      </c>
      <c r="AG569" s="274">
        <v>5</v>
      </c>
      <c r="AH569" s="274">
        <v>4</v>
      </c>
      <c r="AI569" s="274"/>
      <c r="AJ569" s="274">
        <v>4</v>
      </c>
      <c r="AK569" s="274"/>
      <c r="AL569" s="274"/>
      <c r="AM569" s="274">
        <v>5</v>
      </c>
      <c r="AN569" s="274">
        <v>5</v>
      </c>
      <c r="AO569" s="274">
        <v>5</v>
      </c>
      <c r="AP569" s="274">
        <v>5</v>
      </c>
      <c r="AQ569" s="274">
        <v>5</v>
      </c>
      <c r="AR569" s="274">
        <v>5</v>
      </c>
      <c r="AS569" s="274">
        <v>5</v>
      </c>
      <c r="AT569" s="274"/>
      <c r="AU569" s="274" t="s">
        <v>33</v>
      </c>
      <c r="AV569" s="274"/>
      <c r="AW569" s="274" t="s">
        <v>33</v>
      </c>
      <c r="AX569" s="274"/>
      <c r="AY569" s="274" t="s">
        <v>33</v>
      </c>
      <c r="AZ569" s="274"/>
      <c r="BA569" s="274" t="s">
        <v>33</v>
      </c>
      <c r="BB569" s="274" t="s">
        <v>183</v>
      </c>
      <c r="BC569" s="274" t="s">
        <v>33</v>
      </c>
      <c r="BD569" s="274"/>
      <c r="BE569" s="274" t="s">
        <v>33</v>
      </c>
      <c r="BF569" s="274"/>
      <c r="BG569" s="274"/>
      <c r="BH569" s="274"/>
      <c r="BI569" s="274"/>
      <c r="BJ569" s="274">
        <v>5</v>
      </c>
      <c r="BK569" s="274">
        <v>5</v>
      </c>
      <c r="BL569" s="274"/>
      <c r="BM569" s="274">
        <v>5</v>
      </c>
      <c r="BN569" s="274">
        <v>3</v>
      </c>
      <c r="BO569" s="274"/>
      <c r="BP569" s="274"/>
      <c r="BQ569" s="275">
        <v>43144.809502314813</v>
      </c>
      <c r="BR569" s="274" t="s">
        <v>356</v>
      </c>
    </row>
    <row r="570" spans="1:70" ht="15" x14ac:dyDescent="0.25">
      <c r="A570" s="197" t="str">
        <f>IF(ISNA(LOOKUP($G570,BLIOTECAS!$B$1:$B$27,BLIOTECAS!C$1:C$27)),"",LOOKUP($G570,BLIOTECAS!$B$1:$B$27,BLIOTECAS!C$1:C$27))</f>
        <v>F. Estudios Estadísticos</v>
      </c>
      <c r="B570" s="197" t="str">
        <f>IF(ISNA(LOOKUP($G570,BLIOTECAS!$B$1:$B$27,BLIOTECAS!D$1:D$27)),"",LOOKUP($G570,BLIOTECAS!$B$1:$B$27,BLIOTECAS!D$1:D$27))</f>
        <v>EST</v>
      </c>
      <c r="C570" s="197" t="str">
        <f>IF(ISNA(LOOKUP($G570,BLIOTECAS!$B$1:$B$27,BLIOTECAS!E$1:E$27)),"",LOOKUP($G570,BLIOTECAS!$B$1:$B$27,BLIOTECAS!E$1:E$27))</f>
        <v>Ciencias Experimentales</v>
      </c>
      <c r="D570" s="274">
        <v>2004</v>
      </c>
      <c r="E570" s="274"/>
      <c r="F570" s="274"/>
      <c r="G570" s="274">
        <v>23</v>
      </c>
      <c r="H570" s="274"/>
      <c r="I570" s="274">
        <v>2</v>
      </c>
      <c r="J570" s="274">
        <v>2</v>
      </c>
      <c r="K570" s="274"/>
      <c r="L570" s="274">
        <v>23</v>
      </c>
      <c r="M570" s="274"/>
      <c r="N570" s="274"/>
      <c r="O570" s="274"/>
      <c r="P570" s="274"/>
      <c r="Q570" s="274"/>
      <c r="R570" s="274">
        <v>5</v>
      </c>
      <c r="S570" s="274">
        <v>4</v>
      </c>
      <c r="T570" s="274">
        <v>4</v>
      </c>
      <c r="U570" s="274"/>
      <c r="V570" s="274"/>
      <c r="W570" s="274"/>
      <c r="X570" s="274">
        <v>5</v>
      </c>
      <c r="Y570" s="274">
        <v>2</v>
      </c>
      <c r="Z570" s="274">
        <v>3</v>
      </c>
      <c r="AA570" s="274">
        <v>3</v>
      </c>
      <c r="AB570" s="274">
        <v>3</v>
      </c>
      <c r="AC570" s="274"/>
      <c r="AD570" s="274">
        <v>4</v>
      </c>
      <c r="AE570" s="274">
        <v>4</v>
      </c>
      <c r="AF570" s="274">
        <v>4</v>
      </c>
      <c r="AG570" s="274">
        <v>5</v>
      </c>
      <c r="AH570" s="274">
        <v>4</v>
      </c>
      <c r="AI570" s="274">
        <v>4</v>
      </c>
      <c r="AJ570" s="274">
        <v>3</v>
      </c>
      <c r="AK570" s="274"/>
      <c r="AL570" s="274"/>
      <c r="AM570" s="274">
        <v>5</v>
      </c>
      <c r="AN570" s="274">
        <v>5</v>
      </c>
      <c r="AO570" s="274">
        <v>4</v>
      </c>
      <c r="AP570" s="274">
        <v>5</v>
      </c>
      <c r="AQ570" s="274">
        <v>5</v>
      </c>
      <c r="AR570" s="274">
        <v>5</v>
      </c>
      <c r="AS570" s="274">
        <v>5</v>
      </c>
      <c r="AT570" s="274"/>
      <c r="AU570" s="274" t="s">
        <v>183</v>
      </c>
      <c r="AV570" s="274">
        <v>4</v>
      </c>
      <c r="AW570" s="274" t="s">
        <v>183</v>
      </c>
      <c r="AX570" s="274">
        <v>3</v>
      </c>
      <c r="AY570" s="274" t="s">
        <v>33</v>
      </c>
      <c r="AZ570" s="274"/>
      <c r="BA570" s="274" t="s">
        <v>33</v>
      </c>
      <c r="BB570" s="274" t="s">
        <v>183</v>
      </c>
      <c r="BC570" s="274" t="s">
        <v>33</v>
      </c>
      <c r="BD570" s="274"/>
      <c r="BE570" s="274" t="s">
        <v>33</v>
      </c>
      <c r="BF570" s="274"/>
      <c r="BG570" s="274"/>
      <c r="BH570" s="274"/>
      <c r="BI570" s="274"/>
      <c r="BJ570" s="274">
        <v>5</v>
      </c>
      <c r="BK570" s="274">
        <v>5</v>
      </c>
      <c r="BL570" s="274"/>
      <c r="BM570" s="274">
        <v>4</v>
      </c>
      <c r="BN570" s="274"/>
      <c r="BO570" s="274"/>
      <c r="BP570" s="274"/>
      <c r="BQ570" s="275">
        <v>43144.810601851852</v>
      </c>
      <c r="BR570" s="274" t="s">
        <v>355</v>
      </c>
    </row>
    <row r="571" spans="1:70" ht="15" x14ac:dyDescent="0.25">
      <c r="A571" s="197" t="str">
        <f>IF(ISNA(LOOKUP($G571,BLIOTECAS!$B$1:$B$27,BLIOTECAS!C$1:C$27)),"",LOOKUP($G571,BLIOTECAS!$B$1:$B$27,BLIOTECAS!C$1:C$27))</f>
        <v xml:space="preserve">Facultad de Medicina </v>
      </c>
      <c r="B571" s="197" t="str">
        <f>IF(ISNA(LOOKUP($G571,BLIOTECAS!$B$1:$B$27,BLIOTECAS!D$1:D$27)),"",LOOKUP($G571,BLIOTECAS!$B$1:$B$27,BLIOTECAS!D$1:D$27))</f>
        <v>MED</v>
      </c>
      <c r="C571" s="197" t="str">
        <f>IF(ISNA(LOOKUP($G571,BLIOTECAS!$B$1:$B$27,BLIOTECAS!E$1:E$27)),"",LOOKUP($G571,BLIOTECAS!$B$1:$B$27,BLIOTECAS!E$1:E$27))</f>
        <v>Ciencias de la Salud</v>
      </c>
      <c r="D571" s="274">
        <v>2006</v>
      </c>
      <c r="E571" s="274"/>
      <c r="F571" s="274"/>
      <c r="G571" s="274">
        <v>18</v>
      </c>
      <c r="H571" s="274"/>
      <c r="I571" s="274">
        <v>4</v>
      </c>
      <c r="J571" s="274">
        <v>3</v>
      </c>
      <c r="K571" s="274"/>
      <c r="L571" s="274">
        <v>29</v>
      </c>
      <c r="M571" s="274">
        <v>11</v>
      </c>
      <c r="N571" s="274"/>
      <c r="O571" s="274"/>
      <c r="P571" s="274"/>
      <c r="Q571" s="274"/>
      <c r="R571" s="274">
        <v>5</v>
      </c>
      <c r="S571" s="274">
        <v>5</v>
      </c>
      <c r="T571" s="274">
        <v>5</v>
      </c>
      <c r="U571" s="274">
        <v>4</v>
      </c>
      <c r="V571" s="274"/>
      <c r="W571" s="274"/>
      <c r="X571" s="274">
        <v>4</v>
      </c>
      <c r="Y571" s="274">
        <v>3</v>
      </c>
      <c r="Z571" s="274">
        <v>5</v>
      </c>
      <c r="AA571" s="274">
        <v>4</v>
      </c>
      <c r="AB571" s="274">
        <v>5</v>
      </c>
      <c r="AC571" s="274"/>
      <c r="AD571" s="274">
        <v>4</v>
      </c>
      <c r="AE571" s="274">
        <v>2</v>
      </c>
      <c r="AF571" s="274">
        <v>3</v>
      </c>
      <c r="AG571" s="274">
        <v>4</v>
      </c>
      <c r="AH571" s="274">
        <v>3</v>
      </c>
      <c r="AI571" s="274">
        <v>3</v>
      </c>
      <c r="AJ571" s="274">
        <v>4</v>
      </c>
      <c r="AK571" s="274"/>
      <c r="AL571" s="274"/>
      <c r="AM571" s="274">
        <v>4</v>
      </c>
      <c r="AN571" s="274">
        <v>4</v>
      </c>
      <c r="AO571" s="274">
        <v>4</v>
      </c>
      <c r="AP571" s="274">
        <v>4</v>
      </c>
      <c r="AQ571" s="274">
        <v>4</v>
      </c>
      <c r="AR571" s="274">
        <v>3</v>
      </c>
      <c r="AS571" s="274">
        <v>3</v>
      </c>
      <c r="AT571" s="274"/>
      <c r="AU571" s="274" t="s">
        <v>33</v>
      </c>
      <c r="AV571" s="274"/>
      <c r="AW571" s="274" t="s">
        <v>33</v>
      </c>
      <c r="AX571" s="274"/>
      <c r="AY571" s="274" t="s">
        <v>33</v>
      </c>
      <c r="AZ571" s="274"/>
      <c r="BA571" s="274" t="s">
        <v>33</v>
      </c>
      <c r="BB571" s="274" t="s">
        <v>33</v>
      </c>
      <c r="BC571" s="274" t="s">
        <v>33</v>
      </c>
      <c r="BD571" s="274"/>
      <c r="BE571" s="274" t="s">
        <v>33</v>
      </c>
      <c r="BF571" s="274" t="s">
        <v>548</v>
      </c>
      <c r="BG571" s="274"/>
      <c r="BH571" s="274"/>
      <c r="BI571" s="274"/>
      <c r="BJ571" s="274">
        <v>4</v>
      </c>
      <c r="BK571" s="274">
        <v>4</v>
      </c>
      <c r="BL571" s="274"/>
      <c r="BM571" s="274">
        <v>4</v>
      </c>
      <c r="BN571" s="274">
        <v>4</v>
      </c>
      <c r="BO571" s="274" t="s">
        <v>549</v>
      </c>
      <c r="BP571" s="274"/>
      <c r="BQ571" s="275">
        <v>43144.817499999997</v>
      </c>
      <c r="BR571" s="274" t="s">
        <v>355</v>
      </c>
    </row>
    <row r="572" spans="1:70" ht="15" x14ac:dyDescent="0.25">
      <c r="A572" s="197" t="str">
        <f>IF(ISNA(LOOKUP($G572,BLIOTECAS!$B$1:$B$27,BLIOTECAS!C$1:C$27)),"",LOOKUP($G572,BLIOTECAS!$B$1:$B$27,BLIOTECAS!C$1:C$27))</f>
        <v xml:space="preserve">Facultad de Psicología </v>
      </c>
      <c r="B572" s="197" t="str">
        <f>IF(ISNA(LOOKUP($G572,BLIOTECAS!$B$1:$B$27,BLIOTECAS!D$1:D$27)),"",LOOKUP($G572,BLIOTECAS!$B$1:$B$27,BLIOTECAS!D$1:D$27))</f>
        <v>PSI</v>
      </c>
      <c r="C572" s="197" t="str">
        <f>IF(ISNA(LOOKUP($G572,BLIOTECAS!$B$1:$B$27,BLIOTECAS!E$1:E$27)),"",LOOKUP($G572,BLIOTECAS!$B$1:$B$27,BLIOTECAS!E$1:E$27))</f>
        <v>Ciencias de la Salud</v>
      </c>
      <c r="D572" s="274">
        <v>2007</v>
      </c>
      <c r="E572" s="274"/>
      <c r="F572" s="274"/>
      <c r="G572" s="274">
        <v>20</v>
      </c>
      <c r="H572" s="274"/>
      <c r="I572" s="274">
        <v>1</v>
      </c>
      <c r="J572" s="274">
        <v>3</v>
      </c>
      <c r="K572" s="274"/>
      <c r="L572" s="274">
        <v>20</v>
      </c>
      <c r="M572" s="274"/>
      <c r="N572" s="274"/>
      <c r="O572" s="274"/>
      <c r="P572" s="274"/>
      <c r="Q572" s="274"/>
      <c r="R572" s="274">
        <v>4</v>
      </c>
      <c r="S572" s="274">
        <v>4</v>
      </c>
      <c r="T572" s="274">
        <v>4</v>
      </c>
      <c r="U572" s="274">
        <v>4</v>
      </c>
      <c r="V572" s="274"/>
      <c r="W572" s="274"/>
      <c r="X572" s="274">
        <v>2</v>
      </c>
      <c r="Y572" s="274">
        <v>5</v>
      </c>
      <c r="Z572" s="274">
        <v>4</v>
      </c>
      <c r="AA572" s="274">
        <v>2</v>
      </c>
      <c r="AB572" s="274">
        <v>2</v>
      </c>
      <c r="AC572" s="274"/>
      <c r="AD572" s="274">
        <v>5</v>
      </c>
      <c r="AE572" s="274">
        <v>5</v>
      </c>
      <c r="AF572" s="274">
        <v>5</v>
      </c>
      <c r="AG572" s="274">
        <v>5</v>
      </c>
      <c r="AH572" s="274">
        <v>4</v>
      </c>
      <c r="AI572" s="274">
        <v>4</v>
      </c>
      <c r="AJ572" s="274">
        <v>4</v>
      </c>
      <c r="AK572" s="274"/>
      <c r="AL572" s="274"/>
      <c r="AM572" s="274">
        <v>4</v>
      </c>
      <c r="AN572" s="274">
        <v>4</v>
      </c>
      <c r="AO572" s="274">
        <v>4</v>
      </c>
      <c r="AP572" s="274">
        <v>4</v>
      </c>
      <c r="AQ572" s="274">
        <v>4</v>
      </c>
      <c r="AR572" s="274">
        <v>4</v>
      </c>
      <c r="AS572" s="274">
        <v>3</v>
      </c>
      <c r="AT572" s="274"/>
      <c r="AU572" s="274" t="s">
        <v>183</v>
      </c>
      <c r="AV572" s="274">
        <v>4</v>
      </c>
      <c r="AW572" s="274" t="s">
        <v>33</v>
      </c>
      <c r="AX572" s="274"/>
      <c r="AY572" s="274" t="s">
        <v>33</v>
      </c>
      <c r="AZ572" s="274"/>
      <c r="BA572" s="274" t="s">
        <v>33</v>
      </c>
      <c r="BB572" s="274" t="s">
        <v>183</v>
      </c>
      <c r="BC572" s="274" t="s">
        <v>33</v>
      </c>
      <c r="BD572" s="274"/>
      <c r="BE572" s="274" t="s">
        <v>183</v>
      </c>
      <c r="BF572" s="274"/>
      <c r="BG572" s="274"/>
      <c r="BH572" s="274"/>
      <c r="BI572" s="274"/>
      <c r="BJ572" s="274">
        <v>4</v>
      </c>
      <c r="BK572" s="274">
        <v>4</v>
      </c>
      <c r="BL572" s="274"/>
      <c r="BM572" s="274">
        <v>5</v>
      </c>
      <c r="BN572" s="274">
        <v>4</v>
      </c>
      <c r="BO572" s="274"/>
      <c r="BP572" s="274"/>
      <c r="BQ572" s="275">
        <v>43144.843240740738</v>
      </c>
      <c r="BR572" s="274" t="s">
        <v>355</v>
      </c>
    </row>
    <row r="573" spans="1:70" ht="15" x14ac:dyDescent="0.25">
      <c r="A573" s="197" t="str">
        <f>IF(ISNA(LOOKUP($G573,BLIOTECAS!$B$1:$B$27,BLIOTECAS!C$1:C$27)),"",LOOKUP($G573,BLIOTECAS!$B$1:$B$27,BLIOTECAS!C$1:C$27))</f>
        <v xml:space="preserve">Facultad de Ciencias de la Información </v>
      </c>
      <c r="B573" s="197" t="str">
        <f>IF(ISNA(LOOKUP($G573,BLIOTECAS!$B$1:$B$27,BLIOTECAS!D$1:D$27)),"",LOOKUP($G573,BLIOTECAS!$B$1:$B$27,BLIOTECAS!D$1:D$27))</f>
        <v>INF</v>
      </c>
      <c r="C573" s="197" t="str">
        <f>IF(ISNA(LOOKUP($G573,BLIOTECAS!$B$1:$B$27,BLIOTECAS!E$1:E$27)),"",LOOKUP($G573,BLIOTECAS!$B$1:$B$27,BLIOTECAS!E$1:E$27))</f>
        <v>Ciencias Sociales</v>
      </c>
      <c r="D573" s="274">
        <v>2008</v>
      </c>
      <c r="E573" s="274"/>
      <c r="F573" s="274"/>
      <c r="G573" s="274">
        <v>4</v>
      </c>
      <c r="H573" s="274"/>
      <c r="I573" s="274">
        <v>3</v>
      </c>
      <c r="J573" s="274">
        <v>4</v>
      </c>
      <c r="K573" s="274"/>
      <c r="L573" s="274">
        <v>4</v>
      </c>
      <c r="M573" s="274"/>
      <c r="N573" s="274"/>
      <c r="O573" s="274"/>
      <c r="P573" s="274"/>
      <c r="Q573" s="274"/>
      <c r="R573" s="274">
        <v>5</v>
      </c>
      <c r="S573" s="274">
        <v>4</v>
      </c>
      <c r="T573" s="274">
        <v>5</v>
      </c>
      <c r="U573" s="274">
        <v>5</v>
      </c>
      <c r="V573" s="274"/>
      <c r="W573" s="274"/>
      <c r="X573" s="274">
        <v>3</v>
      </c>
      <c r="Y573" s="274">
        <v>4</v>
      </c>
      <c r="Z573" s="274">
        <v>4</v>
      </c>
      <c r="AA573" s="274">
        <v>2</v>
      </c>
      <c r="AB573" s="274">
        <v>4</v>
      </c>
      <c r="AC573" s="274"/>
      <c r="AD573" s="274">
        <v>5</v>
      </c>
      <c r="AE573" s="274">
        <v>3</v>
      </c>
      <c r="AF573" s="274">
        <v>4</v>
      </c>
      <c r="AG573" s="274">
        <v>5</v>
      </c>
      <c r="AH573" s="274">
        <v>4</v>
      </c>
      <c r="AI573" s="274">
        <v>5</v>
      </c>
      <c r="AJ573" s="274">
        <v>4</v>
      </c>
      <c r="AK573" s="274"/>
      <c r="AL573" s="274"/>
      <c r="AM573" s="274">
        <v>5</v>
      </c>
      <c r="AN573" s="274">
        <v>5</v>
      </c>
      <c r="AO573" s="274">
        <v>5</v>
      </c>
      <c r="AP573" s="274">
        <v>5</v>
      </c>
      <c r="AQ573" s="274">
        <v>5</v>
      </c>
      <c r="AR573" s="274">
        <v>5</v>
      </c>
      <c r="AS573" s="274">
        <v>3</v>
      </c>
      <c r="AT573" s="274"/>
      <c r="AU573" s="274" t="s">
        <v>183</v>
      </c>
      <c r="AV573" s="274">
        <v>4</v>
      </c>
      <c r="AW573" s="274" t="s">
        <v>183</v>
      </c>
      <c r="AX573" s="274">
        <v>4</v>
      </c>
      <c r="AY573" s="274" t="s">
        <v>33</v>
      </c>
      <c r="AZ573" s="274"/>
      <c r="BA573" s="274" t="s">
        <v>33</v>
      </c>
      <c r="BB573" s="274" t="s">
        <v>183</v>
      </c>
      <c r="BC573" s="274" t="s">
        <v>183</v>
      </c>
      <c r="BD573" s="274">
        <v>5</v>
      </c>
      <c r="BE573" s="274" t="s">
        <v>183</v>
      </c>
      <c r="BF573" s="274"/>
      <c r="BG573" s="274"/>
      <c r="BH573" s="274"/>
      <c r="BI573" s="274"/>
      <c r="BJ573" s="274">
        <v>5</v>
      </c>
      <c r="BK573" s="274">
        <v>5</v>
      </c>
      <c r="BL573" s="274"/>
      <c r="BM573" s="274">
        <v>5</v>
      </c>
      <c r="BN573" s="274">
        <v>4</v>
      </c>
      <c r="BO573" s="274"/>
      <c r="BP573" s="274"/>
      <c r="BQ573" s="275">
        <v>43144.846273148149</v>
      </c>
      <c r="BR573" s="274" t="s">
        <v>356</v>
      </c>
    </row>
    <row r="574" spans="1:70" ht="15" x14ac:dyDescent="0.25">
      <c r="A574" s="197" t="str">
        <f>IF(ISNA(LOOKUP($G574,BLIOTECAS!$B$1:$B$27,BLIOTECAS!C$1:C$27)),"",LOOKUP($G574,BLIOTECAS!$B$1:$B$27,BLIOTECAS!C$1:C$27))</f>
        <v>F. Enfermería, Fisioterapia y Podología</v>
      </c>
      <c r="B574" s="197" t="str">
        <f>IF(ISNA(LOOKUP($G574,BLIOTECAS!$B$1:$B$27,BLIOTECAS!D$1:D$27)),"",LOOKUP($G574,BLIOTECAS!$B$1:$B$27,BLIOTECAS!D$1:D$27))</f>
        <v>ENF</v>
      </c>
      <c r="C574" s="197" t="str">
        <f>IF(ISNA(LOOKUP($G574,BLIOTECAS!$B$1:$B$27,BLIOTECAS!E$1:E$27)),"",LOOKUP($G574,BLIOTECAS!$B$1:$B$27,BLIOTECAS!E$1:E$27))</f>
        <v>Ciencias de la Salud</v>
      </c>
      <c r="D574" s="274">
        <v>2009</v>
      </c>
      <c r="E574" s="274"/>
      <c r="F574" s="274"/>
      <c r="G574" s="274">
        <v>22</v>
      </c>
      <c r="H574" s="274"/>
      <c r="I574" s="274">
        <v>2</v>
      </c>
      <c r="J574" s="274">
        <v>5</v>
      </c>
      <c r="K574" s="274"/>
      <c r="L574" s="274">
        <v>22</v>
      </c>
      <c r="M574" s="274">
        <v>18</v>
      </c>
      <c r="N574" s="274"/>
      <c r="O574" s="274"/>
      <c r="P574" s="274"/>
      <c r="Q574" s="274"/>
      <c r="R574" s="274">
        <v>4</v>
      </c>
      <c r="S574" s="274">
        <v>4</v>
      </c>
      <c r="T574" s="274">
        <v>4</v>
      </c>
      <c r="U574" s="274">
        <v>4</v>
      </c>
      <c r="V574" s="274"/>
      <c r="W574" s="274"/>
      <c r="X574" s="274">
        <v>2</v>
      </c>
      <c r="Y574" s="274">
        <v>5</v>
      </c>
      <c r="Z574" s="274">
        <v>4</v>
      </c>
      <c r="AA574" s="274">
        <v>5</v>
      </c>
      <c r="AB574" s="274">
        <v>5</v>
      </c>
      <c r="AC574" s="274"/>
      <c r="AD574" s="274">
        <v>4</v>
      </c>
      <c r="AE574" s="274">
        <v>4</v>
      </c>
      <c r="AF574" s="274">
        <v>3</v>
      </c>
      <c r="AG574" s="274">
        <v>5</v>
      </c>
      <c r="AH574" s="274">
        <v>4</v>
      </c>
      <c r="AI574" s="274">
        <v>4</v>
      </c>
      <c r="AJ574" s="274">
        <v>4</v>
      </c>
      <c r="AK574" s="274"/>
      <c r="AL574" s="274"/>
      <c r="AM574" s="274">
        <v>5</v>
      </c>
      <c r="AN574" s="274">
        <v>4</v>
      </c>
      <c r="AO574" s="274">
        <v>4</v>
      </c>
      <c r="AP574" s="274">
        <v>4</v>
      </c>
      <c r="AQ574" s="274">
        <v>3</v>
      </c>
      <c r="AR574" s="274">
        <v>5</v>
      </c>
      <c r="AS574" s="274">
        <v>4</v>
      </c>
      <c r="AT574" s="274"/>
      <c r="AU574" s="274" t="s">
        <v>183</v>
      </c>
      <c r="AV574" s="274">
        <v>4</v>
      </c>
      <c r="AW574" s="274" t="s">
        <v>33</v>
      </c>
      <c r="AX574" s="274"/>
      <c r="AY574" s="274" t="s">
        <v>33</v>
      </c>
      <c r="AZ574" s="274"/>
      <c r="BA574" s="274" t="s">
        <v>33</v>
      </c>
      <c r="BB574" s="274" t="s">
        <v>183</v>
      </c>
      <c r="BC574" s="274" t="s">
        <v>183</v>
      </c>
      <c r="BD574" s="274">
        <v>5</v>
      </c>
      <c r="BE574" s="274" t="s">
        <v>183</v>
      </c>
      <c r="BF574" s="274"/>
      <c r="BG574" s="274"/>
      <c r="BH574" s="274"/>
      <c r="BI574" s="274"/>
      <c r="BJ574" s="274">
        <v>5</v>
      </c>
      <c r="BK574" s="274">
        <v>5</v>
      </c>
      <c r="BL574" s="274"/>
      <c r="BM574" s="274">
        <v>5</v>
      </c>
      <c r="BN574" s="274">
        <v>5</v>
      </c>
      <c r="BO574" s="274"/>
      <c r="BP574" s="274"/>
      <c r="BQ574" s="275">
        <v>43144.877905092595</v>
      </c>
      <c r="BR574" s="274" t="s">
        <v>355</v>
      </c>
    </row>
    <row r="575" spans="1:70" ht="15" x14ac:dyDescent="0.25">
      <c r="A575" s="197" t="str">
        <f>IF(ISNA(LOOKUP($G575,BLIOTECAS!$B$1:$B$27,BLIOTECAS!C$1:C$27)),"",LOOKUP($G575,BLIOTECAS!$B$1:$B$27,BLIOTECAS!C$1:C$27))</f>
        <v xml:space="preserve">Facultad de Filología </v>
      </c>
      <c r="B575" s="197" t="str">
        <f>IF(ISNA(LOOKUP($G575,BLIOTECAS!$B$1:$B$27,BLIOTECAS!D$1:D$27)),"",LOOKUP($G575,BLIOTECAS!$B$1:$B$27,BLIOTECAS!D$1:D$27))</f>
        <v>FLL</v>
      </c>
      <c r="C575" s="197" t="str">
        <f>IF(ISNA(LOOKUP($G575,BLIOTECAS!$B$1:$B$27,BLIOTECAS!E$1:E$27)),"",LOOKUP($G575,BLIOTECAS!$B$1:$B$27,BLIOTECAS!E$1:E$27))</f>
        <v>Humanidades</v>
      </c>
      <c r="D575" s="274">
        <v>2010</v>
      </c>
      <c r="E575" s="274"/>
      <c r="F575" s="274"/>
      <c r="G575" s="274">
        <v>14</v>
      </c>
      <c r="H575" s="274"/>
      <c r="I575" s="274">
        <v>5</v>
      </c>
      <c r="J575" s="274">
        <v>5</v>
      </c>
      <c r="K575" s="274"/>
      <c r="L575" s="274">
        <v>29</v>
      </c>
      <c r="M575" s="274">
        <v>15</v>
      </c>
      <c r="N575" s="274">
        <v>16</v>
      </c>
      <c r="O575" s="274" t="s">
        <v>373</v>
      </c>
      <c r="P575" s="274"/>
      <c r="Q575" s="274"/>
      <c r="R575" s="274">
        <v>4</v>
      </c>
      <c r="S575" s="274">
        <v>5</v>
      </c>
      <c r="T575" s="274">
        <v>4</v>
      </c>
      <c r="U575" s="274">
        <v>4</v>
      </c>
      <c r="V575" s="274"/>
      <c r="W575" s="274"/>
      <c r="X575" s="274">
        <v>4</v>
      </c>
      <c r="Y575" s="274">
        <v>4</v>
      </c>
      <c r="Z575" s="274">
        <v>4</v>
      </c>
      <c r="AA575" s="274">
        <v>3</v>
      </c>
      <c r="AB575" s="274">
        <v>3</v>
      </c>
      <c r="AC575" s="274"/>
      <c r="AD575" s="274">
        <v>4</v>
      </c>
      <c r="AE575" s="274">
        <v>5</v>
      </c>
      <c r="AF575" s="274">
        <v>4</v>
      </c>
      <c r="AG575" s="274">
        <v>5</v>
      </c>
      <c r="AH575" s="274">
        <v>5</v>
      </c>
      <c r="AI575" s="274">
        <v>4</v>
      </c>
      <c r="AJ575" s="274">
        <v>4</v>
      </c>
      <c r="AK575" s="274"/>
      <c r="AL575" s="274"/>
      <c r="AM575" s="274">
        <v>5</v>
      </c>
      <c r="AN575" s="274">
        <v>5</v>
      </c>
      <c r="AO575" s="274">
        <v>5</v>
      </c>
      <c r="AP575" s="274">
        <v>4</v>
      </c>
      <c r="AQ575" s="274">
        <v>5</v>
      </c>
      <c r="AR575" s="274">
        <v>5</v>
      </c>
      <c r="AS575" s="274">
        <v>4</v>
      </c>
      <c r="AT575" s="274"/>
      <c r="AU575" s="274" t="s">
        <v>183</v>
      </c>
      <c r="AV575" s="274">
        <v>4</v>
      </c>
      <c r="AW575" s="274" t="s">
        <v>33</v>
      </c>
      <c r="AX575" s="274">
        <v>4</v>
      </c>
      <c r="AY575" s="274" t="s">
        <v>183</v>
      </c>
      <c r="AZ575" s="274">
        <v>4</v>
      </c>
      <c r="BA575" s="274" t="s">
        <v>183</v>
      </c>
      <c r="BB575" s="274" t="s">
        <v>183</v>
      </c>
      <c r="BC575" s="274" t="s">
        <v>33</v>
      </c>
      <c r="BD575" s="274"/>
      <c r="BE575" s="274" t="s">
        <v>33</v>
      </c>
      <c r="BF575" s="274"/>
      <c r="BG575" s="274"/>
      <c r="BH575" s="274"/>
      <c r="BI575" s="274"/>
      <c r="BJ575" s="274">
        <v>5</v>
      </c>
      <c r="BK575" s="274">
        <v>5</v>
      </c>
      <c r="BL575" s="274"/>
      <c r="BM575" s="274">
        <v>4</v>
      </c>
      <c r="BN575" s="274">
        <v>4</v>
      </c>
      <c r="BO575" s="274"/>
      <c r="BP575" s="274"/>
      <c r="BQ575" s="275">
        <v>43144.932384259257</v>
      </c>
      <c r="BR575" s="274" t="s">
        <v>356</v>
      </c>
    </row>
    <row r="576" spans="1:70" ht="15" x14ac:dyDescent="0.25">
      <c r="A576" s="197" t="str">
        <f>IF(ISNA(LOOKUP($G576,BLIOTECAS!$B$1:$B$27,BLIOTECAS!C$1:C$27)),"",LOOKUP($G576,BLIOTECAS!$B$1:$B$27,BLIOTECAS!C$1:C$27))</f>
        <v xml:space="preserve">Facultad de Psicología </v>
      </c>
      <c r="B576" s="197" t="str">
        <f>IF(ISNA(LOOKUP($G576,BLIOTECAS!$B$1:$B$27,BLIOTECAS!D$1:D$27)),"",LOOKUP($G576,BLIOTECAS!$B$1:$B$27,BLIOTECAS!D$1:D$27))</f>
        <v>PSI</v>
      </c>
      <c r="C576" s="197" t="str">
        <f>IF(ISNA(LOOKUP($G576,BLIOTECAS!$B$1:$B$27,BLIOTECAS!E$1:E$27)),"",LOOKUP($G576,BLIOTECAS!$B$1:$B$27,BLIOTECAS!E$1:E$27))</f>
        <v>Ciencias de la Salud</v>
      </c>
      <c r="D576" s="274">
        <v>2011</v>
      </c>
      <c r="E576" s="274"/>
      <c r="F576" s="274"/>
      <c r="G576" s="274">
        <v>20</v>
      </c>
      <c r="H576" s="274"/>
      <c r="I576" s="274">
        <v>3</v>
      </c>
      <c r="J576" s="274">
        <v>5</v>
      </c>
      <c r="K576" s="274"/>
      <c r="L576" s="274">
        <v>20</v>
      </c>
      <c r="M576" s="274"/>
      <c r="N576" s="274"/>
      <c r="O576" s="274"/>
      <c r="P576" s="274"/>
      <c r="Q576" s="274"/>
      <c r="R576" s="274">
        <v>4</v>
      </c>
      <c r="S576" s="274">
        <v>5</v>
      </c>
      <c r="T576" s="274">
        <v>5</v>
      </c>
      <c r="U576" s="274">
        <v>4</v>
      </c>
      <c r="V576" s="274"/>
      <c r="W576" s="274"/>
      <c r="X576" s="274">
        <v>3</v>
      </c>
      <c r="Y576" s="274">
        <v>5</v>
      </c>
      <c r="Z576" s="274">
        <v>4</v>
      </c>
      <c r="AA576" s="274">
        <v>5</v>
      </c>
      <c r="AB576" s="274">
        <v>5</v>
      </c>
      <c r="AC576" s="274"/>
      <c r="AD576" s="274">
        <v>3</v>
      </c>
      <c r="AE576" s="274">
        <v>3</v>
      </c>
      <c r="AF576" s="274">
        <v>4</v>
      </c>
      <c r="AG576" s="274">
        <v>5</v>
      </c>
      <c r="AH576" s="274">
        <v>3</v>
      </c>
      <c r="AI576" s="274">
        <v>4</v>
      </c>
      <c r="AJ576" s="274">
        <v>3</v>
      </c>
      <c r="AK576" s="274"/>
      <c r="AL576" s="274"/>
      <c r="AM576" s="274">
        <v>5</v>
      </c>
      <c r="AN576" s="274">
        <v>5</v>
      </c>
      <c r="AO576" s="274">
        <v>5</v>
      </c>
      <c r="AP576" s="274">
        <v>5</v>
      </c>
      <c r="AQ576" s="274">
        <v>5</v>
      </c>
      <c r="AR576" s="274">
        <v>3</v>
      </c>
      <c r="AS576" s="274">
        <v>3</v>
      </c>
      <c r="AT576" s="274"/>
      <c r="AU576" s="274" t="s">
        <v>183</v>
      </c>
      <c r="AV576" s="274">
        <v>3</v>
      </c>
      <c r="AW576" s="274" t="s">
        <v>33</v>
      </c>
      <c r="AX576" s="274"/>
      <c r="AY576" s="274" t="s">
        <v>33</v>
      </c>
      <c r="AZ576" s="274"/>
      <c r="BA576" s="274" t="s">
        <v>183</v>
      </c>
      <c r="BB576" s="274" t="s">
        <v>183</v>
      </c>
      <c r="BC576" s="274" t="s">
        <v>183</v>
      </c>
      <c r="BD576" s="274">
        <v>3</v>
      </c>
      <c r="BE576" s="274" t="s">
        <v>33</v>
      </c>
      <c r="BF576" s="274" t="s">
        <v>550</v>
      </c>
      <c r="BG576" s="274"/>
      <c r="BH576" s="274"/>
      <c r="BI576" s="274"/>
      <c r="BJ576" s="274">
        <v>5</v>
      </c>
      <c r="BK576" s="274">
        <v>5</v>
      </c>
      <c r="BL576" s="274"/>
      <c r="BM576" s="274">
        <v>4</v>
      </c>
      <c r="BN576" s="274">
        <v>4</v>
      </c>
      <c r="BO576" s="274"/>
      <c r="BP576" s="274"/>
      <c r="BQ576" s="275">
        <v>43145.388923611114</v>
      </c>
      <c r="BR576" s="274" t="s">
        <v>355</v>
      </c>
    </row>
    <row r="577" spans="1:70" ht="15" x14ac:dyDescent="0.25">
      <c r="A577" s="197" t="str">
        <f>IF(ISNA(LOOKUP($G577,BLIOTECAS!$B$1:$B$27,BLIOTECAS!C$1:C$27)),"",LOOKUP($G577,BLIOTECAS!$B$1:$B$27,BLIOTECAS!C$1:C$27))</f>
        <v/>
      </c>
      <c r="B577" s="197" t="str">
        <f>IF(ISNA(LOOKUP($G577,BLIOTECAS!$B$1:$B$27,BLIOTECAS!D$1:D$27)),"",LOOKUP($G577,BLIOTECAS!$B$1:$B$27,BLIOTECAS!D$1:D$27))</f>
        <v/>
      </c>
      <c r="C577" s="197" t="str">
        <f>IF(ISNA(LOOKUP($G577,BLIOTECAS!$B$1:$B$27,BLIOTECAS!E$1:E$27)),"",LOOKUP($G577,BLIOTECAS!$B$1:$B$27,BLIOTECAS!E$1:E$27))</f>
        <v/>
      </c>
      <c r="D577" s="274">
        <v>2012</v>
      </c>
      <c r="E577" s="274"/>
      <c r="F577" s="274"/>
      <c r="G577" s="274"/>
      <c r="H577" s="274"/>
      <c r="I577" s="274">
        <v>3</v>
      </c>
      <c r="J577" s="274">
        <v>3</v>
      </c>
      <c r="K577" s="274"/>
      <c r="L577" s="274">
        <v>20</v>
      </c>
      <c r="M577" s="274">
        <v>5</v>
      </c>
      <c r="N577" s="274">
        <v>26</v>
      </c>
      <c r="O577" s="274"/>
      <c r="P577" s="274"/>
      <c r="Q577" s="274"/>
      <c r="R577" s="274">
        <v>5</v>
      </c>
      <c r="S577" s="274">
        <v>5</v>
      </c>
      <c r="T577" s="274">
        <v>5</v>
      </c>
      <c r="U577" s="274">
        <v>5</v>
      </c>
      <c r="V577" s="274"/>
      <c r="W577" s="274"/>
      <c r="X577" s="274">
        <v>4</v>
      </c>
      <c r="Y577" s="274">
        <v>4</v>
      </c>
      <c r="Z577" s="274">
        <v>3</v>
      </c>
      <c r="AA577" s="274">
        <v>4</v>
      </c>
      <c r="AB577" s="274"/>
      <c r="AC577" s="274"/>
      <c r="AD577" s="274">
        <v>5</v>
      </c>
      <c r="AE577" s="274">
        <v>5</v>
      </c>
      <c r="AF577" s="274">
        <v>4</v>
      </c>
      <c r="AG577" s="274">
        <v>4</v>
      </c>
      <c r="AH577" s="274">
        <v>5</v>
      </c>
      <c r="AI577" s="274">
        <v>5</v>
      </c>
      <c r="AJ577" s="274">
        <v>5</v>
      </c>
      <c r="AK577" s="274"/>
      <c r="AL577" s="274"/>
      <c r="AM577" s="274">
        <v>5</v>
      </c>
      <c r="AN577" s="274">
        <v>5</v>
      </c>
      <c r="AO577" s="274">
        <v>5</v>
      </c>
      <c r="AP577" s="274">
        <v>5</v>
      </c>
      <c r="AQ577" s="274">
        <v>5</v>
      </c>
      <c r="AR577" s="274">
        <v>5</v>
      </c>
      <c r="AS577" s="274">
        <v>5</v>
      </c>
      <c r="AT577" s="274"/>
      <c r="AU577" s="274" t="s">
        <v>183</v>
      </c>
      <c r="AV577" s="274">
        <v>4</v>
      </c>
      <c r="AW577" s="274" t="s">
        <v>33</v>
      </c>
      <c r="AX577" s="274"/>
      <c r="AY577" s="274" t="s">
        <v>183</v>
      </c>
      <c r="AZ577" s="274">
        <v>4</v>
      </c>
      <c r="BA577" s="274" t="s">
        <v>33</v>
      </c>
      <c r="BB577" s="274" t="s">
        <v>183</v>
      </c>
      <c r="BC577" s="274" t="s">
        <v>33</v>
      </c>
      <c r="BD577" s="274"/>
      <c r="BE577" s="274" t="s">
        <v>33</v>
      </c>
      <c r="BF577" s="274"/>
      <c r="BG577" s="274"/>
      <c r="BH577" s="274"/>
      <c r="BI577" s="274"/>
      <c r="BJ577" s="274">
        <v>5</v>
      </c>
      <c r="BK577" s="274">
        <v>5</v>
      </c>
      <c r="BL577" s="274"/>
      <c r="BM577" s="274">
        <v>5</v>
      </c>
      <c r="BN577" s="274">
        <v>4</v>
      </c>
      <c r="BO577" s="274"/>
      <c r="BP577" s="274"/>
      <c r="BQ577" s="275">
        <v>43145.411504629628</v>
      </c>
      <c r="BR577" s="274" t="s">
        <v>356</v>
      </c>
    </row>
    <row r="578" spans="1:70" ht="15" x14ac:dyDescent="0.25">
      <c r="A578" s="197" t="str">
        <f>IF(ISNA(LOOKUP($G578,BLIOTECAS!$B$1:$B$27,BLIOTECAS!C$1:C$27)),"",LOOKUP($G578,BLIOTECAS!$B$1:$B$27,BLIOTECAS!C$1:C$27))</f>
        <v/>
      </c>
      <c r="B578" s="197" t="str">
        <f>IF(ISNA(LOOKUP($G578,BLIOTECAS!$B$1:$B$27,BLIOTECAS!D$1:D$27)),"",LOOKUP($G578,BLIOTECAS!$B$1:$B$27,BLIOTECAS!D$1:D$27))</f>
        <v/>
      </c>
      <c r="C578" s="197" t="str">
        <f>IF(ISNA(LOOKUP($G578,BLIOTECAS!$B$1:$B$27,BLIOTECAS!E$1:E$27)),"",LOOKUP($G578,BLIOTECAS!$B$1:$B$27,BLIOTECAS!E$1:E$27))</f>
        <v/>
      </c>
      <c r="D578" s="274">
        <v>2013</v>
      </c>
      <c r="E578" s="274"/>
      <c r="F578" s="274"/>
      <c r="G578" s="274"/>
      <c r="H578" s="274"/>
      <c r="I578" s="274">
        <v>3</v>
      </c>
      <c r="J578" s="274">
        <v>1</v>
      </c>
      <c r="K578" s="274"/>
      <c r="L578" s="274">
        <v>19</v>
      </c>
      <c r="M578" s="274">
        <v>18</v>
      </c>
      <c r="N578" s="274"/>
      <c r="O578" s="274"/>
      <c r="P578" s="274"/>
      <c r="Q578" s="274"/>
      <c r="R578" s="274">
        <v>4</v>
      </c>
      <c r="S578" s="274">
        <v>4</v>
      </c>
      <c r="T578" s="274">
        <v>5</v>
      </c>
      <c r="U578" s="274">
        <v>4</v>
      </c>
      <c r="V578" s="274"/>
      <c r="W578" s="274"/>
      <c r="X578" s="274">
        <v>5</v>
      </c>
      <c r="Y578" s="274">
        <v>5</v>
      </c>
      <c r="Z578" s="274">
        <v>4</v>
      </c>
      <c r="AA578" s="274">
        <v>3</v>
      </c>
      <c r="AB578" s="274">
        <v>4</v>
      </c>
      <c r="AC578" s="274"/>
      <c r="AD578" s="274">
        <v>4</v>
      </c>
      <c r="AE578" s="274">
        <v>4</v>
      </c>
      <c r="AF578" s="274">
        <v>4</v>
      </c>
      <c r="AG578" s="274">
        <v>5</v>
      </c>
      <c r="AH578" s="274">
        <v>4</v>
      </c>
      <c r="AI578" s="274">
        <v>4</v>
      </c>
      <c r="AJ578" s="274">
        <v>3</v>
      </c>
      <c r="AK578" s="274"/>
      <c r="AL578" s="274"/>
      <c r="AM578" s="274">
        <v>5</v>
      </c>
      <c r="AN578" s="274">
        <v>4</v>
      </c>
      <c r="AO578" s="274">
        <v>4</v>
      </c>
      <c r="AP578" s="274">
        <v>5</v>
      </c>
      <c r="AQ578" s="274">
        <v>5</v>
      </c>
      <c r="AR578" s="274">
        <v>4</v>
      </c>
      <c r="AS578" s="274">
        <v>3</v>
      </c>
      <c r="AT578" s="274"/>
      <c r="AU578" s="274" t="s">
        <v>183</v>
      </c>
      <c r="AV578" s="274"/>
      <c r="AW578" s="274" t="s">
        <v>183</v>
      </c>
      <c r="AX578" s="274">
        <v>3</v>
      </c>
      <c r="AY578" s="274" t="s">
        <v>183</v>
      </c>
      <c r="AZ578" s="274">
        <v>3</v>
      </c>
      <c r="BA578" s="274" t="s">
        <v>33</v>
      </c>
      <c r="BB578" s="274" t="s">
        <v>183</v>
      </c>
      <c r="BC578" s="274" t="s">
        <v>33</v>
      </c>
      <c r="BD578" s="274"/>
      <c r="BE578" s="274" t="s">
        <v>183</v>
      </c>
      <c r="BF578" s="274"/>
      <c r="BG578" s="274"/>
      <c r="BH578" s="274"/>
      <c r="BI578" s="274"/>
      <c r="BJ578" s="274">
        <v>5</v>
      </c>
      <c r="BK578" s="274">
        <v>5</v>
      </c>
      <c r="BL578" s="274"/>
      <c r="BM578" s="274">
        <v>4</v>
      </c>
      <c r="BN578" s="274">
        <v>4</v>
      </c>
      <c r="BO578" s="274"/>
      <c r="BP578" s="274"/>
      <c r="BQ578" s="275">
        <v>43145.445370370369</v>
      </c>
      <c r="BR578" s="274" t="s">
        <v>356</v>
      </c>
    </row>
    <row r="579" spans="1:70" ht="15" x14ac:dyDescent="0.25">
      <c r="A579" s="197" t="str">
        <f>IF(ISNA(LOOKUP($G579,BLIOTECAS!$B$1:$B$27,BLIOTECAS!C$1:C$27)),"",LOOKUP($G579,BLIOTECAS!$B$1:$B$27,BLIOTECAS!C$1:C$27))</f>
        <v xml:space="preserve">Facultad de Ciencias Biológicas </v>
      </c>
      <c r="B579" s="197" t="str">
        <f>IF(ISNA(LOOKUP($G579,BLIOTECAS!$B$1:$B$27,BLIOTECAS!D$1:D$27)),"",LOOKUP($G579,BLIOTECAS!$B$1:$B$27,BLIOTECAS!D$1:D$27))</f>
        <v>BIO</v>
      </c>
      <c r="C579" s="197" t="str">
        <f>IF(ISNA(LOOKUP($G579,BLIOTECAS!$B$1:$B$27,BLIOTECAS!E$1:E$27)),"",LOOKUP($G579,BLIOTECAS!$B$1:$B$27,BLIOTECAS!E$1:E$27))</f>
        <v>Ciencias Experimentales</v>
      </c>
      <c r="D579" s="274">
        <v>2014</v>
      </c>
      <c r="E579" s="274"/>
      <c r="F579" s="274"/>
      <c r="G579" s="274">
        <v>2</v>
      </c>
      <c r="H579" s="274"/>
      <c r="I579" s="274">
        <v>2</v>
      </c>
      <c r="J579" s="274">
        <v>5</v>
      </c>
      <c r="K579" s="274"/>
      <c r="L579" s="274">
        <v>2</v>
      </c>
      <c r="M579" s="274"/>
      <c r="N579" s="274"/>
      <c r="O579" s="274" t="s">
        <v>551</v>
      </c>
      <c r="P579" s="274"/>
      <c r="Q579" s="274"/>
      <c r="R579" s="274">
        <v>4</v>
      </c>
      <c r="S579" s="274">
        <v>4</v>
      </c>
      <c r="T579" s="274">
        <v>4</v>
      </c>
      <c r="U579" s="274">
        <v>4</v>
      </c>
      <c r="V579" s="274"/>
      <c r="W579" s="274"/>
      <c r="X579" s="274">
        <v>3</v>
      </c>
      <c r="Y579" s="274">
        <v>5</v>
      </c>
      <c r="Z579" s="274">
        <v>4</v>
      </c>
      <c r="AA579" s="274">
        <v>4</v>
      </c>
      <c r="AB579" s="274">
        <v>4</v>
      </c>
      <c r="AC579" s="274"/>
      <c r="AD579" s="274">
        <v>4</v>
      </c>
      <c r="AE579" s="274">
        <v>5</v>
      </c>
      <c r="AF579" s="274">
        <v>5</v>
      </c>
      <c r="AG579" s="274">
        <v>5</v>
      </c>
      <c r="AH579" s="274">
        <v>5</v>
      </c>
      <c r="AI579" s="274">
        <v>5</v>
      </c>
      <c r="AJ579" s="274">
        <v>5</v>
      </c>
      <c r="AK579" s="274"/>
      <c r="AL579" s="274"/>
      <c r="AM579" s="274">
        <v>5</v>
      </c>
      <c r="AN579" s="274">
        <v>5</v>
      </c>
      <c r="AO579" s="274">
        <v>5</v>
      </c>
      <c r="AP579" s="274">
        <v>5</v>
      </c>
      <c r="AQ579" s="274">
        <v>5</v>
      </c>
      <c r="AR579" s="274">
        <v>5</v>
      </c>
      <c r="AS579" s="274">
        <v>5</v>
      </c>
      <c r="AT579" s="274"/>
      <c r="AU579" s="274" t="s">
        <v>183</v>
      </c>
      <c r="AV579" s="274">
        <v>3</v>
      </c>
      <c r="AW579" s="274" t="s">
        <v>183</v>
      </c>
      <c r="AX579" s="274">
        <v>5</v>
      </c>
      <c r="AY579" s="274" t="s">
        <v>33</v>
      </c>
      <c r="AZ579" s="274"/>
      <c r="BA579" s="274" t="s">
        <v>183</v>
      </c>
      <c r="BB579" s="274" t="s">
        <v>183</v>
      </c>
      <c r="BC579" s="274" t="s">
        <v>33</v>
      </c>
      <c r="BD579" s="274"/>
      <c r="BE579" s="274" t="s">
        <v>183</v>
      </c>
      <c r="BF579" s="274"/>
      <c r="BG579" s="274"/>
      <c r="BH579" s="274"/>
      <c r="BI579" s="274"/>
      <c r="BJ579" s="274">
        <v>5</v>
      </c>
      <c r="BK579" s="274">
        <v>5</v>
      </c>
      <c r="BL579" s="274"/>
      <c r="BM579" s="274">
        <v>5</v>
      </c>
      <c r="BN579" s="274">
        <v>4</v>
      </c>
      <c r="BO579" s="274"/>
      <c r="BP579" s="274"/>
      <c r="BQ579" s="275">
        <v>43145.463483796295</v>
      </c>
      <c r="BR579" s="274" t="s">
        <v>355</v>
      </c>
    </row>
    <row r="580" spans="1:70" ht="15" x14ac:dyDescent="0.25">
      <c r="A580" s="197" t="str">
        <f>IF(ISNA(LOOKUP($G580,BLIOTECAS!$B$1:$B$27,BLIOTECAS!C$1:C$27)),"",LOOKUP($G580,BLIOTECAS!$B$1:$B$27,BLIOTECAS!C$1:C$27))</f>
        <v/>
      </c>
      <c r="B580" s="197" t="str">
        <f>IF(ISNA(LOOKUP($G580,BLIOTECAS!$B$1:$B$27,BLIOTECAS!D$1:D$27)),"",LOOKUP($G580,BLIOTECAS!$B$1:$B$27,BLIOTECAS!D$1:D$27))</f>
        <v/>
      </c>
      <c r="C580" s="197" t="str">
        <f>IF(ISNA(LOOKUP($G580,BLIOTECAS!$B$1:$B$27,BLIOTECAS!E$1:E$27)),"",LOOKUP($G580,BLIOTECAS!$B$1:$B$27,BLIOTECAS!E$1:E$27))</f>
        <v/>
      </c>
      <c r="D580" s="274">
        <v>2015</v>
      </c>
      <c r="E580" s="274"/>
      <c r="F580" s="274"/>
      <c r="G580" s="274"/>
      <c r="H580" s="274"/>
      <c r="I580" s="274">
        <v>2</v>
      </c>
      <c r="J580" s="274">
        <v>4</v>
      </c>
      <c r="K580" s="274"/>
      <c r="L580" s="274">
        <v>7</v>
      </c>
      <c r="M580" s="274">
        <v>2</v>
      </c>
      <c r="N580" s="274">
        <v>21</v>
      </c>
      <c r="O580" s="274"/>
      <c r="P580" s="274"/>
      <c r="Q580" s="274"/>
      <c r="R580" s="274">
        <v>5</v>
      </c>
      <c r="S580" s="274">
        <v>5</v>
      </c>
      <c r="T580" s="274">
        <v>4</v>
      </c>
      <c r="U580" s="274">
        <v>3</v>
      </c>
      <c r="V580" s="274"/>
      <c r="W580" s="274"/>
      <c r="X580" s="274">
        <v>3</v>
      </c>
      <c r="Y580" s="274">
        <v>5</v>
      </c>
      <c r="Z580" s="274">
        <v>3</v>
      </c>
      <c r="AA580" s="274">
        <v>3</v>
      </c>
      <c r="AB580" s="274">
        <v>3</v>
      </c>
      <c r="AC580" s="274"/>
      <c r="AD580" s="274">
        <v>4</v>
      </c>
      <c r="AE580" s="274">
        <v>3</v>
      </c>
      <c r="AF580" s="274">
        <v>4</v>
      </c>
      <c r="AG580" s="274">
        <v>5</v>
      </c>
      <c r="AH580" s="274">
        <v>4</v>
      </c>
      <c r="AI580" s="274">
        <v>4</v>
      </c>
      <c r="AJ580" s="274">
        <v>3</v>
      </c>
      <c r="AK580" s="274"/>
      <c r="AL580" s="274"/>
      <c r="AM580" s="274">
        <v>5</v>
      </c>
      <c r="AN580" s="274">
        <v>5</v>
      </c>
      <c r="AO580" s="274">
        <v>5</v>
      </c>
      <c r="AP580" s="274">
        <v>5</v>
      </c>
      <c r="AQ580" s="274">
        <v>5</v>
      </c>
      <c r="AR580" s="274">
        <v>5</v>
      </c>
      <c r="AS580" s="274">
        <v>5</v>
      </c>
      <c r="AT580" s="274"/>
      <c r="AU580" s="274" t="s">
        <v>33</v>
      </c>
      <c r="AV580" s="274"/>
      <c r="AW580" s="274"/>
      <c r="AX580" s="274"/>
      <c r="AY580" s="274"/>
      <c r="AZ580" s="274"/>
      <c r="BA580" s="274"/>
      <c r="BB580" s="274"/>
      <c r="BC580" s="274"/>
      <c r="BD580" s="274"/>
      <c r="BE580" s="274"/>
      <c r="BF580" s="274"/>
      <c r="BG580" s="274"/>
      <c r="BH580" s="274"/>
      <c r="BI580" s="274"/>
      <c r="BJ580" s="274">
        <v>5</v>
      </c>
      <c r="BK580" s="274">
        <v>5</v>
      </c>
      <c r="BL580" s="274"/>
      <c r="BM580" s="274">
        <v>5</v>
      </c>
      <c r="BN580" s="274">
        <v>4</v>
      </c>
      <c r="BO580" s="274"/>
      <c r="BP580" s="274"/>
      <c r="BQ580" s="275">
        <v>43145.464201388888</v>
      </c>
      <c r="BR580" s="274" t="s">
        <v>355</v>
      </c>
    </row>
    <row r="581" spans="1:70" ht="15" x14ac:dyDescent="0.25">
      <c r="A581" s="197" t="str">
        <f>IF(ISNA(LOOKUP($G581,BLIOTECAS!$B$1:$B$27,BLIOTECAS!C$1:C$27)),"",LOOKUP($G581,BLIOTECAS!$B$1:$B$27,BLIOTECAS!C$1:C$27))</f>
        <v/>
      </c>
      <c r="B581" s="197" t="str">
        <f>IF(ISNA(LOOKUP($G581,BLIOTECAS!$B$1:$B$27,BLIOTECAS!D$1:D$27)),"",LOOKUP($G581,BLIOTECAS!$B$1:$B$27,BLIOTECAS!D$1:D$27))</f>
        <v/>
      </c>
      <c r="C581" s="197" t="str">
        <f>IF(ISNA(LOOKUP($G581,BLIOTECAS!$B$1:$B$27,BLIOTECAS!E$1:E$27)),"",LOOKUP($G581,BLIOTECAS!$B$1:$B$27,BLIOTECAS!E$1:E$27))</f>
        <v/>
      </c>
      <c r="D581" s="274">
        <v>2017</v>
      </c>
      <c r="E581" s="274"/>
      <c r="F581" s="274"/>
      <c r="G581" s="274"/>
      <c r="H581" s="274"/>
      <c r="I581" s="274">
        <v>3</v>
      </c>
      <c r="J581" s="274">
        <v>3</v>
      </c>
      <c r="K581" s="274"/>
      <c r="L581" s="274">
        <v>20</v>
      </c>
      <c r="M581" s="274"/>
      <c r="N581" s="274"/>
      <c r="O581" s="274"/>
      <c r="P581" s="274"/>
      <c r="Q581" s="274"/>
      <c r="R581" s="274">
        <v>5</v>
      </c>
      <c r="S581" s="274">
        <v>5</v>
      </c>
      <c r="T581" s="274">
        <v>5</v>
      </c>
      <c r="U581" s="274">
        <v>5</v>
      </c>
      <c r="V581" s="274"/>
      <c r="W581" s="274"/>
      <c r="X581" s="274">
        <v>4</v>
      </c>
      <c r="Y581" s="274">
        <v>4</v>
      </c>
      <c r="Z581" s="274">
        <v>2</v>
      </c>
      <c r="AA581" s="274">
        <v>5</v>
      </c>
      <c r="AB581" s="274">
        <v>3</v>
      </c>
      <c r="AC581" s="274"/>
      <c r="AD581" s="274">
        <v>1</v>
      </c>
      <c r="AE581" s="274">
        <v>4</v>
      </c>
      <c r="AF581" s="274"/>
      <c r="AG581" s="274">
        <v>5</v>
      </c>
      <c r="AH581" s="274">
        <v>4</v>
      </c>
      <c r="AI581" s="274">
        <v>4</v>
      </c>
      <c r="AJ581" s="274">
        <v>4</v>
      </c>
      <c r="AK581" s="274"/>
      <c r="AL581" s="274"/>
      <c r="AM581" s="274">
        <v>5</v>
      </c>
      <c r="AN581" s="274">
        <v>5</v>
      </c>
      <c r="AO581" s="274">
        <v>4</v>
      </c>
      <c r="AP581" s="274">
        <v>5</v>
      </c>
      <c r="AQ581" s="274">
        <v>5</v>
      </c>
      <c r="AR581" s="274">
        <v>5</v>
      </c>
      <c r="AS581" s="274">
        <v>5</v>
      </c>
      <c r="AT581" s="274"/>
      <c r="AU581" s="274" t="s">
        <v>183</v>
      </c>
      <c r="AV581" s="274">
        <v>4</v>
      </c>
      <c r="AW581" s="274" t="s">
        <v>183</v>
      </c>
      <c r="AX581" s="274">
        <v>4</v>
      </c>
      <c r="AY581" s="274" t="s">
        <v>33</v>
      </c>
      <c r="AZ581" s="274"/>
      <c r="BA581" s="274" t="s">
        <v>33</v>
      </c>
      <c r="BB581" s="274" t="s">
        <v>183</v>
      </c>
      <c r="BC581" s="274" t="s">
        <v>33</v>
      </c>
      <c r="BD581" s="274"/>
      <c r="BE581" s="274" t="s">
        <v>183</v>
      </c>
      <c r="BF581" s="274"/>
      <c r="BG581" s="274"/>
      <c r="BH581" s="274"/>
      <c r="BI581" s="274"/>
      <c r="BJ581" s="274">
        <v>5</v>
      </c>
      <c r="BK581" s="274">
        <v>5</v>
      </c>
      <c r="BL581" s="274"/>
      <c r="BM581" s="274">
        <v>4</v>
      </c>
      <c r="BN581" s="274">
        <v>4</v>
      </c>
      <c r="BO581" s="274"/>
      <c r="BP581" s="274"/>
      <c r="BQ581" s="275">
        <v>43145.506354166668</v>
      </c>
      <c r="BR581" s="274" t="s">
        <v>355</v>
      </c>
    </row>
    <row r="582" spans="1:70" ht="15" x14ac:dyDescent="0.25">
      <c r="A582" s="197" t="str">
        <f>IF(ISNA(LOOKUP($G582,BLIOTECAS!$B$1:$B$27,BLIOTECAS!C$1:C$27)),"",LOOKUP($G582,BLIOTECAS!$B$1:$B$27,BLIOTECAS!C$1:C$27))</f>
        <v xml:space="preserve">Facultad de Ciencias Biológicas </v>
      </c>
      <c r="B582" s="197" t="str">
        <f>IF(ISNA(LOOKUP($G582,BLIOTECAS!$B$1:$B$27,BLIOTECAS!D$1:D$27)),"",LOOKUP($G582,BLIOTECAS!$B$1:$B$27,BLIOTECAS!D$1:D$27))</f>
        <v>BIO</v>
      </c>
      <c r="C582" s="197" t="str">
        <f>IF(ISNA(LOOKUP($G582,BLIOTECAS!$B$1:$B$27,BLIOTECAS!E$1:E$27)),"",LOOKUP($G582,BLIOTECAS!$B$1:$B$27,BLIOTECAS!E$1:E$27))</f>
        <v>Ciencias Experimentales</v>
      </c>
      <c r="D582" s="274">
        <v>2018</v>
      </c>
      <c r="E582" s="274"/>
      <c r="F582" s="274"/>
      <c r="G582" s="274">
        <v>2</v>
      </c>
      <c r="H582" s="274"/>
      <c r="I582" s="274">
        <v>2</v>
      </c>
      <c r="J582" s="274">
        <v>4</v>
      </c>
      <c r="K582" s="274"/>
      <c r="L582" s="274">
        <v>2</v>
      </c>
      <c r="M582" s="274"/>
      <c r="N582" s="274"/>
      <c r="O582" s="274" t="s">
        <v>552</v>
      </c>
      <c r="P582" s="274"/>
      <c r="Q582" s="274"/>
      <c r="R582" s="274">
        <v>4</v>
      </c>
      <c r="S582" s="274">
        <v>4</v>
      </c>
      <c r="T582" s="274">
        <v>3</v>
      </c>
      <c r="U582" s="274">
        <v>3</v>
      </c>
      <c r="V582" s="274"/>
      <c r="W582" s="274"/>
      <c r="X582" s="274">
        <v>2</v>
      </c>
      <c r="Y582" s="274">
        <v>5</v>
      </c>
      <c r="Z582" s="274">
        <v>4</v>
      </c>
      <c r="AA582" s="274">
        <v>3</v>
      </c>
      <c r="AB582" s="274">
        <v>4</v>
      </c>
      <c r="AC582" s="274"/>
      <c r="AD582" s="274">
        <v>2</v>
      </c>
      <c r="AE582" s="274">
        <v>4</v>
      </c>
      <c r="AF582" s="274">
        <v>3</v>
      </c>
      <c r="AG582" s="274">
        <v>4</v>
      </c>
      <c r="AH582" s="274">
        <v>3</v>
      </c>
      <c r="AI582" s="274">
        <v>3</v>
      </c>
      <c r="AJ582" s="274">
        <v>3</v>
      </c>
      <c r="AK582" s="274"/>
      <c r="AL582" s="274"/>
      <c r="AM582" s="274">
        <v>5</v>
      </c>
      <c r="AN582" s="274">
        <v>4</v>
      </c>
      <c r="AO582" s="274">
        <v>4</v>
      </c>
      <c r="AP582" s="274">
        <v>4</v>
      </c>
      <c r="AQ582" s="274">
        <v>4</v>
      </c>
      <c r="AR582" s="274">
        <v>4</v>
      </c>
      <c r="AS582" s="274">
        <v>4</v>
      </c>
      <c r="AT582" s="274"/>
      <c r="AU582" s="274" t="s">
        <v>183</v>
      </c>
      <c r="AV582" s="274">
        <v>3</v>
      </c>
      <c r="AW582" s="274" t="s">
        <v>33</v>
      </c>
      <c r="AX582" s="274"/>
      <c r="AY582" s="274" t="s">
        <v>33</v>
      </c>
      <c r="AZ582" s="274"/>
      <c r="BA582" s="274" t="s">
        <v>183</v>
      </c>
      <c r="BB582" s="274" t="s">
        <v>183</v>
      </c>
      <c r="BC582" s="274" t="s">
        <v>33</v>
      </c>
      <c r="BD582" s="274"/>
      <c r="BE582" s="274" t="s">
        <v>33</v>
      </c>
      <c r="BF582" s="274"/>
      <c r="BG582" s="274"/>
      <c r="BH582" s="274"/>
      <c r="BI582" s="274"/>
      <c r="BJ582" s="274">
        <v>4</v>
      </c>
      <c r="BK582" s="274">
        <v>5</v>
      </c>
      <c r="BL582" s="274"/>
      <c r="BM582" s="274">
        <v>4</v>
      </c>
      <c r="BN582" s="274">
        <v>4</v>
      </c>
      <c r="BO582" s="274"/>
      <c r="BP582" s="274"/>
      <c r="BQ582" s="275">
        <v>43145.53466435185</v>
      </c>
      <c r="BR582" s="274" t="s">
        <v>356</v>
      </c>
    </row>
    <row r="583" spans="1:70" ht="15" x14ac:dyDescent="0.25">
      <c r="A583" s="197" t="str">
        <f>IF(ISNA(LOOKUP($G583,BLIOTECAS!$B$1:$B$27,BLIOTECAS!C$1:C$27)),"",LOOKUP($G583,BLIOTECAS!$B$1:$B$27,BLIOTECAS!C$1:C$27))</f>
        <v xml:space="preserve">Facultad de Filología </v>
      </c>
      <c r="B583" s="197" t="str">
        <f>IF(ISNA(LOOKUP($G583,BLIOTECAS!$B$1:$B$27,BLIOTECAS!D$1:D$27)),"",LOOKUP($G583,BLIOTECAS!$B$1:$B$27,BLIOTECAS!D$1:D$27))</f>
        <v>FLL</v>
      </c>
      <c r="C583" s="197" t="str">
        <f>IF(ISNA(LOOKUP($G583,BLIOTECAS!$B$1:$B$27,BLIOTECAS!E$1:E$27)),"",LOOKUP($G583,BLIOTECAS!$B$1:$B$27,BLIOTECAS!E$1:E$27))</f>
        <v>Humanidades</v>
      </c>
      <c r="D583" s="274">
        <v>2019</v>
      </c>
      <c r="E583" s="274"/>
      <c r="F583" s="274"/>
      <c r="G583" s="274">
        <v>14</v>
      </c>
      <c r="H583" s="274"/>
      <c r="I583" s="274">
        <v>3</v>
      </c>
      <c r="J583" s="274">
        <v>4</v>
      </c>
      <c r="K583" s="274"/>
      <c r="L583" s="274">
        <v>29</v>
      </c>
      <c r="M583" s="274">
        <v>14</v>
      </c>
      <c r="N583" s="274">
        <v>16</v>
      </c>
      <c r="O583" s="274"/>
      <c r="P583" s="274"/>
      <c r="Q583" s="274"/>
      <c r="R583" s="274">
        <v>5</v>
      </c>
      <c r="S583" s="274">
        <v>5</v>
      </c>
      <c r="T583" s="274">
        <v>5</v>
      </c>
      <c r="U583" s="274">
        <v>5</v>
      </c>
      <c r="V583" s="274"/>
      <c r="W583" s="274"/>
      <c r="X583" s="274">
        <v>5</v>
      </c>
      <c r="Y583" s="274">
        <v>5</v>
      </c>
      <c r="Z583" s="274">
        <v>5</v>
      </c>
      <c r="AA583" s="274">
        <v>4</v>
      </c>
      <c r="AB583" s="274">
        <v>4</v>
      </c>
      <c r="AC583" s="274"/>
      <c r="AD583" s="274">
        <v>5</v>
      </c>
      <c r="AE583" s="274">
        <v>4</v>
      </c>
      <c r="AF583" s="274">
        <v>4</v>
      </c>
      <c r="AG583" s="274">
        <v>5</v>
      </c>
      <c r="AH583" s="274">
        <v>5</v>
      </c>
      <c r="AI583" s="274">
        <v>5</v>
      </c>
      <c r="AJ583" s="274">
        <v>4</v>
      </c>
      <c r="AK583" s="274"/>
      <c r="AL583" s="274"/>
      <c r="AM583" s="274">
        <v>5</v>
      </c>
      <c r="AN583" s="274">
        <v>5</v>
      </c>
      <c r="AO583" s="274">
        <v>5</v>
      </c>
      <c r="AP583" s="274">
        <v>5</v>
      </c>
      <c r="AQ583" s="274">
        <v>5</v>
      </c>
      <c r="AR583" s="274">
        <v>5</v>
      </c>
      <c r="AS583" s="274">
        <v>3</v>
      </c>
      <c r="AT583" s="274"/>
      <c r="AU583" s="274" t="s">
        <v>33</v>
      </c>
      <c r="AV583" s="274"/>
      <c r="AW583" s="274" t="s">
        <v>183</v>
      </c>
      <c r="AX583" s="274">
        <v>5</v>
      </c>
      <c r="AY583" s="274" t="s">
        <v>33</v>
      </c>
      <c r="AZ583" s="274"/>
      <c r="BA583" s="274" t="s">
        <v>183</v>
      </c>
      <c r="BB583" s="274" t="s">
        <v>183</v>
      </c>
      <c r="BC583" s="274" t="s">
        <v>33</v>
      </c>
      <c r="BD583" s="274"/>
      <c r="BE583" s="274" t="s">
        <v>33</v>
      </c>
      <c r="BF583" s="274"/>
      <c r="BG583" s="274"/>
      <c r="BH583" s="274"/>
      <c r="BI583" s="274"/>
      <c r="BJ583" s="274">
        <v>4</v>
      </c>
      <c r="BK583" s="274">
        <v>5</v>
      </c>
      <c r="BL583" s="274"/>
      <c r="BM583" s="274">
        <v>5</v>
      </c>
      <c r="BN583" s="274">
        <v>5</v>
      </c>
      <c r="BO583" s="274"/>
      <c r="BP583" s="274"/>
      <c r="BQ583" s="275">
        <v>43145.545162037037</v>
      </c>
      <c r="BR583" s="274" t="s">
        <v>356</v>
      </c>
    </row>
    <row r="584" spans="1:70" ht="15" x14ac:dyDescent="0.25">
      <c r="A584" s="197" t="str">
        <f>IF(ISNA(LOOKUP($G584,BLIOTECAS!$B$1:$B$27,BLIOTECAS!C$1:C$27)),"",LOOKUP($G584,BLIOTECAS!$B$1:$B$27,BLIOTECAS!C$1:C$27))</f>
        <v xml:space="preserve">Facultad de Ciencias de la Información </v>
      </c>
      <c r="B584" s="197" t="str">
        <f>IF(ISNA(LOOKUP($G584,BLIOTECAS!$B$1:$B$27,BLIOTECAS!D$1:D$27)),"",LOOKUP($G584,BLIOTECAS!$B$1:$B$27,BLIOTECAS!D$1:D$27))</f>
        <v>INF</v>
      </c>
      <c r="C584" s="197" t="str">
        <f>IF(ISNA(LOOKUP($G584,BLIOTECAS!$B$1:$B$27,BLIOTECAS!E$1:E$27)),"",LOOKUP($G584,BLIOTECAS!$B$1:$B$27,BLIOTECAS!E$1:E$27))</f>
        <v>Ciencias Sociales</v>
      </c>
      <c r="D584" s="274">
        <v>2020</v>
      </c>
      <c r="E584" s="274"/>
      <c r="F584" s="274"/>
      <c r="G584" s="274">
        <v>4</v>
      </c>
      <c r="H584" s="274"/>
      <c r="I584" s="274">
        <v>4</v>
      </c>
      <c r="J584" s="274">
        <v>4</v>
      </c>
      <c r="K584" s="274"/>
      <c r="L584" s="274">
        <v>4</v>
      </c>
      <c r="M584" s="274">
        <v>1</v>
      </c>
      <c r="N584" s="274">
        <v>14</v>
      </c>
      <c r="O584" s="274" t="s">
        <v>553</v>
      </c>
      <c r="P584" s="274"/>
      <c r="Q584" s="274"/>
      <c r="R584" s="274">
        <v>5</v>
      </c>
      <c r="S584" s="274">
        <v>5</v>
      </c>
      <c r="T584" s="274">
        <v>3</v>
      </c>
      <c r="U584" s="274">
        <v>4</v>
      </c>
      <c r="V584" s="274"/>
      <c r="W584" s="274"/>
      <c r="X584" s="274">
        <v>4</v>
      </c>
      <c r="Y584" s="274">
        <v>2</v>
      </c>
      <c r="Z584" s="274">
        <v>2</v>
      </c>
      <c r="AA584" s="274">
        <v>4</v>
      </c>
      <c r="AB584" s="274">
        <v>5</v>
      </c>
      <c r="AC584" s="274"/>
      <c r="AD584" s="274">
        <v>3</v>
      </c>
      <c r="AE584" s="274">
        <v>5</v>
      </c>
      <c r="AF584" s="274">
        <v>5</v>
      </c>
      <c r="AG584" s="274">
        <v>5</v>
      </c>
      <c r="AH584" s="274">
        <v>4</v>
      </c>
      <c r="AI584" s="274">
        <v>5</v>
      </c>
      <c r="AJ584" s="274">
        <v>3</v>
      </c>
      <c r="AK584" s="274"/>
      <c r="AL584" s="274"/>
      <c r="AM584" s="274">
        <v>5</v>
      </c>
      <c r="AN584" s="274">
        <v>5</v>
      </c>
      <c r="AO584" s="274">
        <v>5</v>
      </c>
      <c r="AP584" s="274">
        <v>5</v>
      </c>
      <c r="AQ584" s="274">
        <v>5</v>
      </c>
      <c r="AR584" s="274">
        <v>4</v>
      </c>
      <c r="AS584" s="274">
        <v>5</v>
      </c>
      <c r="AT584" s="274"/>
      <c r="AU584" s="274" t="s">
        <v>183</v>
      </c>
      <c r="AV584" s="274">
        <v>4</v>
      </c>
      <c r="AW584" s="274" t="s">
        <v>33</v>
      </c>
      <c r="AX584" s="274"/>
      <c r="AY584" s="274" t="s">
        <v>33</v>
      </c>
      <c r="AZ584" s="274"/>
      <c r="BA584" s="274" t="s">
        <v>183</v>
      </c>
      <c r="BB584" s="274" t="s">
        <v>183</v>
      </c>
      <c r="BC584" s="274" t="s">
        <v>183</v>
      </c>
      <c r="BD584" s="274">
        <v>5</v>
      </c>
      <c r="BE584" s="274" t="s">
        <v>33</v>
      </c>
      <c r="BF584" s="274" t="s">
        <v>554</v>
      </c>
      <c r="BG584" s="274"/>
      <c r="BH584" s="274"/>
      <c r="BI584" s="274"/>
      <c r="BJ584" s="274">
        <v>5</v>
      </c>
      <c r="BK584" s="274">
        <v>5</v>
      </c>
      <c r="BL584" s="274"/>
      <c r="BM584" s="274">
        <v>5</v>
      </c>
      <c r="BN584" s="274">
        <v>4</v>
      </c>
      <c r="BO584" s="274" t="s">
        <v>555</v>
      </c>
      <c r="BP584" s="274"/>
      <c r="BQ584" s="275">
        <v>43145.604675925926</v>
      </c>
      <c r="BR584" s="274" t="s">
        <v>356</v>
      </c>
    </row>
    <row r="585" spans="1:70" ht="15" x14ac:dyDescent="0.25">
      <c r="A585" s="197" t="str">
        <f>IF(ISNA(LOOKUP($G585,BLIOTECAS!$B$1:$B$27,BLIOTECAS!C$1:C$27)),"",LOOKUP($G585,BLIOTECAS!$B$1:$B$27,BLIOTECAS!C$1:C$27))</f>
        <v xml:space="preserve">Facultad de Geografía e Historia </v>
      </c>
      <c r="B585" s="197" t="str">
        <f>IF(ISNA(LOOKUP($G585,BLIOTECAS!$B$1:$B$27,BLIOTECAS!D$1:D$27)),"",LOOKUP($G585,BLIOTECAS!$B$1:$B$27,BLIOTECAS!D$1:D$27))</f>
        <v>GHI</v>
      </c>
      <c r="C585" s="197" t="str">
        <f>IF(ISNA(LOOKUP($G585,BLIOTECAS!$B$1:$B$27,BLIOTECAS!E$1:E$27)),"",LOOKUP($G585,BLIOTECAS!$B$1:$B$27,BLIOTECAS!E$1:E$27))</f>
        <v>Humanidades</v>
      </c>
      <c r="D585" s="274">
        <v>2021</v>
      </c>
      <c r="E585" s="274"/>
      <c r="F585" s="274"/>
      <c r="G585" s="274">
        <v>16</v>
      </c>
      <c r="H585" s="274"/>
      <c r="I585" s="274">
        <v>4</v>
      </c>
      <c r="J585" s="274">
        <v>5</v>
      </c>
      <c r="K585" s="274"/>
      <c r="L585" s="274">
        <v>16</v>
      </c>
      <c r="M585" s="274">
        <v>14</v>
      </c>
      <c r="N585" s="274">
        <v>29</v>
      </c>
      <c r="O585" s="274" t="s">
        <v>556</v>
      </c>
      <c r="P585" s="274"/>
      <c r="Q585" s="274"/>
      <c r="R585" s="274">
        <v>1</v>
      </c>
      <c r="S585" s="274">
        <v>1</v>
      </c>
      <c r="T585" s="274">
        <v>2</v>
      </c>
      <c r="U585" s="274">
        <v>3</v>
      </c>
      <c r="V585" s="274"/>
      <c r="W585" s="274"/>
      <c r="X585" s="274">
        <v>5</v>
      </c>
      <c r="Y585" s="274">
        <v>5</v>
      </c>
      <c r="Z585" s="274">
        <v>5</v>
      </c>
      <c r="AA585" s="274">
        <v>4</v>
      </c>
      <c r="AB585" s="274">
        <v>5</v>
      </c>
      <c r="AC585" s="274"/>
      <c r="AD585" s="274">
        <v>4</v>
      </c>
      <c r="AE585" s="274">
        <v>4</v>
      </c>
      <c r="AF585" s="274">
        <v>3</v>
      </c>
      <c r="AG585" s="274">
        <v>5</v>
      </c>
      <c r="AH585" s="274">
        <v>4</v>
      </c>
      <c r="AI585" s="274">
        <v>5</v>
      </c>
      <c r="AJ585" s="274">
        <v>4</v>
      </c>
      <c r="AK585" s="274"/>
      <c r="AL585" s="274"/>
      <c r="AM585" s="274">
        <v>5</v>
      </c>
      <c r="AN585" s="274"/>
      <c r="AO585" s="274">
        <v>5</v>
      </c>
      <c r="AP585" s="274">
        <v>5</v>
      </c>
      <c r="AQ585" s="274">
        <v>5</v>
      </c>
      <c r="AR585" s="274">
        <v>5</v>
      </c>
      <c r="AS585" s="274">
        <v>5</v>
      </c>
      <c r="AT585" s="274"/>
      <c r="AU585" s="274" t="s">
        <v>183</v>
      </c>
      <c r="AV585" s="274">
        <v>4</v>
      </c>
      <c r="AW585" s="274" t="s">
        <v>183</v>
      </c>
      <c r="AX585" s="274">
        <v>5</v>
      </c>
      <c r="AY585" s="274" t="s">
        <v>33</v>
      </c>
      <c r="AZ585" s="274"/>
      <c r="BA585" s="274" t="s">
        <v>183</v>
      </c>
      <c r="BB585" s="274" t="s">
        <v>183</v>
      </c>
      <c r="BC585" s="274" t="s">
        <v>183</v>
      </c>
      <c r="BD585" s="274">
        <v>5</v>
      </c>
      <c r="BE585" s="274" t="s">
        <v>183</v>
      </c>
      <c r="BF585" s="274"/>
      <c r="BG585" s="274"/>
      <c r="BH585" s="274"/>
      <c r="BI585" s="274"/>
      <c r="BJ585" s="274">
        <v>5</v>
      </c>
      <c r="BK585" s="274">
        <v>5</v>
      </c>
      <c r="BL585" s="274"/>
      <c r="BM585" s="274">
        <v>5</v>
      </c>
      <c r="BN585" s="274">
        <v>3</v>
      </c>
      <c r="BO585" s="274" t="s">
        <v>557</v>
      </c>
      <c r="BP585" s="274"/>
      <c r="BQ585" s="275">
        <v>43145.76972222222</v>
      </c>
      <c r="BR585" s="274" t="s">
        <v>355</v>
      </c>
    </row>
    <row r="586" spans="1:70" ht="15" x14ac:dyDescent="0.25">
      <c r="A586" s="197" t="str">
        <f>IF(ISNA(LOOKUP($G586,BLIOTECAS!$B$1:$B$27,BLIOTECAS!C$1:C$27)),"",LOOKUP($G586,BLIOTECAS!$B$1:$B$27,BLIOTECAS!C$1:C$27))</f>
        <v xml:space="preserve">Facultad de Bellas Artes </v>
      </c>
      <c r="B586" s="197" t="str">
        <f>IF(ISNA(LOOKUP($G586,BLIOTECAS!$B$1:$B$27,BLIOTECAS!D$1:D$27)),"",LOOKUP($G586,BLIOTECAS!$B$1:$B$27,BLIOTECAS!D$1:D$27))</f>
        <v>BBA</v>
      </c>
      <c r="C586" s="197" t="str">
        <f>IF(ISNA(LOOKUP($G586,BLIOTECAS!$B$1:$B$27,BLIOTECAS!E$1:E$27)),"",LOOKUP($G586,BLIOTECAS!$B$1:$B$27,BLIOTECAS!E$1:E$27))</f>
        <v>Humanidades</v>
      </c>
      <c r="D586" s="274">
        <v>2022</v>
      </c>
      <c r="E586" s="274"/>
      <c r="F586" s="274"/>
      <c r="G586" s="274">
        <v>1</v>
      </c>
      <c r="H586" s="274"/>
      <c r="I586" s="274">
        <v>4</v>
      </c>
      <c r="J586" s="274">
        <v>4</v>
      </c>
      <c r="K586" s="274"/>
      <c r="L586" s="274">
        <v>1</v>
      </c>
      <c r="M586" s="274">
        <v>4</v>
      </c>
      <c r="N586" s="274">
        <v>14</v>
      </c>
      <c r="O586" s="274" t="s">
        <v>558</v>
      </c>
      <c r="P586" s="274"/>
      <c r="Q586" s="274"/>
      <c r="R586" s="274">
        <v>5</v>
      </c>
      <c r="S586" s="274">
        <v>5</v>
      </c>
      <c r="T586" s="274">
        <v>5</v>
      </c>
      <c r="U586" s="274">
        <v>5</v>
      </c>
      <c r="V586" s="274"/>
      <c r="W586" s="274"/>
      <c r="X586" s="274">
        <v>5</v>
      </c>
      <c r="Y586" s="274">
        <v>4</v>
      </c>
      <c r="Z586" s="274">
        <v>5</v>
      </c>
      <c r="AA586" s="274">
        <v>5</v>
      </c>
      <c r="AB586" s="274">
        <v>5</v>
      </c>
      <c r="AC586" s="274"/>
      <c r="AD586" s="274">
        <v>5</v>
      </c>
      <c r="AE586" s="274">
        <v>5</v>
      </c>
      <c r="AF586" s="274">
        <v>5</v>
      </c>
      <c r="AG586" s="274">
        <v>5</v>
      </c>
      <c r="AH586" s="274">
        <v>5</v>
      </c>
      <c r="AI586" s="274">
        <v>5</v>
      </c>
      <c r="AJ586" s="274">
        <v>5</v>
      </c>
      <c r="AK586" s="274"/>
      <c r="AL586" s="274"/>
      <c r="AM586" s="274">
        <v>5</v>
      </c>
      <c r="AN586" s="274">
        <v>5</v>
      </c>
      <c r="AO586" s="274">
        <v>5</v>
      </c>
      <c r="AP586" s="274">
        <v>5</v>
      </c>
      <c r="AQ586" s="274">
        <v>5</v>
      </c>
      <c r="AR586" s="274">
        <v>5</v>
      </c>
      <c r="AS586" s="274">
        <v>5</v>
      </c>
      <c r="AT586" s="274"/>
      <c r="AU586" s="274" t="s">
        <v>183</v>
      </c>
      <c r="AV586" s="274">
        <v>4</v>
      </c>
      <c r="AW586" s="274" t="s">
        <v>183</v>
      </c>
      <c r="AX586" s="274">
        <v>5</v>
      </c>
      <c r="AY586" s="274" t="s">
        <v>33</v>
      </c>
      <c r="AZ586" s="274"/>
      <c r="BA586" s="274" t="s">
        <v>183</v>
      </c>
      <c r="BB586" s="274" t="s">
        <v>183</v>
      </c>
      <c r="BC586" s="274" t="s">
        <v>33</v>
      </c>
      <c r="BD586" s="274"/>
      <c r="BE586" s="274" t="s">
        <v>183</v>
      </c>
      <c r="BF586" s="274"/>
      <c r="BG586" s="274"/>
      <c r="BH586" s="274"/>
      <c r="BI586" s="274"/>
      <c r="BJ586" s="274">
        <v>5</v>
      </c>
      <c r="BK586" s="274">
        <v>5</v>
      </c>
      <c r="BL586" s="274"/>
      <c r="BM586" s="274">
        <v>5</v>
      </c>
      <c r="BN586" s="274">
        <v>5</v>
      </c>
      <c r="BO586" s="274"/>
      <c r="BP586" s="274"/>
      <c r="BQ586" s="275">
        <v>43145.903425925928</v>
      </c>
      <c r="BR586" s="274" t="s">
        <v>356</v>
      </c>
    </row>
    <row r="587" spans="1:70" ht="15" x14ac:dyDescent="0.25">
      <c r="A587" s="197" t="str">
        <f>IF(ISNA(LOOKUP($G587,BLIOTECAS!$B$1:$B$27,BLIOTECAS!C$1:C$27)),"",LOOKUP($G587,BLIOTECAS!$B$1:$B$27,BLIOTECAS!C$1:C$27))</f>
        <v xml:space="preserve">Facultad de Ciencias Políticas y Sociología </v>
      </c>
      <c r="B587" s="197" t="str">
        <f>IF(ISNA(LOOKUP($G587,BLIOTECAS!$B$1:$B$27,BLIOTECAS!D$1:D$27)),"",LOOKUP($G587,BLIOTECAS!$B$1:$B$27,BLIOTECAS!D$1:D$27))</f>
        <v>CPS</v>
      </c>
      <c r="C587" s="197" t="str">
        <f>IF(ISNA(LOOKUP($G587,BLIOTECAS!$B$1:$B$27,BLIOTECAS!E$1:E$27)),"",LOOKUP($G587,BLIOTECAS!$B$1:$B$27,BLIOTECAS!E$1:E$27))</f>
        <v>Ciencias Sociales</v>
      </c>
      <c r="D587" s="274">
        <v>2023</v>
      </c>
      <c r="E587" s="274"/>
      <c r="F587" s="274"/>
      <c r="G587" s="274">
        <v>9</v>
      </c>
      <c r="H587" s="274"/>
      <c r="I587" s="274">
        <v>4</v>
      </c>
      <c r="J587" s="274">
        <v>4</v>
      </c>
      <c r="K587" s="274"/>
      <c r="L587" s="274">
        <v>9</v>
      </c>
      <c r="M587" s="274">
        <v>29</v>
      </c>
      <c r="N587" s="274">
        <v>5</v>
      </c>
      <c r="O587" s="274" t="s">
        <v>559</v>
      </c>
      <c r="P587" s="274"/>
      <c r="Q587" s="274"/>
      <c r="R587" s="274">
        <v>5</v>
      </c>
      <c r="S587" s="274">
        <v>5</v>
      </c>
      <c r="T587" s="274">
        <v>5</v>
      </c>
      <c r="U587" s="274">
        <v>2</v>
      </c>
      <c r="V587" s="274"/>
      <c r="W587" s="274"/>
      <c r="X587" s="274">
        <v>5</v>
      </c>
      <c r="Y587" s="274">
        <v>5</v>
      </c>
      <c r="Z587" s="274">
        <v>4</v>
      </c>
      <c r="AA587" s="274">
        <v>3</v>
      </c>
      <c r="AB587" s="274">
        <v>3</v>
      </c>
      <c r="AC587" s="274"/>
      <c r="AD587" s="274">
        <v>5</v>
      </c>
      <c r="AE587" s="274">
        <v>3</v>
      </c>
      <c r="AF587" s="274">
        <v>5</v>
      </c>
      <c r="AG587" s="274">
        <v>5</v>
      </c>
      <c r="AH587" s="274">
        <v>4</v>
      </c>
      <c r="AI587" s="274">
        <v>5</v>
      </c>
      <c r="AJ587" s="274">
        <v>4</v>
      </c>
      <c r="AK587" s="274"/>
      <c r="AL587" s="274"/>
      <c r="AM587" s="274">
        <v>5</v>
      </c>
      <c r="AN587" s="274">
        <v>5</v>
      </c>
      <c r="AO587" s="274">
        <v>5</v>
      </c>
      <c r="AP587" s="274">
        <v>5</v>
      </c>
      <c r="AQ587" s="274">
        <v>5</v>
      </c>
      <c r="AR587" s="274">
        <v>5</v>
      </c>
      <c r="AS587" s="274">
        <v>5</v>
      </c>
      <c r="AT587" s="274"/>
      <c r="AU587" s="274" t="s">
        <v>183</v>
      </c>
      <c r="AV587" s="274">
        <v>4</v>
      </c>
      <c r="AW587" s="274" t="s">
        <v>183</v>
      </c>
      <c r="AX587" s="274">
        <v>5</v>
      </c>
      <c r="AY587" s="274" t="s">
        <v>33</v>
      </c>
      <c r="AZ587" s="274"/>
      <c r="BA587" s="274" t="s">
        <v>183</v>
      </c>
      <c r="BB587" s="274" t="s">
        <v>183</v>
      </c>
      <c r="BC587" s="274" t="s">
        <v>183</v>
      </c>
      <c r="BD587" s="274">
        <v>5</v>
      </c>
      <c r="BE587" s="274" t="s">
        <v>183</v>
      </c>
      <c r="BF587" s="274" t="s">
        <v>560</v>
      </c>
      <c r="BG587" s="274"/>
      <c r="BH587" s="274"/>
      <c r="BI587" s="274"/>
      <c r="BJ587" s="274">
        <v>5</v>
      </c>
      <c r="BK587" s="274">
        <v>5</v>
      </c>
      <c r="BL587" s="274"/>
      <c r="BM587" s="274">
        <v>5</v>
      </c>
      <c r="BN587" s="274">
        <v>5</v>
      </c>
      <c r="BO587" s="274" t="s">
        <v>561</v>
      </c>
      <c r="BP587" s="274"/>
      <c r="BQ587" s="275">
        <v>43145.974374999998</v>
      </c>
      <c r="BR587" s="274" t="s">
        <v>355</v>
      </c>
    </row>
    <row r="588" spans="1:70" ht="15" x14ac:dyDescent="0.25">
      <c r="A588" s="197" t="str">
        <f>IF(ISNA(LOOKUP($G588,BLIOTECAS!$B$1:$B$27,BLIOTECAS!C$1:C$27)),"",LOOKUP($G588,BLIOTECAS!$B$1:$B$27,BLIOTECAS!C$1:C$27))</f>
        <v xml:space="preserve">Facultad de Filología </v>
      </c>
      <c r="B588" s="197" t="str">
        <f>IF(ISNA(LOOKUP($G588,BLIOTECAS!$B$1:$B$27,BLIOTECAS!D$1:D$27)),"",LOOKUP($G588,BLIOTECAS!$B$1:$B$27,BLIOTECAS!D$1:D$27))</f>
        <v>FLL</v>
      </c>
      <c r="C588" s="197" t="str">
        <f>IF(ISNA(LOOKUP($G588,BLIOTECAS!$B$1:$B$27,BLIOTECAS!E$1:E$27)),"",LOOKUP($G588,BLIOTECAS!$B$1:$B$27,BLIOTECAS!E$1:E$27))</f>
        <v>Humanidades</v>
      </c>
      <c r="D588" s="274">
        <v>2024</v>
      </c>
      <c r="E588" s="274"/>
      <c r="F588" s="274"/>
      <c r="G588" s="274">
        <v>14</v>
      </c>
      <c r="H588" s="274"/>
      <c r="I588" s="274">
        <v>4</v>
      </c>
      <c r="J588" s="274">
        <v>4</v>
      </c>
      <c r="K588" s="274"/>
      <c r="L588" s="274">
        <v>29</v>
      </c>
      <c r="M588" s="274">
        <v>15</v>
      </c>
      <c r="N588" s="274">
        <v>16</v>
      </c>
      <c r="O588" s="274"/>
      <c r="P588" s="274"/>
      <c r="Q588" s="274"/>
      <c r="R588" s="274">
        <v>4</v>
      </c>
      <c r="S588" s="274">
        <v>5</v>
      </c>
      <c r="T588" s="274">
        <v>4</v>
      </c>
      <c r="U588" s="274">
        <v>3</v>
      </c>
      <c r="V588" s="274"/>
      <c r="W588" s="274"/>
      <c r="X588" s="274">
        <v>5</v>
      </c>
      <c r="Y588" s="274">
        <v>4</v>
      </c>
      <c r="Z588" s="274">
        <v>3</v>
      </c>
      <c r="AA588" s="274">
        <v>4</v>
      </c>
      <c r="AB588" s="274">
        <v>3</v>
      </c>
      <c r="AC588" s="274"/>
      <c r="AD588" s="274">
        <v>3</v>
      </c>
      <c r="AE588" s="274">
        <v>5</v>
      </c>
      <c r="AF588" s="274">
        <v>5</v>
      </c>
      <c r="AG588" s="274">
        <v>5</v>
      </c>
      <c r="AH588" s="274">
        <v>4</v>
      </c>
      <c r="AI588" s="274">
        <v>5</v>
      </c>
      <c r="AJ588" s="274">
        <v>3</v>
      </c>
      <c r="AK588" s="274"/>
      <c r="AL588" s="274"/>
      <c r="AM588" s="274">
        <v>5</v>
      </c>
      <c r="AN588" s="274">
        <v>5</v>
      </c>
      <c r="AO588" s="274">
        <v>5</v>
      </c>
      <c r="AP588" s="274">
        <v>5</v>
      </c>
      <c r="AQ588" s="274">
        <v>5</v>
      </c>
      <c r="AR588" s="274">
        <v>5</v>
      </c>
      <c r="AS588" s="274">
        <v>4</v>
      </c>
      <c r="AT588" s="274"/>
      <c r="AU588" s="274" t="s">
        <v>183</v>
      </c>
      <c r="AV588" s="274"/>
      <c r="AW588" s="274" t="s">
        <v>183</v>
      </c>
      <c r="AX588" s="274"/>
      <c r="AY588" s="274" t="s">
        <v>33</v>
      </c>
      <c r="AZ588" s="274"/>
      <c r="BA588" s="274" t="s">
        <v>183</v>
      </c>
      <c r="BB588" s="274" t="s">
        <v>183</v>
      </c>
      <c r="BC588" s="274" t="s">
        <v>183</v>
      </c>
      <c r="BD588" s="274">
        <v>3</v>
      </c>
      <c r="BE588" s="274" t="s">
        <v>33</v>
      </c>
      <c r="BF588" s="274"/>
      <c r="BG588" s="274"/>
      <c r="BH588" s="274"/>
      <c r="BI588" s="274"/>
      <c r="BJ588" s="274">
        <v>4</v>
      </c>
      <c r="BK588" s="274">
        <v>5</v>
      </c>
      <c r="BL588" s="274"/>
      <c r="BM588" s="274">
        <v>4</v>
      </c>
      <c r="BN588" s="274">
        <v>4</v>
      </c>
      <c r="BO588" s="274"/>
      <c r="BP588" s="274"/>
      <c r="BQ588" s="275">
        <v>43146.40215277778</v>
      </c>
      <c r="BR588" s="274" t="s">
        <v>355</v>
      </c>
    </row>
    <row r="589" spans="1:70" ht="15" x14ac:dyDescent="0.25">
      <c r="A589" s="197" t="str">
        <f>IF(ISNA(LOOKUP($G589,BLIOTECAS!$B$1:$B$27,BLIOTECAS!C$1:C$27)),"",LOOKUP($G589,BLIOTECAS!$B$1:$B$27,BLIOTECAS!C$1:C$27))</f>
        <v xml:space="preserve">Facultad de Ciencias de la Documentación </v>
      </c>
      <c r="B589" s="197" t="str">
        <f>IF(ISNA(LOOKUP($G589,BLIOTECAS!$B$1:$B$27,BLIOTECAS!D$1:D$27)),"",LOOKUP($G589,BLIOTECAS!$B$1:$B$27,BLIOTECAS!D$1:D$27))</f>
        <v>BYD</v>
      </c>
      <c r="C589" s="197" t="str">
        <f>IF(ISNA(LOOKUP($G589,BLIOTECAS!$B$1:$B$27,BLIOTECAS!E$1:E$27)),"",LOOKUP($G589,BLIOTECAS!$B$1:$B$27,BLIOTECAS!E$1:E$27))</f>
        <v>Ciencias Sociales</v>
      </c>
      <c r="D589" s="274">
        <v>2025</v>
      </c>
      <c r="E589" s="274"/>
      <c r="F589" s="274"/>
      <c r="G589" s="274">
        <v>3</v>
      </c>
      <c r="H589" s="274"/>
      <c r="I589" s="274">
        <v>3</v>
      </c>
      <c r="J589" s="274">
        <v>3</v>
      </c>
      <c r="K589" s="274"/>
      <c r="L589" s="274">
        <v>3</v>
      </c>
      <c r="M589" s="274">
        <v>16</v>
      </c>
      <c r="N589" s="274"/>
      <c r="O589" s="274" t="s">
        <v>105</v>
      </c>
      <c r="P589" s="274"/>
      <c r="Q589" s="274"/>
      <c r="R589" s="274">
        <v>5</v>
      </c>
      <c r="S589" s="274">
        <v>5</v>
      </c>
      <c r="T589" s="274">
        <v>5</v>
      </c>
      <c r="U589" s="274">
        <v>4</v>
      </c>
      <c r="V589" s="274"/>
      <c r="W589" s="274"/>
      <c r="X589" s="274">
        <v>5</v>
      </c>
      <c r="Y589" s="274">
        <v>4</v>
      </c>
      <c r="Z589" s="274">
        <v>4</v>
      </c>
      <c r="AA589" s="274">
        <v>4</v>
      </c>
      <c r="AB589" s="274">
        <v>3</v>
      </c>
      <c r="AC589" s="274"/>
      <c r="AD589" s="274">
        <v>5</v>
      </c>
      <c r="AE589" s="274">
        <v>5</v>
      </c>
      <c r="AF589" s="274">
        <v>5</v>
      </c>
      <c r="AG589" s="274">
        <v>5</v>
      </c>
      <c r="AH589" s="274">
        <v>5</v>
      </c>
      <c r="AI589" s="274">
        <v>5</v>
      </c>
      <c r="AJ589" s="274">
        <v>5</v>
      </c>
      <c r="AK589" s="274"/>
      <c r="AL589" s="274"/>
      <c r="AM589" s="274">
        <v>5</v>
      </c>
      <c r="AN589" s="274">
        <v>5</v>
      </c>
      <c r="AO589" s="274">
        <v>5</v>
      </c>
      <c r="AP589" s="274">
        <v>5</v>
      </c>
      <c r="AQ589" s="274">
        <v>5</v>
      </c>
      <c r="AR589" s="274">
        <v>5</v>
      </c>
      <c r="AS589" s="274">
        <v>5</v>
      </c>
      <c r="AT589" s="274"/>
      <c r="AU589" s="274" t="s">
        <v>183</v>
      </c>
      <c r="AV589" s="274">
        <v>4</v>
      </c>
      <c r="AW589" s="274" t="s">
        <v>183</v>
      </c>
      <c r="AX589" s="274">
        <v>4</v>
      </c>
      <c r="AY589" s="274" t="s">
        <v>33</v>
      </c>
      <c r="AZ589" s="274"/>
      <c r="BA589" s="274" t="s">
        <v>183</v>
      </c>
      <c r="BB589" s="274" t="s">
        <v>183</v>
      </c>
      <c r="BC589" s="274" t="s">
        <v>33</v>
      </c>
      <c r="BD589" s="274"/>
      <c r="BE589" s="274" t="s">
        <v>33</v>
      </c>
      <c r="BF589" s="274"/>
      <c r="BG589" s="274"/>
      <c r="BH589" s="274"/>
      <c r="BI589" s="274"/>
      <c r="BJ589" s="274">
        <v>5</v>
      </c>
      <c r="BK589" s="274">
        <v>5</v>
      </c>
      <c r="BL589" s="274"/>
      <c r="BM589" s="274">
        <v>5</v>
      </c>
      <c r="BN589" s="274">
        <v>4</v>
      </c>
      <c r="BO589" s="274"/>
      <c r="BP589" s="274"/>
      <c r="BQ589" s="275">
        <v>43146.451307870368</v>
      </c>
      <c r="BR589" s="274" t="s">
        <v>356</v>
      </c>
    </row>
    <row r="590" spans="1:70" ht="15" x14ac:dyDescent="0.25">
      <c r="A590" s="197" t="str">
        <f>IF(ISNA(LOOKUP($G590,BLIOTECAS!$B$1:$B$27,BLIOTECAS!C$1:C$27)),"",LOOKUP($G590,BLIOTECAS!$B$1:$B$27,BLIOTECAS!C$1:C$27))</f>
        <v/>
      </c>
      <c r="B590" s="197" t="str">
        <f>IF(ISNA(LOOKUP($G590,BLIOTECAS!$B$1:$B$27,BLIOTECAS!D$1:D$27)),"",LOOKUP($G590,BLIOTECAS!$B$1:$B$27,BLIOTECAS!D$1:D$27))</f>
        <v/>
      </c>
      <c r="C590" s="197" t="str">
        <f>IF(ISNA(LOOKUP($G590,BLIOTECAS!$B$1:$B$27,BLIOTECAS!E$1:E$27)),"",LOOKUP($G590,BLIOTECAS!$B$1:$B$27,BLIOTECAS!E$1:E$27))</f>
        <v/>
      </c>
      <c r="D590" s="274">
        <v>2026</v>
      </c>
      <c r="E590" s="274"/>
      <c r="F590" s="274"/>
      <c r="G590" s="274"/>
      <c r="H590" s="274"/>
      <c r="I590" s="274">
        <v>3</v>
      </c>
      <c r="J590" s="274">
        <v>3</v>
      </c>
      <c r="K590" s="274"/>
      <c r="L590" s="274">
        <v>26</v>
      </c>
      <c r="M590" s="274">
        <v>9</v>
      </c>
      <c r="N590" s="274">
        <v>5</v>
      </c>
      <c r="O590" s="274"/>
      <c r="P590" s="274"/>
      <c r="Q590" s="274"/>
      <c r="R590" s="274">
        <v>5</v>
      </c>
      <c r="S590" s="274">
        <v>4</v>
      </c>
      <c r="T590" s="274">
        <v>5</v>
      </c>
      <c r="U590" s="274">
        <v>4</v>
      </c>
      <c r="V590" s="274"/>
      <c r="W590" s="274"/>
      <c r="X590" s="274">
        <v>5</v>
      </c>
      <c r="Y590" s="274">
        <v>3</v>
      </c>
      <c r="Z590" s="274">
        <v>5</v>
      </c>
      <c r="AA590" s="274">
        <v>3</v>
      </c>
      <c r="AB590" s="274">
        <v>5</v>
      </c>
      <c r="AC590" s="274"/>
      <c r="AD590" s="274">
        <v>4</v>
      </c>
      <c r="AE590" s="274">
        <v>5</v>
      </c>
      <c r="AF590" s="274">
        <v>5</v>
      </c>
      <c r="AG590" s="274">
        <v>5</v>
      </c>
      <c r="AH590" s="274">
        <v>4</v>
      </c>
      <c r="AI590" s="274">
        <v>5</v>
      </c>
      <c r="AJ590" s="274">
        <v>5</v>
      </c>
      <c r="AK590" s="274"/>
      <c r="AL590" s="274"/>
      <c r="AM590" s="274">
        <v>5</v>
      </c>
      <c r="AN590" s="274">
        <v>5</v>
      </c>
      <c r="AO590" s="274">
        <v>4</v>
      </c>
      <c r="AP590" s="274">
        <v>5</v>
      </c>
      <c r="AQ590" s="274">
        <v>5</v>
      </c>
      <c r="AR590" s="274">
        <v>5</v>
      </c>
      <c r="AS590" s="274">
        <v>5</v>
      </c>
      <c r="AT590" s="274"/>
      <c r="AU590" s="274" t="s">
        <v>183</v>
      </c>
      <c r="AV590" s="274">
        <v>4</v>
      </c>
      <c r="AW590" s="274" t="s">
        <v>183</v>
      </c>
      <c r="AX590" s="274">
        <v>4</v>
      </c>
      <c r="AY590" s="274" t="s">
        <v>183</v>
      </c>
      <c r="AZ590" s="274">
        <v>5</v>
      </c>
      <c r="BA590" s="274" t="s">
        <v>183</v>
      </c>
      <c r="BB590" s="274" t="s">
        <v>183</v>
      </c>
      <c r="BC590" s="274" t="s">
        <v>183</v>
      </c>
      <c r="BD590" s="274">
        <v>5</v>
      </c>
      <c r="BE590" s="274" t="s">
        <v>33</v>
      </c>
      <c r="BF590" s="274"/>
      <c r="BG590" s="274"/>
      <c r="BH590" s="274"/>
      <c r="BI590" s="274"/>
      <c r="BJ590" s="274">
        <v>5</v>
      </c>
      <c r="BK590" s="274">
        <v>5</v>
      </c>
      <c r="BL590" s="274"/>
      <c r="BM590" s="274">
        <v>5</v>
      </c>
      <c r="BN590" s="274">
        <v>5</v>
      </c>
      <c r="BO590" s="274"/>
      <c r="BP590" s="274"/>
      <c r="BQ590" s="275">
        <v>43146.456701388888</v>
      </c>
      <c r="BR590" s="274" t="s">
        <v>356</v>
      </c>
    </row>
    <row r="591" spans="1:70" ht="15" x14ac:dyDescent="0.25">
      <c r="A591" s="197" t="str">
        <f>IF(ISNA(LOOKUP($G591,BLIOTECAS!$B$1:$B$27,BLIOTECAS!C$1:C$27)),"",LOOKUP($G591,BLIOTECAS!$B$1:$B$27,BLIOTECAS!C$1:C$27))</f>
        <v/>
      </c>
      <c r="B591" s="197" t="str">
        <f>IF(ISNA(LOOKUP($G591,BLIOTECAS!$B$1:$B$27,BLIOTECAS!D$1:D$27)),"",LOOKUP($G591,BLIOTECAS!$B$1:$B$27,BLIOTECAS!D$1:D$27))</f>
        <v/>
      </c>
      <c r="C591" s="197" t="str">
        <f>IF(ISNA(LOOKUP($G591,BLIOTECAS!$B$1:$B$27,BLIOTECAS!E$1:E$27)),"",LOOKUP($G591,BLIOTECAS!$B$1:$B$27,BLIOTECAS!E$1:E$27))</f>
        <v/>
      </c>
      <c r="D591" s="274">
        <v>2027</v>
      </c>
      <c r="E591" s="274"/>
      <c r="F591" s="274"/>
      <c r="G591" s="274"/>
      <c r="H591" s="274"/>
      <c r="I591" s="274">
        <v>3</v>
      </c>
      <c r="J591" s="274">
        <v>5</v>
      </c>
      <c r="K591" s="274"/>
      <c r="L591" s="274">
        <v>23</v>
      </c>
      <c r="M591" s="274">
        <v>8</v>
      </c>
      <c r="N591" s="274">
        <v>18</v>
      </c>
      <c r="O591" s="274"/>
      <c r="P591" s="274"/>
      <c r="Q591" s="274"/>
      <c r="R591" s="274">
        <v>5</v>
      </c>
      <c r="S591" s="274">
        <v>5</v>
      </c>
      <c r="T591" s="274">
        <v>5</v>
      </c>
      <c r="U591" s="274">
        <v>4</v>
      </c>
      <c r="V591" s="274"/>
      <c r="W591" s="274"/>
      <c r="X591" s="274">
        <v>4</v>
      </c>
      <c r="Y591" s="274">
        <v>4</v>
      </c>
      <c r="Z591" s="274">
        <v>4</v>
      </c>
      <c r="AA591" s="274">
        <v>4</v>
      </c>
      <c r="AB591" s="274">
        <v>4</v>
      </c>
      <c r="AC591" s="274"/>
      <c r="AD591" s="274">
        <v>4</v>
      </c>
      <c r="AE591" s="274">
        <v>5</v>
      </c>
      <c r="AF591" s="274">
        <v>5</v>
      </c>
      <c r="AG591" s="274">
        <v>5</v>
      </c>
      <c r="AH591" s="274">
        <v>4</v>
      </c>
      <c r="AI591" s="274">
        <v>5</v>
      </c>
      <c r="AJ591" s="274">
        <v>4</v>
      </c>
      <c r="AK591" s="274"/>
      <c r="AL591" s="274"/>
      <c r="AM591" s="274">
        <v>5</v>
      </c>
      <c r="AN591" s="274">
        <v>5</v>
      </c>
      <c r="AO591" s="274">
        <v>5</v>
      </c>
      <c r="AP591" s="274">
        <v>5</v>
      </c>
      <c r="AQ591" s="274">
        <v>5</v>
      </c>
      <c r="AR591" s="274">
        <v>5</v>
      </c>
      <c r="AS591" s="274">
        <v>5</v>
      </c>
      <c r="AT591" s="274"/>
      <c r="AU591" s="274"/>
      <c r="AV591" s="274">
        <v>3</v>
      </c>
      <c r="AW591" s="274" t="s">
        <v>183</v>
      </c>
      <c r="AX591" s="274">
        <v>4</v>
      </c>
      <c r="AY591" s="274" t="s">
        <v>183</v>
      </c>
      <c r="AZ591" s="274">
        <v>5</v>
      </c>
      <c r="BA591" s="274" t="s">
        <v>183</v>
      </c>
      <c r="BB591" s="274" t="s">
        <v>183</v>
      </c>
      <c r="BC591" s="274" t="s">
        <v>33</v>
      </c>
      <c r="BD591" s="274"/>
      <c r="BE591" s="274" t="s">
        <v>183</v>
      </c>
      <c r="BF591" s="274"/>
      <c r="BG591" s="274"/>
      <c r="BH591" s="274"/>
      <c r="BI591" s="274"/>
      <c r="BJ591" s="274">
        <v>5</v>
      </c>
      <c r="BK591" s="274">
        <v>5</v>
      </c>
      <c r="BL591" s="274"/>
      <c r="BM591" s="274"/>
      <c r="BN591" s="274">
        <v>4</v>
      </c>
      <c r="BO591" s="274"/>
      <c r="BP591" s="274"/>
      <c r="BQ591" s="275">
        <v>43146.476493055554</v>
      </c>
      <c r="BR591" s="274" t="s">
        <v>356</v>
      </c>
    </row>
    <row r="592" spans="1:70" ht="15" x14ac:dyDescent="0.25">
      <c r="A592" s="197" t="str">
        <f>IF(ISNA(LOOKUP($G592,BLIOTECAS!$B$1:$B$27,BLIOTECAS!C$1:C$27)),"",LOOKUP($G592,BLIOTECAS!$B$1:$B$27,BLIOTECAS!C$1:C$27))</f>
        <v xml:space="preserve">Facultad de Educación </v>
      </c>
      <c r="B592" s="197" t="str">
        <f>IF(ISNA(LOOKUP($G592,BLIOTECAS!$B$1:$B$27,BLIOTECAS!D$1:D$27)),"",LOOKUP($G592,BLIOTECAS!$B$1:$B$27,BLIOTECAS!D$1:D$27))</f>
        <v>EDU</v>
      </c>
      <c r="C592" s="197" t="str">
        <f>IF(ISNA(LOOKUP($G592,BLIOTECAS!$B$1:$B$27,BLIOTECAS!E$1:E$27)),"",LOOKUP($G592,BLIOTECAS!$B$1:$B$27,BLIOTECAS!E$1:E$27))</f>
        <v>Humanidades</v>
      </c>
      <c r="D592" s="274">
        <v>2028</v>
      </c>
      <c r="E592" s="274"/>
      <c r="F592" s="274"/>
      <c r="G592" s="274">
        <v>12</v>
      </c>
      <c r="H592" s="274"/>
      <c r="I592" s="274">
        <v>3</v>
      </c>
      <c r="J592" s="274">
        <v>5</v>
      </c>
      <c r="K592" s="274"/>
      <c r="L592" s="274">
        <v>20</v>
      </c>
      <c r="M592" s="274">
        <v>12</v>
      </c>
      <c r="N592" s="274">
        <v>29</v>
      </c>
      <c r="O592" s="274"/>
      <c r="P592" s="274"/>
      <c r="Q592" s="274"/>
      <c r="R592" s="274">
        <v>4</v>
      </c>
      <c r="S592" s="274">
        <v>3</v>
      </c>
      <c r="T592" s="274">
        <v>4</v>
      </c>
      <c r="U592" s="274">
        <v>4</v>
      </c>
      <c r="V592" s="274"/>
      <c r="W592" s="274"/>
      <c r="X592" s="274">
        <v>4</v>
      </c>
      <c r="Y592" s="274">
        <v>4</v>
      </c>
      <c r="Z592" s="274">
        <v>3</v>
      </c>
      <c r="AA592" s="274">
        <v>4</v>
      </c>
      <c r="AB592" s="274">
        <v>2</v>
      </c>
      <c r="AC592" s="274"/>
      <c r="AD592" s="274">
        <v>4</v>
      </c>
      <c r="AE592" s="274">
        <v>4</v>
      </c>
      <c r="AF592" s="274">
        <v>4</v>
      </c>
      <c r="AG592" s="274">
        <v>4</v>
      </c>
      <c r="AH592" s="274">
        <v>4</v>
      </c>
      <c r="AI592" s="274">
        <v>4</v>
      </c>
      <c r="AJ592" s="274">
        <v>4</v>
      </c>
      <c r="AK592" s="274"/>
      <c r="AL592" s="274"/>
      <c r="AM592" s="274"/>
      <c r="AN592" s="274">
        <v>4</v>
      </c>
      <c r="AO592" s="274">
        <v>4</v>
      </c>
      <c r="AP592" s="274">
        <v>4</v>
      </c>
      <c r="AQ592" s="274">
        <v>5</v>
      </c>
      <c r="AR592" s="274">
        <v>5</v>
      </c>
      <c r="AS592" s="274">
        <v>4</v>
      </c>
      <c r="AT592" s="274"/>
      <c r="AU592" s="274" t="s">
        <v>183</v>
      </c>
      <c r="AV592" s="274">
        <v>4</v>
      </c>
      <c r="AW592" s="274" t="s">
        <v>33</v>
      </c>
      <c r="AX592" s="274"/>
      <c r="AY592" s="274" t="s">
        <v>33</v>
      </c>
      <c r="AZ592" s="274"/>
      <c r="BA592" s="274" t="s">
        <v>33</v>
      </c>
      <c r="BB592" s="274" t="s">
        <v>33</v>
      </c>
      <c r="BC592" s="274"/>
      <c r="BD592" s="274"/>
      <c r="BE592" s="274" t="s">
        <v>33</v>
      </c>
      <c r="BF592" s="274"/>
      <c r="BG592" s="274"/>
      <c r="BH592" s="274"/>
      <c r="BI592" s="274"/>
      <c r="BJ592" s="274">
        <v>4</v>
      </c>
      <c r="BK592" s="274">
        <v>4</v>
      </c>
      <c r="BL592" s="274"/>
      <c r="BM592" s="274">
        <v>4</v>
      </c>
      <c r="BN592" s="274">
        <v>3</v>
      </c>
      <c r="BO592" s="274"/>
      <c r="BP592" s="274"/>
      <c r="BQ592" s="275">
        <v>43146.50199074074</v>
      </c>
      <c r="BR592" s="274" t="s">
        <v>355</v>
      </c>
    </row>
    <row r="593" spans="1:70" ht="15" x14ac:dyDescent="0.25">
      <c r="A593" s="197" t="str">
        <f>IF(ISNA(LOOKUP($G593,BLIOTECAS!$B$1:$B$27,BLIOTECAS!C$1:C$27)),"",LOOKUP($G593,BLIOTECAS!$B$1:$B$27,BLIOTECAS!C$1:C$27))</f>
        <v xml:space="preserve">Facultad de Ciencias Geológicas </v>
      </c>
      <c r="B593" s="197" t="str">
        <f>IF(ISNA(LOOKUP($G593,BLIOTECAS!$B$1:$B$27,BLIOTECAS!D$1:D$27)),"",LOOKUP($G593,BLIOTECAS!$B$1:$B$27,BLIOTECAS!D$1:D$27))</f>
        <v>GEO</v>
      </c>
      <c r="C593" s="197" t="str">
        <f>IF(ISNA(LOOKUP($G593,BLIOTECAS!$B$1:$B$27,BLIOTECAS!E$1:E$27)),"",LOOKUP($G593,BLIOTECAS!$B$1:$B$27,BLIOTECAS!E$1:E$27))</f>
        <v>Ciencias Experimentales</v>
      </c>
      <c r="D593" s="274">
        <v>2029</v>
      </c>
      <c r="E593" s="274"/>
      <c r="F593" s="274"/>
      <c r="G593" s="274">
        <v>7</v>
      </c>
      <c r="H593" s="274"/>
      <c r="I593" s="274">
        <v>3</v>
      </c>
      <c r="J593" s="274">
        <v>4</v>
      </c>
      <c r="K593" s="274"/>
      <c r="L593" s="274">
        <v>7</v>
      </c>
      <c r="M593" s="274">
        <v>2</v>
      </c>
      <c r="N593" s="274"/>
      <c r="O593" s="274"/>
      <c r="P593" s="274"/>
      <c r="Q593" s="274"/>
      <c r="R593" s="274">
        <v>4</v>
      </c>
      <c r="S593" s="274">
        <v>4</v>
      </c>
      <c r="T593" s="274">
        <v>4</v>
      </c>
      <c r="U593" s="274">
        <v>4</v>
      </c>
      <c r="V593" s="274"/>
      <c r="W593" s="274"/>
      <c r="X593" s="274">
        <v>3</v>
      </c>
      <c r="Y593" s="274">
        <v>5</v>
      </c>
      <c r="Z593" s="274">
        <v>4</v>
      </c>
      <c r="AA593" s="274">
        <v>3</v>
      </c>
      <c r="AB593" s="274">
        <v>3</v>
      </c>
      <c r="AC593" s="274"/>
      <c r="AD593" s="274">
        <v>4</v>
      </c>
      <c r="AE593" s="274">
        <v>5</v>
      </c>
      <c r="AF593" s="274">
        <v>5</v>
      </c>
      <c r="AG593" s="274">
        <v>5</v>
      </c>
      <c r="AH593" s="274">
        <v>4</v>
      </c>
      <c r="AI593" s="274">
        <v>4</v>
      </c>
      <c r="AJ593" s="274">
        <v>4</v>
      </c>
      <c r="AK593" s="274"/>
      <c r="AL593" s="274"/>
      <c r="AM593" s="274">
        <v>5</v>
      </c>
      <c r="AN593" s="274">
        <v>5</v>
      </c>
      <c r="AO593" s="274">
        <v>5</v>
      </c>
      <c r="AP593" s="274">
        <v>5</v>
      </c>
      <c r="AQ593" s="274">
        <v>5</v>
      </c>
      <c r="AR593" s="274">
        <v>5</v>
      </c>
      <c r="AS593" s="274">
        <v>5</v>
      </c>
      <c r="AT593" s="274"/>
      <c r="AU593" s="274" t="s">
        <v>183</v>
      </c>
      <c r="AV593" s="274"/>
      <c r="AW593" s="274" t="s">
        <v>33</v>
      </c>
      <c r="AX593" s="274"/>
      <c r="AY593" s="274"/>
      <c r="AZ593" s="274">
        <v>3</v>
      </c>
      <c r="BA593" s="274" t="s">
        <v>183</v>
      </c>
      <c r="BB593" s="274" t="s">
        <v>183</v>
      </c>
      <c r="BC593" s="274" t="s">
        <v>33</v>
      </c>
      <c r="BD593" s="274"/>
      <c r="BE593" s="274" t="s">
        <v>183</v>
      </c>
      <c r="BF593" s="274"/>
      <c r="BG593" s="274"/>
      <c r="BH593" s="274"/>
      <c r="BI593" s="274"/>
      <c r="BJ593" s="274">
        <v>5</v>
      </c>
      <c r="BK593" s="274">
        <v>5</v>
      </c>
      <c r="BL593" s="274"/>
      <c r="BM593" s="274">
        <v>4</v>
      </c>
      <c r="BN593" s="274">
        <v>4</v>
      </c>
      <c r="BO593" s="274"/>
      <c r="BP593" s="274"/>
      <c r="BQ593" s="275">
        <v>43146.590127314812</v>
      </c>
      <c r="BR593" s="274" t="s">
        <v>356</v>
      </c>
    </row>
    <row r="594" spans="1:70" ht="15" x14ac:dyDescent="0.25">
      <c r="A594" s="197" t="str">
        <f>IF(ISNA(LOOKUP($G594,BLIOTECAS!$B$1:$B$27,BLIOTECAS!C$1:C$27)),"",LOOKUP($G594,BLIOTECAS!$B$1:$B$27,BLIOTECAS!C$1:C$27))</f>
        <v>F. Comercio y Turismo</v>
      </c>
      <c r="B594" s="197" t="str">
        <f>IF(ISNA(LOOKUP($G594,BLIOTECAS!$B$1:$B$27,BLIOTECAS!D$1:D$27)),"",LOOKUP($G594,BLIOTECAS!$B$1:$B$27,BLIOTECAS!D$1:D$27))</f>
        <v>EMP</v>
      </c>
      <c r="C594" s="197" t="str">
        <f>IF(ISNA(LOOKUP($G594,BLIOTECAS!$B$1:$B$27,BLIOTECAS!E$1:E$27)),"",LOOKUP($G594,BLIOTECAS!$B$1:$B$27,BLIOTECAS!E$1:E$27))</f>
        <v>Ciencias Sociales</v>
      </c>
      <c r="D594" s="274">
        <v>2030</v>
      </c>
      <c r="E594" s="274"/>
      <c r="F594" s="274"/>
      <c r="G594" s="274">
        <v>24</v>
      </c>
      <c r="H594" s="274"/>
      <c r="I594" s="274">
        <v>4</v>
      </c>
      <c r="J594" s="274">
        <v>3</v>
      </c>
      <c r="K594" s="274"/>
      <c r="L594" s="274">
        <v>5</v>
      </c>
      <c r="M594" s="274">
        <v>9</v>
      </c>
      <c r="N594" s="274">
        <v>24</v>
      </c>
      <c r="O594" s="274" t="s">
        <v>105</v>
      </c>
      <c r="P594" s="274"/>
      <c r="Q594" s="274"/>
      <c r="R594" s="274">
        <v>5</v>
      </c>
      <c r="S594" s="274">
        <v>5</v>
      </c>
      <c r="T594" s="274">
        <v>4</v>
      </c>
      <c r="U594" s="274">
        <v>4</v>
      </c>
      <c r="V594" s="274"/>
      <c r="W594" s="274"/>
      <c r="X594" s="274">
        <v>5</v>
      </c>
      <c r="Y594" s="274">
        <v>5</v>
      </c>
      <c r="Z594" s="274">
        <v>4</v>
      </c>
      <c r="AA594" s="274">
        <v>2</v>
      </c>
      <c r="AB594" s="274">
        <v>1</v>
      </c>
      <c r="AC594" s="274"/>
      <c r="AD594" s="274">
        <v>4</v>
      </c>
      <c r="AE594" s="274">
        <v>4</v>
      </c>
      <c r="AF594" s="274">
        <v>4</v>
      </c>
      <c r="AG594" s="274">
        <v>3</v>
      </c>
      <c r="AH594" s="274">
        <v>4</v>
      </c>
      <c r="AI594" s="274">
        <v>2</v>
      </c>
      <c r="AJ594" s="274">
        <v>4</v>
      </c>
      <c r="AK594" s="274"/>
      <c r="AL594" s="274"/>
      <c r="AM594" s="274">
        <v>4</v>
      </c>
      <c r="AN594" s="274">
        <v>4</v>
      </c>
      <c r="AO594" s="274">
        <v>5</v>
      </c>
      <c r="AP594" s="274">
        <v>5</v>
      </c>
      <c r="AQ594" s="274">
        <v>5</v>
      </c>
      <c r="AR594" s="274">
        <v>5</v>
      </c>
      <c r="AS594" s="274">
        <v>2</v>
      </c>
      <c r="AT594" s="274"/>
      <c r="AU594" s="274" t="s">
        <v>183</v>
      </c>
      <c r="AV594" s="274">
        <v>4</v>
      </c>
      <c r="AW594" s="274" t="s">
        <v>183</v>
      </c>
      <c r="AX594" s="274">
        <v>3</v>
      </c>
      <c r="AY594" s="274" t="s">
        <v>33</v>
      </c>
      <c r="AZ594" s="274">
        <v>4</v>
      </c>
      <c r="BA594" s="274"/>
      <c r="BB594" s="274" t="s">
        <v>183</v>
      </c>
      <c r="BC594" s="274" t="s">
        <v>33</v>
      </c>
      <c r="BD594" s="274"/>
      <c r="BE594" s="274" t="s">
        <v>33</v>
      </c>
      <c r="BF594" s="274"/>
      <c r="BG594" s="274"/>
      <c r="BH594" s="274"/>
      <c r="BI594" s="274"/>
      <c r="BJ594" s="274">
        <v>4</v>
      </c>
      <c r="BK594" s="274">
        <v>4</v>
      </c>
      <c r="BL594" s="274"/>
      <c r="BM594" s="274">
        <v>4</v>
      </c>
      <c r="BN594" s="274">
        <v>4</v>
      </c>
      <c r="BO594" s="274"/>
      <c r="BP594" s="274"/>
      <c r="BQ594" s="275">
        <v>43146.591886574075</v>
      </c>
      <c r="BR594" s="274" t="s">
        <v>356</v>
      </c>
    </row>
    <row r="595" spans="1:70" ht="15" x14ac:dyDescent="0.25">
      <c r="A595" s="197" t="str">
        <f>IF(ISNA(LOOKUP($G595,BLIOTECAS!$B$1:$B$27,BLIOTECAS!C$1:C$27)),"",LOOKUP($G595,BLIOTECAS!$B$1:$B$27,BLIOTECAS!C$1:C$27))</f>
        <v xml:space="preserve">Facultad de Geografía e Historia </v>
      </c>
      <c r="B595" s="197" t="str">
        <f>IF(ISNA(LOOKUP($G595,BLIOTECAS!$B$1:$B$27,BLIOTECAS!D$1:D$27)),"",LOOKUP($G595,BLIOTECAS!$B$1:$B$27,BLIOTECAS!D$1:D$27))</f>
        <v>GHI</v>
      </c>
      <c r="C595" s="197" t="str">
        <f>IF(ISNA(LOOKUP($G595,BLIOTECAS!$B$1:$B$27,BLIOTECAS!E$1:E$27)),"",LOOKUP($G595,BLIOTECAS!$B$1:$B$27,BLIOTECAS!E$1:E$27))</f>
        <v>Humanidades</v>
      </c>
      <c r="D595" s="274">
        <v>2031</v>
      </c>
      <c r="E595" s="274"/>
      <c r="F595" s="274"/>
      <c r="G595" s="274">
        <v>16</v>
      </c>
      <c r="H595" s="274"/>
      <c r="I595" s="274">
        <v>4</v>
      </c>
      <c r="J595" s="274">
        <v>3</v>
      </c>
      <c r="K595" s="274"/>
      <c r="L595" s="274">
        <v>16</v>
      </c>
      <c r="M595" s="274">
        <v>29</v>
      </c>
      <c r="N595" s="274">
        <v>4</v>
      </c>
      <c r="O595" s="274"/>
      <c r="P595" s="274"/>
      <c r="Q595" s="274"/>
      <c r="R595" s="274">
        <v>5</v>
      </c>
      <c r="S595" s="274">
        <v>5</v>
      </c>
      <c r="T595" s="274">
        <v>5</v>
      </c>
      <c r="U595" s="274">
        <v>5</v>
      </c>
      <c r="V595" s="274"/>
      <c r="W595" s="274"/>
      <c r="X595" s="274">
        <v>5</v>
      </c>
      <c r="Y595" s="274">
        <v>4</v>
      </c>
      <c r="Z595" s="274">
        <v>4</v>
      </c>
      <c r="AA595" s="274">
        <v>3</v>
      </c>
      <c r="AB595" s="274">
        <v>3</v>
      </c>
      <c r="AC595" s="274"/>
      <c r="AD595" s="274">
        <v>4</v>
      </c>
      <c r="AE595" s="274">
        <v>5</v>
      </c>
      <c r="AF595" s="274">
        <v>4</v>
      </c>
      <c r="AG595" s="274">
        <v>5</v>
      </c>
      <c r="AH595" s="274">
        <v>5</v>
      </c>
      <c r="AI595" s="274">
        <v>5</v>
      </c>
      <c r="AJ595" s="274">
        <v>5</v>
      </c>
      <c r="AK595" s="274"/>
      <c r="AL595" s="274"/>
      <c r="AM595" s="274">
        <v>5</v>
      </c>
      <c r="AN595" s="274">
        <v>5</v>
      </c>
      <c r="AO595" s="274">
        <v>5</v>
      </c>
      <c r="AP595" s="274">
        <v>5</v>
      </c>
      <c r="AQ595" s="274">
        <v>5</v>
      </c>
      <c r="AR595" s="274"/>
      <c r="AS595" s="274">
        <v>4</v>
      </c>
      <c r="AT595" s="274"/>
      <c r="AU595" s="274" t="s">
        <v>183</v>
      </c>
      <c r="AV595" s="274">
        <v>3</v>
      </c>
      <c r="AW595" s="274"/>
      <c r="AX595" s="274"/>
      <c r="AY595" s="274" t="s">
        <v>33</v>
      </c>
      <c r="AZ595" s="274"/>
      <c r="BA595" s="274"/>
      <c r="BB595" s="274"/>
      <c r="BC595" s="274" t="s">
        <v>33</v>
      </c>
      <c r="BD595" s="274"/>
      <c r="BE595" s="274" t="s">
        <v>183</v>
      </c>
      <c r="BF595" s="274"/>
      <c r="BG595" s="274"/>
      <c r="BH595" s="274"/>
      <c r="BI595" s="274"/>
      <c r="BJ595" s="274">
        <v>5</v>
      </c>
      <c r="BK595" s="274">
        <v>5</v>
      </c>
      <c r="BL595" s="274"/>
      <c r="BM595" s="274">
        <v>5</v>
      </c>
      <c r="BN595" s="274">
        <v>3</v>
      </c>
      <c r="BO595" s="274"/>
      <c r="BP595" s="274"/>
      <c r="BQ595" s="275">
        <v>43146.812071759261</v>
      </c>
      <c r="BR595" s="274" t="s">
        <v>355</v>
      </c>
    </row>
    <row r="596" spans="1:70" ht="15" x14ac:dyDescent="0.25">
      <c r="A596" s="197" t="str">
        <f>IF(ISNA(LOOKUP($G596,BLIOTECAS!$B$1:$B$27,BLIOTECAS!C$1:C$27)),"",LOOKUP($G596,BLIOTECAS!$B$1:$B$27,BLIOTECAS!C$1:C$27))</f>
        <v xml:space="preserve">Facultad de Filología </v>
      </c>
      <c r="B596" s="197" t="str">
        <f>IF(ISNA(LOOKUP($G596,BLIOTECAS!$B$1:$B$27,BLIOTECAS!D$1:D$27)),"",LOOKUP($G596,BLIOTECAS!$B$1:$B$27,BLIOTECAS!D$1:D$27))</f>
        <v>FLL</v>
      </c>
      <c r="C596" s="197" t="str">
        <f>IF(ISNA(LOOKUP($G596,BLIOTECAS!$B$1:$B$27,BLIOTECAS!E$1:E$27)),"",LOOKUP($G596,BLIOTECAS!$B$1:$B$27,BLIOTECAS!E$1:E$27))</f>
        <v>Humanidades</v>
      </c>
      <c r="D596" s="274">
        <v>2032</v>
      </c>
      <c r="E596" s="274"/>
      <c r="F596" s="274"/>
      <c r="G596" s="274">
        <v>14</v>
      </c>
      <c r="H596" s="274"/>
      <c r="I596" s="274">
        <v>5</v>
      </c>
      <c r="J596" s="274">
        <v>5</v>
      </c>
      <c r="K596" s="274"/>
      <c r="L596" s="274">
        <v>14</v>
      </c>
      <c r="M596" s="274">
        <v>15</v>
      </c>
      <c r="N596" s="274">
        <v>16</v>
      </c>
      <c r="O596" s="274" t="s">
        <v>562</v>
      </c>
      <c r="P596" s="274"/>
      <c r="Q596" s="274"/>
      <c r="R596" s="274">
        <v>4</v>
      </c>
      <c r="S596" s="274">
        <v>5</v>
      </c>
      <c r="T596" s="274">
        <v>4</v>
      </c>
      <c r="U596" s="274">
        <v>2</v>
      </c>
      <c r="V596" s="274"/>
      <c r="W596" s="274"/>
      <c r="X596" s="274">
        <v>4</v>
      </c>
      <c r="Y596" s="274">
        <v>4</v>
      </c>
      <c r="Z596" s="274">
        <v>3</v>
      </c>
      <c r="AA596" s="274">
        <v>4</v>
      </c>
      <c r="AB596" s="274">
        <v>4</v>
      </c>
      <c r="AC596" s="274"/>
      <c r="AD596" s="274">
        <v>4</v>
      </c>
      <c r="AE596" s="274">
        <v>4</v>
      </c>
      <c r="AF596" s="274">
        <v>3</v>
      </c>
      <c r="AG596" s="274">
        <v>4</v>
      </c>
      <c r="AH596" s="274">
        <v>4</v>
      </c>
      <c r="AI596" s="274">
        <v>4</v>
      </c>
      <c r="AJ596" s="274">
        <v>4</v>
      </c>
      <c r="AK596" s="274"/>
      <c r="AL596" s="274"/>
      <c r="AM596" s="274">
        <v>5</v>
      </c>
      <c r="AN596" s="274">
        <v>3</v>
      </c>
      <c r="AO596" s="274">
        <v>2</v>
      </c>
      <c r="AP596" s="274">
        <v>4</v>
      </c>
      <c r="AQ596" s="274">
        <v>4</v>
      </c>
      <c r="AR596" s="274">
        <v>4</v>
      </c>
      <c r="AS596" s="274">
        <v>4</v>
      </c>
      <c r="AT596" s="274"/>
      <c r="AU596" s="274" t="s">
        <v>183</v>
      </c>
      <c r="AV596" s="274">
        <v>4</v>
      </c>
      <c r="AW596" s="274" t="s">
        <v>33</v>
      </c>
      <c r="AX596" s="274"/>
      <c r="AY596" s="274" t="s">
        <v>33</v>
      </c>
      <c r="AZ596" s="274"/>
      <c r="BA596" s="274" t="s">
        <v>33</v>
      </c>
      <c r="BB596" s="274" t="s">
        <v>183</v>
      </c>
      <c r="BC596" s="274" t="s">
        <v>33</v>
      </c>
      <c r="BD596" s="274"/>
      <c r="BE596" s="274" t="s">
        <v>33</v>
      </c>
      <c r="BF596" s="274"/>
      <c r="BG596" s="274"/>
      <c r="BH596" s="274"/>
      <c r="BI596" s="274"/>
      <c r="BJ596" s="274">
        <v>4</v>
      </c>
      <c r="BK596" s="274">
        <v>5</v>
      </c>
      <c r="BL596" s="274"/>
      <c r="BM596" s="274">
        <v>4</v>
      </c>
      <c r="BN596" s="274">
        <v>4</v>
      </c>
      <c r="BO596" s="274"/>
      <c r="BP596" s="274"/>
      <c r="BQ596" s="275">
        <v>43146.979861111111</v>
      </c>
      <c r="BR596" s="274" t="s">
        <v>356</v>
      </c>
    </row>
    <row r="597" spans="1:70" ht="15" x14ac:dyDescent="0.25">
      <c r="A597" s="197" t="str">
        <f>IF(ISNA(LOOKUP($G597,BLIOTECAS!$B$1:$B$27,BLIOTECAS!C$1:C$27)),"",LOOKUP($G597,BLIOTECAS!$B$1:$B$27,BLIOTECAS!C$1:C$27))</f>
        <v xml:space="preserve">Facultad de Ciencias Matemáticas </v>
      </c>
      <c r="B597" s="197" t="str">
        <f>IF(ISNA(LOOKUP($G597,BLIOTECAS!$B$1:$B$27,BLIOTECAS!D$1:D$27)),"",LOOKUP($G597,BLIOTECAS!$B$1:$B$27,BLIOTECAS!D$1:D$27))</f>
        <v>MAT</v>
      </c>
      <c r="C597" s="197" t="str">
        <f>IF(ISNA(LOOKUP($G597,BLIOTECAS!$B$1:$B$27,BLIOTECAS!E$1:E$27)),"",LOOKUP($G597,BLIOTECAS!$B$1:$B$27,BLIOTECAS!E$1:E$27))</f>
        <v>Ciencias Experimentales</v>
      </c>
      <c r="D597" s="274">
        <v>2033</v>
      </c>
      <c r="E597" s="274"/>
      <c r="F597" s="274"/>
      <c r="G597" s="274">
        <v>8</v>
      </c>
      <c r="H597" s="274"/>
      <c r="I597" s="274">
        <v>2</v>
      </c>
      <c r="J597" s="274">
        <v>4</v>
      </c>
      <c r="K597" s="274"/>
      <c r="L597" s="274">
        <v>8</v>
      </c>
      <c r="M597" s="274">
        <v>17</v>
      </c>
      <c r="N597" s="274"/>
      <c r="O597" s="274"/>
      <c r="P597" s="274"/>
      <c r="Q597" s="274"/>
      <c r="R597" s="274">
        <v>5</v>
      </c>
      <c r="S597" s="274">
        <v>5</v>
      </c>
      <c r="T597" s="274">
        <v>4</v>
      </c>
      <c r="U597" s="274">
        <v>5</v>
      </c>
      <c r="V597" s="274"/>
      <c r="W597" s="274"/>
      <c r="X597" s="274">
        <v>4</v>
      </c>
      <c r="Y597" s="274">
        <v>5</v>
      </c>
      <c r="Z597" s="274">
        <v>5</v>
      </c>
      <c r="AA597" s="274">
        <v>3</v>
      </c>
      <c r="AB597" s="274">
        <v>5</v>
      </c>
      <c r="AC597" s="274"/>
      <c r="AD597" s="274">
        <v>5</v>
      </c>
      <c r="AE597" s="274">
        <v>4</v>
      </c>
      <c r="AF597" s="274">
        <v>4</v>
      </c>
      <c r="AG597" s="274">
        <v>5</v>
      </c>
      <c r="AH597" s="274">
        <v>4</v>
      </c>
      <c r="AI597" s="274">
        <v>5</v>
      </c>
      <c r="AJ597" s="274">
        <v>4</v>
      </c>
      <c r="AK597" s="274"/>
      <c r="AL597" s="274"/>
      <c r="AM597" s="274">
        <v>5</v>
      </c>
      <c r="AN597" s="274">
        <v>5</v>
      </c>
      <c r="AO597" s="274">
        <v>5</v>
      </c>
      <c r="AP597" s="274">
        <v>5</v>
      </c>
      <c r="AQ597" s="274">
        <v>5</v>
      </c>
      <c r="AR597" s="274">
        <v>4</v>
      </c>
      <c r="AS597" s="274">
        <v>4</v>
      </c>
      <c r="AT597" s="274"/>
      <c r="AU597" s="274" t="s">
        <v>183</v>
      </c>
      <c r="AV597" s="274">
        <v>4</v>
      </c>
      <c r="AW597" s="274" t="s">
        <v>183</v>
      </c>
      <c r="AX597" s="274">
        <v>4</v>
      </c>
      <c r="AY597" s="274" t="s">
        <v>183</v>
      </c>
      <c r="AZ597" s="274">
        <v>4</v>
      </c>
      <c r="BA597" s="274" t="s">
        <v>183</v>
      </c>
      <c r="BB597" s="274" t="s">
        <v>183</v>
      </c>
      <c r="BC597" s="274" t="s">
        <v>33</v>
      </c>
      <c r="BD597" s="274"/>
      <c r="BE597" s="274" t="s">
        <v>33</v>
      </c>
      <c r="BF597" s="274"/>
      <c r="BG597" s="274"/>
      <c r="BH597" s="274"/>
      <c r="BI597" s="274"/>
      <c r="BJ597" s="274">
        <v>5</v>
      </c>
      <c r="BK597" s="274">
        <v>5</v>
      </c>
      <c r="BL597" s="274"/>
      <c r="BM597" s="274">
        <v>5</v>
      </c>
      <c r="BN597" s="274">
        <v>4</v>
      </c>
      <c r="BO597" s="274"/>
      <c r="BP597" s="274"/>
      <c r="BQ597" s="275">
        <v>43147.387476851851</v>
      </c>
      <c r="BR597" s="274" t="s">
        <v>355</v>
      </c>
    </row>
    <row r="598" spans="1:70" ht="15" x14ac:dyDescent="0.25">
      <c r="A598" s="197" t="str">
        <f>IF(ISNA(LOOKUP($G598,BLIOTECAS!$B$1:$B$27,BLIOTECAS!C$1:C$27)),"",LOOKUP($G598,BLIOTECAS!$B$1:$B$27,BLIOTECAS!C$1:C$27))</f>
        <v xml:space="preserve">Facultad de Informática </v>
      </c>
      <c r="B598" s="197" t="str">
        <f>IF(ISNA(LOOKUP($G598,BLIOTECAS!$B$1:$B$27,BLIOTECAS!D$1:D$27)),"",LOOKUP($G598,BLIOTECAS!$B$1:$B$27,BLIOTECAS!D$1:D$27))</f>
        <v>FDI</v>
      </c>
      <c r="C598" s="197" t="str">
        <f>IF(ISNA(LOOKUP($G598,BLIOTECAS!$B$1:$B$27,BLIOTECAS!E$1:E$27)),"",LOOKUP($G598,BLIOTECAS!$B$1:$B$27,BLIOTECAS!E$1:E$27))</f>
        <v>Ciencias Experimentales</v>
      </c>
      <c r="D598" s="274">
        <v>2034</v>
      </c>
      <c r="E598" s="274"/>
      <c r="F598" s="274"/>
      <c r="G598" s="274">
        <v>17</v>
      </c>
      <c r="H598" s="274"/>
      <c r="I598" s="274">
        <v>3</v>
      </c>
      <c r="J598" s="274">
        <v>3</v>
      </c>
      <c r="K598" s="274"/>
      <c r="L598" s="274">
        <v>17</v>
      </c>
      <c r="M598" s="274">
        <v>29</v>
      </c>
      <c r="N598" s="274">
        <v>6</v>
      </c>
      <c r="O598" s="274"/>
      <c r="P598" s="274"/>
      <c r="Q598" s="274"/>
      <c r="R598" s="274">
        <v>4</v>
      </c>
      <c r="S598" s="274">
        <v>4</v>
      </c>
      <c r="T598" s="274">
        <v>5</v>
      </c>
      <c r="U598" s="274">
        <v>5</v>
      </c>
      <c r="V598" s="274"/>
      <c r="W598" s="274"/>
      <c r="X598" s="274">
        <v>3</v>
      </c>
      <c r="Y598" s="274">
        <v>3</v>
      </c>
      <c r="Z598" s="274">
        <v>2</v>
      </c>
      <c r="AA598" s="274">
        <v>2</v>
      </c>
      <c r="AB598" s="274">
        <v>4</v>
      </c>
      <c r="AC598" s="274"/>
      <c r="AD598" s="274">
        <v>3</v>
      </c>
      <c r="AE598" s="274">
        <v>4</v>
      </c>
      <c r="AF598" s="274">
        <v>4</v>
      </c>
      <c r="AG598" s="274">
        <v>4</v>
      </c>
      <c r="AH598" s="274">
        <v>4</v>
      </c>
      <c r="AI598" s="274">
        <v>4</v>
      </c>
      <c r="AJ598" s="274">
        <v>4</v>
      </c>
      <c r="AK598" s="274"/>
      <c r="AL598" s="274"/>
      <c r="AM598" s="274">
        <v>5</v>
      </c>
      <c r="AN598" s="274">
        <v>5</v>
      </c>
      <c r="AO598" s="274">
        <v>5</v>
      </c>
      <c r="AP598" s="274">
        <v>5</v>
      </c>
      <c r="AQ598" s="274">
        <v>5</v>
      </c>
      <c r="AR598" s="274">
        <v>5</v>
      </c>
      <c r="AS598" s="274">
        <v>4</v>
      </c>
      <c r="AT598" s="274"/>
      <c r="AU598" s="274" t="s">
        <v>183</v>
      </c>
      <c r="AV598" s="274">
        <v>4</v>
      </c>
      <c r="AW598" s="274" t="s">
        <v>33</v>
      </c>
      <c r="AX598" s="274"/>
      <c r="AY598" s="274" t="s">
        <v>33</v>
      </c>
      <c r="AZ598" s="274"/>
      <c r="BA598" s="274" t="s">
        <v>33</v>
      </c>
      <c r="BB598" s="274" t="s">
        <v>183</v>
      </c>
      <c r="BC598" s="274" t="s">
        <v>33</v>
      </c>
      <c r="BD598" s="274"/>
      <c r="BE598" s="274" t="s">
        <v>33</v>
      </c>
      <c r="BF598" s="274"/>
      <c r="BG598" s="274"/>
      <c r="BH598" s="274"/>
      <c r="BI598" s="274"/>
      <c r="BJ598" s="274">
        <v>4</v>
      </c>
      <c r="BK598" s="274">
        <v>5</v>
      </c>
      <c r="BL598" s="274"/>
      <c r="BM598" s="274">
        <v>4</v>
      </c>
      <c r="BN598" s="274">
        <v>3</v>
      </c>
      <c r="BO598" s="274"/>
      <c r="BP598" s="274"/>
      <c r="BQ598" s="275">
        <v>43147.395462962966</v>
      </c>
      <c r="BR598" s="274" t="s">
        <v>356</v>
      </c>
    </row>
    <row r="599" spans="1:70" ht="15" x14ac:dyDescent="0.25">
      <c r="A599" s="197" t="str">
        <f>IF(ISNA(LOOKUP($G599,BLIOTECAS!$B$1:$B$27,BLIOTECAS!C$1:C$27)),"",LOOKUP($G599,BLIOTECAS!$B$1:$B$27,BLIOTECAS!C$1:C$27))</f>
        <v xml:space="preserve">Facultad de Farmacia </v>
      </c>
      <c r="B599" s="197" t="str">
        <f>IF(ISNA(LOOKUP($G599,BLIOTECAS!$B$1:$B$27,BLIOTECAS!D$1:D$27)),"",LOOKUP($G599,BLIOTECAS!$B$1:$B$27,BLIOTECAS!D$1:D$27))</f>
        <v>FAR</v>
      </c>
      <c r="C599" s="197" t="str">
        <f>IF(ISNA(LOOKUP($G599,BLIOTECAS!$B$1:$B$27,BLIOTECAS!E$1:E$27)),"",LOOKUP($G599,BLIOTECAS!$B$1:$B$27,BLIOTECAS!E$1:E$27))</f>
        <v>Ciencias de la Salud</v>
      </c>
      <c r="D599" s="274">
        <v>2035</v>
      </c>
      <c r="E599" s="274"/>
      <c r="F599" s="274"/>
      <c r="G599" s="274">
        <v>13</v>
      </c>
      <c r="H599" s="274"/>
      <c r="I599" s="274">
        <v>2</v>
      </c>
      <c r="J599" s="274">
        <v>4</v>
      </c>
      <c r="K599" s="274"/>
      <c r="L599" s="274">
        <v>13</v>
      </c>
      <c r="M599" s="274"/>
      <c r="N599" s="274"/>
      <c r="O599" s="274"/>
      <c r="P599" s="274"/>
      <c r="Q599" s="274"/>
      <c r="R599" s="274">
        <v>5</v>
      </c>
      <c r="S599" s="274">
        <v>4</v>
      </c>
      <c r="T599" s="274">
        <v>4</v>
      </c>
      <c r="U599" s="274">
        <v>5</v>
      </c>
      <c r="V599" s="274"/>
      <c r="W599" s="274"/>
      <c r="X599" s="274">
        <v>2</v>
      </c>
      <c r="Y599" s="274">
        <v>5</v>
      </c>
      <c r="Z599" s="274">
        <v>3</v>
      </c>
      <c r="AA599" s="274">
        <v>3</v>
      </c>
      <c r="AB599" s="274">
        <v>2</v>
      </c>
      <c r="AC599" s="274"/>
      <c r="AD599" s="274">
        <v>4</v>
      </c>
      <c r="AE599" s="274">
        <v>5</v>
      </c>
      <c r="AF599" s="274">
        <v>4</v>
      </c>
      <c r="AG599" s="274">
        <v>4</v>
      </c>
      <c r="AH599" s="274">
        <v>4</v>
      </c>
      <c r="AI599" s="274">
        <v>4</v>
      </c>
      <c r="AJ599" s="274">
        <v>4</v>
      </c>
      <c r="AK599" s="274"/>
      <c r="AL599" s="274"/>
      <c r="AM599" s="274">
        <v>5</v>
      </c>
      <c r="AN599" s="274">
        <v>4</v>
      </c>
      <c r="AO599" s="274">
        <v>4</v>
      </c>
      <c r="AP599" s="274">
        <v>4</v>
      </c>
      <c r="AQ599" s="274">
        <v>4</v>
      </c>
      <c r="AR599" s="274">
        <v>4</v>
      </c>
      <c r="AS599" s="274">
        <v>4</v>
      </c>
      <c r="AT599" s="274"/>
      <c r="AU599" s="274" t="s">
        <v>183</v>
      </c>
      <c r="AV599" s="274">
        <v>4</v>
      </c>
      <c r="AW599" s="274" t="s">
        <v>33</v>
      </c>
      <c r="AX599" s="274"/>
      <c r="AY599" s="274" t="s">
        <v>33</v>
      </c>
      <c r="AZ599" s="274"/>
      <c r="BA599" s="274" t="s">
        <v>33</v>
      </c>
      <c r="BB599" s="274" t="s">
        <v>33</v>
      </c>
      <c r="BC599" s="274" t="s">
        <v>33</v>
      </c>
      <c r="BD599" s="274"/>
      <c r="BE599" s="274" t="s">
        <v>183</v>
      </c>
      <c r="BF599" s="274"/>
      <c r="BG599" s="274"/>
      <c r="BH599" s="274"/>
      <c r="BI599" s="274"/>
      <c r="BJ599" s="274">
        <v>5</v>
      </c>
      <c r="BK599" s="274">
        <v>5</v>
      </c>
      <c r="BL599" s="274"/>
      <c r="BM599" s="274">
        <v>5</v>
      </c>
      <c r="BN599" s="274">
        <v>5</v>
      </c>
      <c r="BO599" s="274"/>
      <c r="BP599" s="274"/>
      <c r="BQ599" s="275">
        <v>43147.426701388889</v>
      </c>
      <c r="BR599" s="274" t="s">
        <v>355</v>
      </c>
    </row>
    <row r="600" spans="1:70" ht="15" x14ac:dyDescent="0.25">
      <c r="A600" s="197" t="str">
        <f>IF(ISNA(LOOKUP($G600,BLIOTECAS!$B$1:$B$27,BLIOTECAS!C$1:C$27)),"",LOOKUP($G600,BLIOTECAS!$B$1:$B$27,BLIOTECAS!C$1:C$27))</f>
        <v xml:space="preserve">Facultad de Farmacia </v>
      </c>
      <c r="B600" s="197" t="str">
        <f>IF(ISNA(LOOKUP($G600,BLIOTECAS!$B$1:$B$27,BLIOTECAS!D$1:D$27)),"",LOOKUP($G600,BLIOTECAS!$B$1:$B$27,BLIOTECAS!D$1:D$27))</f>
        <v>FAR</v>
      </c>
      <c r="C600" s="197" t="str">
        <f>IF(ISNA(LOOKUP($G600,BLIOTECAS!$B$1:$B$27,BLIOTECAS!E$1:E$27)),"",LOOKUP($G600,BLIOTECAS!$B$1:$B$27,BLIOTECAS!E$1:E$27))</f>
        <v>Ciencias de la Salud</v>
      </c>
      <c r="D600" s="274">
        <v>2036</v>
      </c>
      <c r="E600" s="274"/>
      <c r="F600" s="274"/>
      <c r="G600" s="274">
        <v>13</v>
      </c>
      <c r="H600" s="274"/>
      <c r="I600" s="274">
        <v>1</v>
      </c>
      <c r="J600" s="274">
        <v>4</v>
      </c>
      <c r="K600" s="274"/>
      <c r="L600" s="274"/>
      <c r="M600" s="274"/>
      <c r="N600" s="274"/>
      <c r="O600" s="274"/>
      <c r="P600" s="274"/>
      <c r="Q600" s="274"/>
      <c r="R600" s="274"/>
      <c r="S600" s="274"/>
      <c r="T600" s="274"/>
      <c r="U600" s="274"/>
      <c r="V600" s="274"/>
      <c r="W600" s="274"/>
      <c r="X600" s="274"/>
      <c r="Y600" s="274">
        <v>5</v>
      </c>
      <c r="Z600" s="274"/>
      <c r="AA600" s="274">
        <v>4</v>
      </c>
      <c r="AB600" s="274"/>
      <c r="AC600" s="274"/>
      <c r="AD600" s="274">
        <v>4</v>
      </c>
      <c r="AE600" s="274">
        <v>4</v>
      </c>
      <c r="AF600" s="274">
        <v>5</v>
      </c>
      <c r="AG600" s="274"/>
      <c r="AH600" s="274">
        <v>5</v>
      </c>
      <c r="AI600" s="274"/>
      <c r="AJ600" s="274">
        <v>4</v>
      </c>
      <c r="AK600" s="274"/>
      <c r="AL600" s="274"/>
      <c r="AM600" s="274"/>
      <c r="AN600" s="274"/>
      <c r="AO600" s="274"/>
      <c r="AP600" s="274"/>
      <c r="AQ600" s="274"/>
      <c r="AR600" s="274"/>
      <c r="AS600" s="274">
        <v>5</v>
      </c>
      <c r="AT600" s="274"/>
      <c r="AU600" s="274" t="s">
        <v>183</v>
      </c>
      <c r="AV600" s="274">
        <v>5</v>
      </c>
      <c r="AW600" s="274" t="s">
        <v>33</v>
      </c>
      <c r="AX600" s="274"/>
      <c r="AY600" s="274" t="s">
        <v>33</v>
      </c>
      <c r="AZ600" s="274"/>
      <c r="BA600" s="274" t="s">
        <v>183</v>
      </c>
      <c r="BB600" s="274" t="s">
        <v>183</v>
      </c>
      <c r="BC600" s="274" t="s">
        <v>33</v>
      </c>
      <c r="BD600" s="274"/>
      <c r="BE600" s="274" t="s">
        <v>183</v>
      </c>
      <c r="BF600" s="274"/>
      <c r="BG600" s="274"/>
      <c r="BH600" s="274"/>
      <c r="BI600" s="274"/>
      <c r="BJ600" s="274">
        <v>5</v>
      </c>
      <c r="BK600" s="274">
        <v>5</v>
      </c>
      <c r="BL600" s="274"/>
      <c r="BM600" s="274">
        <v>4</v>
      </c>
      <c r="BN600" s="274">
        <v>4</v>
      </c>
      <c r="BO600" s="274"/>
      <c r="BP600" s="274"/>
      <c r="BQ600" s="275">
        <v>43147.435474537036</v>
      </c>
      <c r="BR600" s="274" t="s">
        <v>356</v>
      </c>
    </row>
    <row r="601" spans="1:70" ht="15" x14ac:dyDescent="0.25">
      <c r="A601" s="197" t="str">
        <f>IF(ISNA(LOOKUP($G601,BLIOTECAS!$B$1:$B$27,BLIOTECAS!C$1:C$27)),"",LOOKUP($G601,BLIOTECAS!$B$1:$B$27,BLIOTECAS!C$1:C$27))</f>
        <v xml:space="preserve">Facultad de Educación </v>
      </c>
      <c r="B601" s="197" t="str">
        <f>IF(ISNA(LOOKUP($G601,BLIOTECAS!$B$1:$B$27,BLIOTECAS!D$1:D$27)),"",LOOKUP($G601,BLIOTECAS!$B$1:$B$27,BLIOTECAS!D$1:D$27))</f>
        <v>EDU</v>
      </c>
      <c r="C601" s="197" t="str">
        <f>IF(ISNA(LOOKUP($G601,BLIOTECAS!$B$1:$B$27,BLIOTECAS!E$1:E$27)),"",LOOKUP($G601,BLIOTECAS!$B$1:$B$27,BLIOTECAS!E$1:E$27))</f>
        <v>Humanidades</v>
      </c>
      <c r="D601" s="274">
        <v>2037</v>
      </c>
      <c r="E601" s="274"/>
      <c r="F601" s="274"/>
      <c r="G601" s="274">
        <v>12</v>
      </c>
      <c r="H601" s="274"/>
      <c r="I601" s="274">
        <v>3</v>
      </c>
      <c r="J601" s="274">
        <v>2</v>
      </c>
      <c r="K601" s="274"/>
      <c r="L601" s="274">
        <v>12</v>
      </c>
      <c r="M601" s="274">
        <v>1</v>
      </c>
      <c r="N601" s="274">
        <v>16</v>
      </c>
      <c r="O601" s="274"/>
      <c r="P601" s="274"/>
      <c r="Q601" s="274"/>
      <c r="R601" s="274">
        <v>5</v>
      </c>
      <c r="S601" s="274">
        <v>5</v>
      </c>
      <c r="T601" s="274">
        <v>5</v>
      </c>
      <c r="U601" s="274">
        <v>5</v>
      </c>
      <c r="V601" s="274"/>
      <c r="W601" s="274"/>
      <c r="X601" s="274">
        <v>4</v>
      </c>
      <c r="Y601" s="274">
        <v>2</v>
      </c>
      <c r="Z601" s="274">
        <v>4</v>
      </c>
      <c r="AA601" s="274">
        <v>2</v>
      </c>
      <c r="AB601" s="274">
        <v>4</v>
      </c>
      <c r="AC601" s="274"/>
      <c r="AD601" s="274">
        <v>5</v>
      </c>
      <c r="AE601" s="274">
        <v>4</v>
      </c>
      <c r="AF601" s="274">
        <v>5</v>
      </c>
      <c r="AG601" s="274">
        <v>5</v>
      </c>
      <c r="AH601" s="274">
        <v>3</v>
      </c>
      <c r="AI601" s="274">
        <v>4</v>
      </c>
      <c r="AJ601" s="274">
        <v>3</v>
      </c>
      <c r="AK601" s="274"/>
      <c r="AL601" s="274"/>
      <c r="AM601" s="274">
        <v>5</v>
      </c>
      <c r="AN601" s="274">
        <v>5</v>
      </c>
      <c r="AO601" s="274">
        <v>5</v>
      </c>
      <c r="AP601" s="274">
        <v>5</v>
      </c>
      <c r="AQ601" s="274">
        <v>5</v>
      </c>
      <c r="AR601" s="274">
        <v>5</v>
      </c>
      <c r="AS601" s="274">
        <v>5</v>
      </c>
      <c r="AT601" s="274"/>
      <c r="AU601" s="274" t="s">
        <v>183</v>
      </c>
      <c r="AV601" s="274">
        <v>5</v>
      </c>
      <c r="AW601" s="274" t="s">
        <v>33</v>
      </c>
      <c r="AX601" s="274"/>
      <c r="AY601" s="274" t="s">
        <v>33</v>
      </c>
      <c r="AZ601" s="274"/>
      <c r="BA601" s="274" t="s">
        <v>33</v>
      </c>
      <c r="BB601" s="274" t="s">
        <v>183</v>
      </c>
      <c r="BC601" s="274" t="s">
        <v>33</v>
      </c>
      <c r="BD601" s="274">
        <v>4</v>
      </c>
      <c r="BE601" s="274" t="s">
        <v>33</v>
      </c>
      <c r="BF601" s="274"/>
      <c r="BG601" s="274"/>
      <c r="BH601" s="274"/>
      <c r="BI601" s="274"/>
      <c r="BJ601" s="274">
        <v>5</v>
      </c>
      <c r="BK601" s="274">
        <v>5</v>
      </c>
      <c r="BL601" s="274"/>
      <c r="BM601" s="274">
        <v>5</v>
      </c>
      <c r="BN601" s="274">
        <v>3</v>
      </c>
      <c r="BO601" s="274"/>
      <c r="BP601" s="274"/>
      <c r="BQ601" s="275">
        <v>43147.444687499999</v>
      </c>
      <c r="BR601" s="274" t="s">
        <v>356</v>
      </c>
    </row>
    <row r="602" spans="1:70" ht="15" x14ac:dyDescent="0.25">
      <c r="A602" s="197" t="str">
        <f>IF(ISNA(LOOKUP($G602,BLIOTECAS!$B$1:$B$27,BLIOTECAS!C$1:C$27)),"",LOOKUP($G602,BLIOTECAS!$B$1:$B$27,BLIOTECAS!C$1:C$27))</f>
        <v xml:space="preserve">Facultad de Farmacia </v>
      </c>
      <c r="B602" s="197" t="str">
        <f>IF(ISNA(LOOKUP($G602,BLIOTECAS!$B$1:$B$27,BLIOTECAS!D$1:D$27)),"",LOOKUP($G602,BLIOTECAS!$B$1:$B$27,BLIOTECAS!D$1:D$27))</f>
        <v>FAR</v>
      </c>
      <c r="C602" s="197" t="str">
        <f>IF(ISNA(LOOKUP($G602,BLIOTECAS!$B$1:$B$27,BLIOTECAS!E$1:E$27)),"",LOOKUP($G602,BLIOTECAS!$B$1:$B$27,BLIOTECAS!E$1:E$27))</f>
        <v>Ciencias de la Salud</v>
      </c>
      <c r="D602" s="274">
        <v>2038</v>
      </c>
      <c r="E602" s="274"/>
      <c r="F602" s="274"/>
      <c r="G602" s="274">
        <v>13</v>
      </c>
      <c r="H602" s="274"/>
      <c r="I602" s="274">
        <v>1</v>
      </c>
      <c r="J602" s="274">
        <v>4</v>
      </c>
      <c r="K602" s="274"/>
      <c r="L602" s="274"/>
      <c r="M602" s="274"/>
      <c r="N602" s="274"/>
      <c r="O602" s="274"/>
      <c r="P602" s="274"/>
      <c r="Q602" s="274"/>
      <c r="R602" s="274"/>
      <c r="S602" s="274"/>
      <c r="T602" s="274"/>
      <c r="U602" s="274"/>
      <c r="V602" s="274"/>
      <c r="W602" s="274"/>
      <c r="X602" s="274"/>
      <c r="Y602" s="274"/>
      <c r="Z602" s="274"/>
      <c r="AA602" s="274"/>
      <c r="AB602" s="274"/>
      <c r="AC602" s="274"/>
      <c r="AD602" s="274"/>
      <c r="AE602" s="274"/>
      <c r="AF602" s="274"/>
      <c r="AG602" s="274"/>
      <c r="AH602" s="274"/>
      <c r="AI602" s="274"/>
      <c r="AJ602" s="274"/>
      <c r="AK602" s="274"/>
      <c r="AL602" s="274"/>
      <c r="AM602" s="274"/>
      <c r="AN602" s="274"/>
      <c r="AO602" s="274"/>
      <c r="AP602" s="274"/>
      <c r="AQ602" s="274"/>
      <c r="AR602" s="274"/>
      <c r="AS602" s="274"/>
      <c r="AT602" s="274"/>
      <c r="AU602" s="274" t="s">
        <v>183</v>
      </c>
      <c r="AV602" s="274">
        <v>4</v>
      </c>
      <c r="AW602" s="274"/>
      <c r="AX602" s="274"/>
      <c r="AY602" s="274"/>
      <c r="AZ602" s="274"/>
      <c r="BA602" s="274"/>
      <c r="BB602" s="274"/>
      <c r="BC602" s="274"/>
      <c r="BD602" s="274"/>
      <c r="BE602" s="274"/>
      <c r="BF602" s="274"/>
      <c r="BG602" s="274"/>
      <c r="BH602" s="274"/>
      <c r="BI602" s="274"/>
      <c r="BJ602" s="274">
        <v>5</v>
      </c>
      <c r="BK602" s="274">
        <v>5</v>
      </c>
      <c r="BL602" s="274"/>
      <c r="BM602" s="274">
        <v>4</v>
      </c>
      <c r="BN602" s="274"/>
      <c r="BO602" s="274"/>
      <c r="BP602" s="274"/>
      <c r="BQ602" s="275">
        <v>43147.487708333334</v>
      </c>
      <c r="BR602" s="274" t="s">
        <v>355</v>
      </c>
    </row>
    <row r="603" spans="1:70" ht="15" x14ac:dyDescent="0.25">
      <c r="A603" s="197" t="str">
        <f>IF(ISNA(LOOKUP($G603,BLIOTECAS!$B$1:$B$27,BLIOTECAS!C$1:C$27)),"",LOOKUP($G603,BLIOTECAS!$B$1:$B$27,BLIOTECAS!C$1:C$27))</f>
        <v xml:space="preserve">Facultad de Bellas Artes </v>
      </c>
      <c r="B603" s="197" t="str">
        <f>IF(ISNA(LOOKUP($G603,BLIOTECAS!$B$1:$B$27,BLIOTECAS!D$1:D$27)),"",LOOKUP($G603,BLIOTECAS!$B$1:$B$27,BLIOTECAS!D$1:D$27))</f>
        <v>BBA</v>
      </c>
      <c r="C603" s="197" t="str">
        <f>IF(ISNA(LOOKUP($G603,BLIOTECAS!$B$1:$B$27,BLIOTECAS!E$1:E$27)),"",LOOKUP($G603,BLIOTECAS!$B$1:$B$27,BLIOTECAS!E$1:E$27))</f>
        <v>Humanidades</v>
      </c>
      <c r="D603" s="274">
        <v>2039</v>
      </c>
      <c r="E603" s="274"/>
      <c r="F603" s="274"/>
      <c r="G603" s="274">
        <v>1</v>
      </c>
      <c r="H603" s="274"/>
      <c r="I603" s="274">
        <v>4</v>
      </c>
      <c r="J603" s="274">
        <v>4</v>
      </c>
      <c r="K603" s="274"/>
      <c r="L603" s="274">
        <v>1</v>
      </c>
      <c r="M603" s="274">
        <v>12</v>
      </c>
      <c r="N603" s="274">
        <v>20</v>
      </c>
      <c r="O603" s="274"/>
      <c r="P603" s="274"/>
      <c r="Q603" s="274"/>
      <c r="R603" s="274">
        <v>5</v>
      </c>
      <c r="S603" s="274">
        <v>5</v>
      </c>
      <c r="T603" s="274">
        <v>4</v>
      </c>
      <c r="U603" s="274">
        <v>5</v>
      </c>
      <c r="V603" s="274"/>
      <c r="W603" s="274"/>
      <c r="X603" s="274">
        <v>4</v>
      </c>
      <c r="Y603" s="274">
        <v>4</v>
      </c>
      <c r="Z603" s="274">
        <v>4</v>
      </c>
      <c r="AA603" s="274">
        <v>3</v>
      </c>
      <c r="AB603" s="274">
        <v>4</v>
      </c>
      <c r="AC603" s="274"/>
      <c r="AD603" s="274">
        <v>5</v>
      </c>
      <c r="AE603" s="274">
        <v>5</v>
      </c>
      <c r="AF603" s="274">
        <v>5</v>
      </c>
      <c r="AG603" s="274">
        <v>5</v>
      </c>
      <c r="AH603" s="274">
        <v>4</v>
      </c>
      <c r="AI603" s="274">
        <v>5</v>
      </c>
      <c r="AJ603" s="274">
        <v>5</v>
      </c>
      <c r="AK603" s="274"/>
      <c r="AL603" s="274"/>
      <c r="AM603" s="274">
        <v>5</v>
      </c>
      <c r="AN603" s="274">
        <v>5</v>
      </c>
      <c r="AO603" s="274">
        <v>5</v>
      </c>
      <c r="AP603" s="274">
        <v>5</v>
      </c>
      <c r="AQ603" s="274">
        <v>5</v>
      </c>
      <c r="AR603" s="274">
        <v>5</v>
      </c>
      <c r="AS603" s="274">
        <v>5</v>
      </c>
      <c r="AT603" s="274"/>
      <c r="AU603" s="274" t="s">
        <v>183</v>
      </c>
      <c r="AV603" s="274">
        <v>4</v>
      </c>
      <c r="AW603" s="274" t="s">
        <v>33</v>
      </c>
      <c r="AX603" s="274"/>
      <c r="AY603" s="274" t="s">
        <v>33</v>
      </c>
      <c r="AZ603" s="274"/>
      <c r="BA603" s="274" t="s">
        <v>33</v>
      </c>
      <c r="BB603" s="274" t="s">
        <v>183</v>
      </c>
      <c r="BC603" s="274" t="s">
        <v>183</v>
      </c>
      <c r="BD603" s="274">
        <v>5</v>
      </c>
      <c r="BE603" s="274" t="s">
        <v>183</v>
      </c>
      <c r="BF603" s="274"/>
      <c r="BG603" s="274"/>
      <c r="BH603" s="274"/>
      <c r="BI603" s="274"/>
      <c r="BJ603" s="274">
        <v>5</v>
      </c>
      <c r="BK603" s="274">
        <v>5</v>
      </c>
      <c r="BL603" s="274"/>
      <c r="BM603" s="274">
        <v>5</v>
      </c>
      <c r="BN603" s="274">
        <v>5</v>
      </c>
      <c r="BO603" s="274"/>
      <c r="BP603" s="274"/>
      <c r="BQ603" s="275">
        <v>43147.559930555559</v>
      </c>
      <c r="BR603" s="274" t="s">
        <v>355</v>
      </c>
    </row>
    <row r="604" spans="1:70" ht="15" x14ac:dyDescent="0.25">
      <c r="A604" s="197" t="str">
        <f>IF(ISNA(LOOKUP($G604,BLIOTECAS!$B$1:$B$27,BLIOTECAS!C$1:C$27)),"",LOOKUP($G604,BLIOTECAS!$B$1:$B$27,BLIOTECAS!C$1:C$27))</f>
        <v xml:space="preserve">Facultad de Ciencias Políticas y Sociología </v>
      </c>
      <c r="B604" s="197" t="str">
        <f>IF(ISNA(LOOKUP($G604,BLIOTECAS!$B$1:$B$27,BLIOTECAS!D$1:D$27)),"",LOOKUP($G604,BLIOTECAS!$B$1:$B$27,BLIOTECAS!D$1:D$27))</f>
        <v>CPS</v>
      </c>
      <c r="C604" s="197" t="str">
        <f>IF(ISNA(LOOKUP($G604,BLIOTECAS!$B$1:$B$27,BLIOTECAS!E$1:E$27)),"",LOOKUP($G604,BLIOTECAS!$B$1:$B$27,BLIOTECAS!E$1:E$27))</f>
        <v>Ciencias Sociales</v>
      </c>
      <c r="D604" s="274">
        <v>2040</v>
      </c>
      <c r="E604" s="274"/>
      <c r="F604" s="274"/>
      <c r="G604" s="274">
        <v>9</v>
      </c>
      <c r="H604" s="274"/>
      <c r="I604" s="274">
        <v>4</v>
      </c>
      <c r="J604" s="274">
        <v>3</v>
      </c>
      <c r="K604" s="274"/>
      <c r="L604" s="274">
        <v>9</v>
      </c>
      <c r="M604" s="274">
        <v>26</v>
      </c>
      <c r="N604" s="274">
        <v>20</v>
      </c>
      <c r="O604" s="274"/>
      <c r="P604" s="274"/>
      <c r="Q604" s="274"/>
      <c r="R604" s="274">
        <v>5</v>
      </c>
      <c r="S604" s="274">
        <v>5</v>
      </c>
      <c r="T604" s="274">
        <v>4</v>
      </c>
      <c r="U604" s="274">
        <v>5</v>
      </c>
      <c r="V604" s="274"/>
      <c r="W604" s="274"/>
      <c r="X604" s="274">
        <v>5</v>
      </c>
      <c r="Y604" s="274">
        <v>4</v>
      </c>
      <c r="Z604" s="274">
        <v>4</v>
      </c>
      <c r="AA604" s="274">
        <v>3</v>
      </c>
      <c r="AB604" s="274">
        <v>4</v>
      </c>
      <c r="AC604" s="274"/>
      <c r="AD604" s="274">
        <v>5</v>
      </c>
      <c r="AE604" s="274">
        <v>5</v>
      </c>
      <c r="AF604" s="274">
        <v>5</v>
      </c>
      <c r="AG604" s="274">
        <v>5</v>
      </c>
      <c r="AH604" s="274">
        <v>3</v>
      </c>
      <c r="AI604" s="274">
        <v>5</v>
      </c>
      <c r="AJ604" s="274">
        <v>3</v>
      </c>
      <c r="AK604" s="274"/>
      <c r="AL604" s="274"/>
      <c r="AM604" s="274">
        <v>5</v>
      </c>
      <c r="AN604" s="274">
        <v>5</v>
      </c>
      <c r="AO604" s="274">
        <v>5</v>
      </c>
      <c r="AP604" s="274">
        <v>5</v>
      </c>
      <c r="AQ604" s="274">
        <v>5</v>
      </c>
      <c r="AR604" s="274">
        <v>5</v>
      </c>
      <c r="AS604" s="274">
        <v>5</v>
      </c>
      <c r="AT604" s="274"/>
      <c r="AU604" s="274" t="s">
        <v>183</v>
      </c>
      <c r="AV604" s="274">
        <v>5</v>
      </c>
      <c r="AW604" s="274" t="s">
        <v>183</v>
      </c>
      <c r="AX604" s="274">
        <v>3</v>
      </c>
      <c r="AY604" s="274" t="s">
        <v>183</v>
      </c>
      <c r="AZ604" s="274">
        <v>3</v>
      </c>
      <c r="BA604" s="274" t="s">
        <v>33</v>
      </c>
      <c r="BB604" s="274" t="s">
        <v>183</v>
      </c>
      <c r="BC604" s="274" t="s">
        <v>183</v>
      </c>
      <c r="BD604" s="274">
        <v>5</v>
      </c>
      <c r="BE604" s="274" t="s">
        <v>183</v>
      </c>
      <c r="BF604" s="274"/>
      <c r="BG604" s="274"/>
      <c r="BH604" s="274"/>
      <c r="BI604" s="274"/>
      <c r="BJ604" s="274">
        <v>5</v>
      </c>
      <c r="BK604" s="274">
        <v>5</v>
      </c>
      <c r="BL604" s="274"/>
      <c r="BM604" s="274">
        <v>5</v>
      </c>
      <c r="BN604" s="274">
        <v>4</v>
      </c>
      <c r="BO604" s="274"/>
      <c r="BP604" s="274"/>
      <c r="BQ604" s="275">
        <v>43147.603819444441</v>
      </c>
      <c r="BR604" s="274" t="s">
        <v>356</v>
      </c>
    </row>
    <row r="605" spans="1:70" ht="15" x14ac:dyDescent="0.25">
      <c r="A605" s="197" t="str">
        <f>IF(ISNA(LOOKUP($G605,BLIOTECAS!$B$1:$B$27,BLIOTECAS!C$1:C$27)),"",LOOKUP($G605,BLIOTECAS!$B$1:$B$27,BLIOTECAS!C$1:C$27))</f>
        <v>F. Óptica y Optometría</v>
      </c>
      <c r="B605" s="197" t="str">
        <f>IF(ISNA(LOOKUP($G605,BLIOTECAS!$B$1:$B$27,BLIOTECAS!D$1:D$27)),"",LOOKUP($G605,BLIOTECAS!$B$1:$B$27,BLIOTECAS!D$1:D$27))</f>
        <v>OPT</v>
      </c>
      <c r="C605" s="197" t="str">
        <f>IF(ISNA(LOOKUP($G605,BLIOTECAS!$B$1:$B$27,BLIOTECAS!E$1:E$27)),"",LOOKUP($G605,BLIOTECAS!$B$1:$B$27,BLIOTECAS!E$1:E$27))</f>
        <v>Ciencias de la Salud</v>
      </c>
      <c r="D605" s="274">
        <v>2041</v>
      </c>
      <c r="E605" s="274"/>
      <c r="F605" s="274"/>
      <c r="G605" s="274">
        <v>25</v>
      </c>
      <c r="H605" s="274"/>
      <c r="I605" s="274">
        <v>5</v>
      </c>
      <c r="J605" s="274">
        <v>5</v>
      </c>
      <c r="K605" s="274"/>
      <c r="L605" s="274">
        <v>25</v>
      </c>
      <c r="M605" s="274">
        <v>8</v>
      </c>
      <c r="N605" s="274">
        <v>29</v>
      </c>
      <c r="O605" s="274"/>
      <c r="P605" s="274"/>
      <c r="Q605" s="274"/>
      <c r="R605" s="274">
        <v>5</v>
      </c>
      <c r="S605" s="274">
        <v>5</v>
      </c>
      <c r="T605" s="274">
        <v>5</v>
      </c>
      <c r="U605" s="274">
        <v>5</v>
      </c>
      <c r="V605" s="274"/>
      <c r="W605" s="274"/>
      <c r="X605" s="274">
        <v>5</v>
      </c>
      <c r="Y605" s="274">
        <v>5</v>
      </c>
      <c r="Z605" s="274">
        <v>2</v>
      </c>
      <c r="AA605" s="274">
        <v>1</v>
      </c>
      <c r="AB605" s="274">
        <v>3</v>
      </c>
      <c r="AC605" s="274"/>
      <c r="AD605" s="274">
        <v>5</v>
      </c>
      <c r="AE605" s="274">
        <v>5</v>
      </c>
      <c r="AF605" s="274">
        <v>5</v>
      </c>
      <c r="AG605" s="274">
        <v>5</v>
      </c>
      <c r="AH605" s="274">
        <v>3</v>
      </c>
      <c r="AI605" s="274">
        <v>5</v>
      </c>
      <c r="AJ605" s="274">
        <v>5</v>
      </c>
      <c r="AK605" s="274"/>
      <c r="AL605" s="274"/>
      <c r="AM605" s="274">
        <v>5</v>
      </c>
      <c r="AN605" s="274">
        <v>4</v>
      </c>
      <c r="AO605" s="274">
        <v>2</v>
      </c>
      <c r="AP605" s="274">
        <v>5</v>
      </c>
      <c r="AQ605" s="274">
        <v>5</v>
      </c>
      <c r="AR605" s="274">
        <v>5</v>
      </c>
      <c r="AS605" s="274">
        <v>3</v>
      </c>
      <c r="AT605" s="274"/>
      <c r="AU605" s="274" t="s">
        <v>183</v>
      </c>
      <c r="AV605" s="274">
        <v>4</v>
      </c>
      <c r="AW605" s="274" t="s">
        <v>183</v>
      </c>
      <c r="AX605" s="274">
        <v>3</v>
      </c>
      <c r="AY605" s="274" t="s">
        <v>33</v>
      </c>
      <c r="AZ605" s="274"/>
      <c r="BA605" s="274" t="s">
        <v>183</v>
      </c>
      <c r="BB605" s="274" t="s">
        <v>183</v>
      </c>
      <c r="BC605" s="274" t="s">
        <v>33</v>
      </c>
      <c r="BD605" s="274"/>
      <c r="BE605" s="274" t="s">
        <v>183</v>
      </c>
      <c r="BF605" s="274"/>
      <c r="BG605" s="274"/>
      <c r="BH605" s="274"/>
      <c r="BI605" s="274"/>
      <c r="BJ605" s="274">
        <v>5</v>
      </c>
      <c r="BK605" s="274">
        <v>5</v>
      </c>
      <c r="BL605" s="274"/>
      <c r="BM605" s="274">
        <v>5</v>
      </c>
      <c r="BN605" s="274">
        <v>5</v>
      </c>
      <c r="BO605" s="274" t="s">
        <v>563</v>
      </c>
      <c r="BP605" s="274"/>
      <c r="BQ605" s="290">
        <v>43147.7502662037</v>
      </c>
      <c r="BR605" s="274" t="s">
        <v>355</v>
      </c>
    </row>
    <row r="606" spans="1:70" ht="15" x14ac:dyDescent="0.25">
      <c r="A606" s="197" t="str">
        <f>IF(ISNA(LOOKUP($G606,BLIOTECAS!$B$1:$B$27,BLIOTECAS!C$1:C$27)),"",LOOKUP($G606,BLIOTECAS!$B$1:$B$27,BLIOTECAS!C$1:C$27))</f>
        <v xml:space="preserve">Facultad de Geografía e Historia </v>
      </c>
      <c r="B606" s="197" t="str">
        <f>IF(ISNA(LOOKUP($G606,BLIOTECAS!$B$1:$B$27,BLIOTECAS!D$1:D$27)),"",LOOKUP($G606,BLIOTECAS!$B$1:$B$27,BLIOTECAS!D$1:D$27))</f>
        <v>GHI</v>
      </c>
      <c r="C606" s="197" t="str">
        <f>IF(ISNA(LOOKUP($G606,BLIOTECAS!$B$1:$B$27,BLIOTECAS!E$1:E$27)),"",LOOKUP($G606,BLIOTECAS!$B$1:$B$27,BLIOTECAS!E$1:E$27))</f>
        <v>Humanidades</v>
      </c>
      <c r="D606" s="274">
        <v>2043</v>
      </c>
      <c r="E606" s="274"/>
      <c r="F606" s="274"/>
      <c r="G606" s="274">
        <v>16</v>
      </c>
      <c r="H606" s="274"/>
      <c r="I606" s="274">
        <v>5</v>
      </c>
      <c r="J606" s="274">
        <v>5</v>
      </c>
      <c r="K606" s="274"/>
      <c r="L606" s="274">
        <v>16</v>
      </c>
      <c r="M606" s="274">
        <v>14</v>
      </c>
      <c r="N606" s="274"/>
      <c r="O606" s="274"/>
      <c r="P606" s="274"/>
      <c r="Q606" s="274"/>
      <c r="R606" s="274">
        <v>5</v>
      </c>
      <c r="S606" s="274">
        <v>5</v>
      </c>
      <c r="T606" s="274">
        <v>4</v>
      </c>
      <c r="U606" s="274">
        <v>4</v>
      </c>
      <c r="V606" s="274"/>
      <c r="W606" s="274"/>
      <c r="X606" s="274">
        <v>5</v>
      </c>
      <c r="Y606" s="274">
        <v>5</v>
      </c>
      <c r="Z606" s="274">
        <v>4</v>
      </c>
      <c r="AA606" s="274">
        <v>4</v>
      </c>
      <c r="AB606" s="274">
        <v>5</v>
      </c>
      <c r="AC606" s="274"/>
      <c r="AD606" s="274">
        <v>5</v>
      </c>
      <c r="AE606" s="274">
        <v>4</v>
      </c>
      <c r="AF606" s="274">
        <v>5</v>
      </c>
      <c r="AG606" s="274">
        <v>5</v>
      </c>
      <c r="AH606" s="274">
        <v>5</v>
      </c>
      <c r="AI606" s="274">
        <v>4</v>
      </c>
      <c r="AJ606" s="274">
        <v>4</v>
      </c>
      <c r="AK606" s="274"/>
      <c r="AL606" s="274"/>
      <c r="AM606" s="274">
        <v>5</v>
      </c>
      <c r="AN606" s="274">
        <v>5</v>
      </c>
      <c r="AO606" s="274">
        <v>5</v>
      </c>
      <c r="AP606" s="274">
        <v>5</v>
      </c>
      <c r="AQ606" s="274">
        <v>5</v>
      </c>
      <c r="AR606" s="274">
        <v>5</v>
      </c>
      <c r="AS606" s="274">
        <v>4</v>
      </c>
      <c r="AT606" s="274"/>
      <c r="AU606" s="274" t="s">
        <v>183</v>
      </c>
      <c r="AV606" s="274">
        <v>4</v>
      </c>
      <c r="AW606" s="274" t="s">
        <v>183</v>
      </c>
      <c r="AX606" s="274">
        <v>4</v>
      </c>
      <c r="AY606" s="274" t="s">
        <v>33</v>
      </c>
      <c r="AZ606" s="274"/>
      <c r="BA606" s="274" t="s">
        <v>183</v>
      </c>
      <c r="BB606" s="274" t="s">
        <v>183</v>
      </c>
      <c r="BC606" s="274" t="s">
        <v>33</v>
      </c>
      <c r="BD606" s="274"/>
      <c r="BE606" s="274" t="s">
        <v>33</v>
      </c>
      <c r="BF606" s="274"/>
      <c r="BG606" s="274"/>
      <c r="BH606" s="274"/>
      <c r="BI606" s="274"/>
      <c r="BJ606" s="274">
        <v>5</v>
      </c>
      <c r="BK606" s="274">
        <v>5</v>
      </c>
      <c r="BL606" s="274"/>
      <c r="BM606" s="274">
        <v>5</v>
      </c>
      <c r="BN606" s="274">
        <v>4</v>
      </c>
      <c r="BO606" s="274"/>
      <c r="BP606" s="274"/>
      <c r="BQ606" s="290">
        <v>43147.762766203705</v>
      </c>
      <c r="BR606" s="274" t="s">
        <v>356</v>
      </c>
    </row>
    <row r="607" spans="1:70" ht="15" x14ac:dyDescent="0.25">
      <c r="A607" s="197" t="str">
        <f>IF(ISNA(LOOKUP($G607,BLIOTECAS!$B$1:$B$27,BLIOTECAS!C$1:C$27)),"",LOOKUP($G607,BLIOTECAS!$B$1:$B$27,BLIOTECAS!C$1:C$27))</f>
        <v>F. Óptica y Optometría</v>
      </c>
      <c r="B607" s="197" t="str">
        <f>IF(ISNA(LOOKUP($G607,BLIOTECAS!$B$1:$B$27,BLIOTECAS!D$1:D$27)),"",LOOKUP($G607,BLIOTECAS!$B$1:$B$27,BLIOTECAS!D$1:D$27))</f>
        <v>OPT</v>
      </c>
      <c r="C607" s="197" t="str">
        <f>IF(ISNA(LOOKUP($G607,BLIOTECAS!$B$1:$B$27,BLIOTECAS!E$1:E$27)),"",LOOKUP($G607,BLIOTECAS!$B$1:$B$27,BLIOTECAS!E$1:E$27))</f>
        <v>Ciencias de la Salud</v>
      </c>
      <c r="D607" s="274">
        <v>2044</v>
      </c>
      <c r="E607" s="274"/>
      <c r="F607" s="274"/>
      <c r="G607" s="274">
        <v>25</v>
      </c>
      <c r="H607" s="274"/>
      <c r="I607" s="274">
        <v>4</v>
      </c>
      <c r="J607" s="274">
        <v>4</v>
      </c>
      <c r="K607" s="274"/>
      <c r="L607" s="274">
        <v>25</v>
      </c>
      <c r="M607" s="274">
        <v>2</v>
      </c>
      <c r="N607" s="274">
        <v>18</v>
      </c>
      <c r="O607" s="274"/>
      <c r="P607" s="274"/>
      <c r="Q607" s="274"/>
      <c r="R607" s="274">
        <v>5</v>
      </c>
      <c r="S607" s="274">
        <v>5</v>
      </c>
      <c r="T607" s="274">
        <v>5</v>
      </c>
      <c r="U607" s="274">
        <v>5</v>
      </c>
      <c r="V607" s="274"/>
      <c r="W607" s="274"/>
      <c r="X607" s="274">
        <v>4</v>
      </c>
      <c r="Y607" s="274">
        <v>5</v>
      </c>
      <c r="Z607" s="274">
        <v>3</v>
      </c>
      <c r="AA607" s="274">
        <v>3</v>
      </c>
      <c r="AB607" s="274">
        <v>3</v>
      </c>
      <c r="AC607" s="274"/>
      <c r="AD607" s="274">
        <v>5</v>
      </c>
      <c r="AE607" s="274">
        <v>5</v>
      </c>
      <c r="AF607" s="274">
        <v>5</v>
      </c>
      <c r="AG607" s="274">
        <v>5</v>
      </c>
      <c r="AH607" s="274">
        <v>5</v>
      </c>
      <c r="AI607" s="274">
        <v>5</v>
      </c>
      <c r="AJ607" s="274">
        <v>4</v>
      </c>
      <c r="AK607" s="274"/>
      <c r="AL607" s="274"/>
      <c r="AM607" s="274">
        <v>5</v>
      </c>
      <c r="AN607" s="274">
        <v>5</v>
      </c>
      <c r="AO607" s="274">
        <v>5</v>
      </c>
      <c r="AP607" s="274">
        <v>5</v>
      </c>
      <c r="AQ607" s="274">
        <v>5</v>
      </c>
      <c r="AR607" s="274">
        <v>5</v>
      </c>
      <c r="AS607" s="274">
        <v>5</v>
      </c>
      <c r="AT607" s="274"/>
      <c r="AU607" s="274" t="s">
        <v>183</v>
      </c>
      <c r="AV607" s="274">
        <v>4</v>
      </c>
      <c r="AW607" s="274" t="s">
        <v>183</v>
      </c>
      <c r="AX607" s="274">
        <v>5</v>
      </c>
      <c r="AY607" s="274" t="s">
        <v>183</v>
      </c>
      <c r="AZ607" s="274">
        <v>5</v>
      </c>
      <c r="BA607" s="274" t="s">
        <v>183</v>
      </c>
      <c r="BB607" s="274" t="s">
        <v>183</v>
      </c>
      <c r="BC607" s="274" t="s">
        <v>183</v>
      </c>
      <c r="BD607" s="274">
        <v>5</v>
      </c>
      <c r="BE607" s="274" t="s">
        <v>183</v>
      </c>
      <c r="BF607" s="274"/>
      <c r="BG607" s="274"/>
      <c r="BH607" s="274"/>
      <c r="BI607" s="274"/>
      <c r="BJ607" s="274">
        <v>5</v>
      </c>
      <c r="BK607" s="274">
        <v>5</v>
      </c>
      <c r="BL607" s="274"/>
      <c r="BM607" s="274">
        <v>5</v>
      </c>
      <c r="BN607" s="274">
        <v>5</v>
      </c>
      <c r="BO607" s="274" t="s">
        <v>564</v>
      </c>
      <c r="BP607" s="274"/>
      <c r="BQ607" s="290">
        <v>43147.779398148145</v>
      </c>
      <c r="BR607" s="274" t="s">
        <v>356</v>
      </c>
    </row>
    <row r="608" spans="1:70" ht="15" x14ac:dyDescent="0.25">
      <c r="A608" s="197" t="str">
        <f>IF(ISNA(LOOKUP($G608,BLIOTECAS!$B$1:$B$27,BLIOTECAS!C$1:C$27)),"",LOOKUP($G608,BLIOTECAS!$B$1:$B$27,BLIOTECAS!C$1:C$27))</f>
        <v>F. Óptica y Optometría</v>
      </c>
      <c r="B608" s="197" t="str">
        <f>IF(ISNA(LOOKUP($G608,BLIOTECAS!$B$1:$B$27,BLIOTECAS!D$1:D$27)),"",LOOKUP($G608,BLIOTECAS!$B$1:$B$27,BLIOTECAS!D$1:D$27))</f>
        <v>OPT</v>
      </c>
      <c r="C608" s="197" t="str">
        <f>IF(ISNA(LOOKUP($G608,BLIOTECAS!$B$1:$B$27,BLIOTECAS!E$1:E$27)),"",LOOKUP($G608,BLIOTECAS!$B$1:$B$27,BLIOTECAS!E$1:E$27))</f>
        <v>Ciencias de la Salud</v>
      </c>
      <c r="D608" s="274">
        <v>2045</v>
      </c>
      <c r="E608" s="274"/>
      <c r="F608" s="274"/>
      <c r="G608" s="274">
        <v>25</v>
      </c>
      <c r="H608" s="274"/>
      <c r="I608" s="274">
        <v>4</v>
      </c>
      <c r="J608" s="274">
        <v>2</v>
      </c>
      <c r="K608" s="274"/>
      <c r="L608" s="274">
        <v>25</v>
      </c>
      <c r="M608" s="274">
        <v>25</v>
      </c>
      <c r="N608" s="274">
        <v>25</v>
      </c>
      <c r="O608" s="274"/>
      <c r="P608" s="274"/>
      <c r="Q608" s="274"/>
      <c r="R608" s="274">
        <v>5</v>
      </c>
      <c r="S608" s="274">
        <v>5</v>
      </c>
      <c r="T608" s="274">
        <v>5</v>
      </c>
      <c r="U608" s="274">
        <v>5</v>
      </c>
      <c r="V608" s="274"/>
      <c r="W608" s="274"/>
      <c r="X608" s="274">
        <v>5</v>
      </c>
      <c r="Y608" s="274">
        <v>5</v>
      </c>
      <c r="Z608" s="274">
        <v>2</v>
      </c>
      <c r="AA608" s="274">
        <v>2</v>
      </c>
      <c r="AB608" s="274">
        <v>2</v>
      </c>
      <c r="AC608" s="274"/>
      <c r="AD608" s="274">
        <v>5</v>
      </c>
      <c r="AE608" s="274">
        <v>5</v>
      </c>
      <c r="AF608" s="274">
        <v>5</v>
      </c>
      <c r="AG608" s="274">
        <v>5</v>
      </c>
      <c r="AH608" s="274">
        <v>5</v>
      </c>
      <c r="AI608" s="274">
        <v>5</v>
      </c>
      <c r="AJ608" s="274">
        <v>5</v>
      </c>
      <c r="AK608" s="274"/>
      <c r="AL608" s="274"/>
      <c r="AM608" s="274">
        <v>5</v>
      </c>
      <c r="AN608" s="274">
        <v>5</v>
      </c>
      <c r="AO608" s="274">
        <v>5</v>
      </c>
      <c r="AP608" s="274">
        <v>5</v>
      </c>
      <c r="AQ608" s="274">
        <v>5</v>
      </c>
      <c r="AR608" s="274">
        <v>5</v>
      </c>
      <c r="AS608" s="274">
        <v>5</v>
      </c>
      <c r="AT608" s="274"/>
      <c r="AU608" s="274" t="s">
        <v>183</v>
      </c>
      <c r="AV608" s="274">
        <v>5</v>
      </c>
      <c r="AW608" s="274" t="s">
        <v>183</v>
      </c>
      <c r="AX608" s="274">
        <v>5</v>
      </c>
      <c r="AY608" s="274" t="s">
        <v>183</v>
      </c>
      <c r="AZ608" s="274">
        <v>5</v>
      </c>
      <c r="BA608" s="274" t="s">
        <v>183</v>
      </c>
      <c r="BB608" s="274" t="s">
        <v>183</v>
      </c>
      <c r="BC608" s="274" t="s">
        <v>183</v>
      </c>
      <c r="BD608" s="274">
        <v>5</v>
      </c>
      <c r="BE608" s="274" t="s">
        <v>183</v>
      </c>
      <c r="BF608" s="274"/>
      <c r="BG608" s="274"/>
      <c r="BH608" s="274"/>
      <c r="BI608" s="274"/>
      <c r="BJ608" s="274">
        <v>5</v>
      </c>
      <c r="BK608" s="274">
        <v>5</v>
      </c>
      <c r="BL608" s="274"/>
      <c r="BM608" s="274">
        <v>5</v>
      </c>
      <c r="BN608" s="274">
        <v>3</v>
      </c>
      <c r="BO608" s="274"/>
      <c r="BP608" s="274"/>
      <c r="BQ608" s="290">
        <v>43147.834178240744</v>
      </c>
      <c r="BR608" s="274" t="s">
        <v>355</v>
      </c>
    </row>
    <row r="609" spans="1:71" ht="15" x14ac:dyDescent="0.25">
      <c r="A609" s="197" t="str">
        <f>IF(ISNA(LOOKUP($G609,BLIOTECAS!$B$1:$B$27,BLIOTECAS!C$1:C$27)),"",LOOKUP($G609,BLIOTECAS!$B$1:$B$27,BLIOTECAS!C$1:C$27))</f>
        <v>F. Óptica y Optometría</v>
      </c>
      <c r="B609" s="197" t="str">
        <f>IF(ISNA(LOOKUP($G609,BLIOTECAS!$B$1:$B$27,BLIOTECAS!D$1:D$27)),"",LOOKUP($G609,BLIOTECAS!$B$1:$B$27,BLIOTECAS!D$1:D$27))</f>
        <v>OPT</v>
      </c>
      <c r="C609" s="197" t="str">
        <f>IF(ISNA(LOOKUP($G609,BLIOTECAS!$B$1:$B$27,BLIOTECAS!E$1:E$27)),"",LOOKUP($G609,BLIOTECAS!$B$1:$B$27,BLIOTECAS!E$1:E$27))</f>
        <v>Ciencias de la Salud</v>
      </c>
      <c r="D609" s="274">
        <v>2046</v>
      </c>
      <c r="E609" s="274"/>
      <c r="F609" s="274"/>
      <c r="G609" s="274">
        <v>25</v>
      </c>
      <c r="H609" s="274"/>
      <c r="I609" s="274">
        <v>4</v>
      </c>
      <c r="J609" s="274">
        <v>3</v>
      </c>
      <c r="K609" s="274"/>
      <c r="L609" s="274"/>
      <c r="M609" s="274"/>
      <c r="N609" s="274"/>
      <c r="O609" s="274"/>
      <c r="P609" s="274"/>
      <c r="Q609" s="274"/>
      <c r="R609" s="274">
        <v>5</v>
      </c>
      <c r="S609" s="274">
        <v>4</v>
      </c>
      <c r="T609" s="274">
        <v>4</v>
      </c>
      <c r="U609" s="274">
        <v>3</v>
      </c>
      <c r="V609" s="274"/>
      <c r="W609" s="274"/>
      <c r="X609" s="274">
        <v>5</v>
      </c>
      <c r="Y609" s="274">
        <v>2</v>
      </c>
      <c r="Z609" s="274">
        <v>4</v>
      </c>
      <c r="AA609" s="274"/>
      <c r="AB609" s="274">
        <v>2</v>
      </c>
      <c r="AC609" s="274"/>
      <c r="AD609" s="274">
        <v>3</v>
      </c>
      <c r="AE609" s="274">
        <v>5</v>
      </c>
      <c r="AF609" s="274">
        <v>4</v>
      </c>
      <c r="AG609" s="274">
        <v>5</v>
      </c>
      <c r="AH609" s="274">
        <v>5</v>
      </c>
      <c r="AI609" s="274">
        <v>5</v>
      </c>
      <c r="AJ609" s="274">
        <v>4</v>
      </c>
      <c r="AK609" s="274"/>
      <c r="AL609" s="274"/>
      <c r="AM609" s="274">
        <v>5</v>
      </c>
      <c r="AN609" s="274">
        <v>5</v>
      </c>
      <c r="AO609" s="274">
        <v>5</v>
      </c>
      <c r="AP609" s="274">
        <v>5</v>
      </c>
      <c r="AQ609" s="274">
        <v>5</v>
      </c>
      <c r="AR609" s="274">
        <v>5</v>
      </c>
      <c r="AS609" s="274">
        <v>4</v>
      </c>
      <c r="AT609" s="274"/>
      <c r="AU609" s="274" t="s">
        <v>33</v>
      </c>
      <c r="AV609" s="274"/>
      <c r="AW609" s="274" t="s">
        <v>183</v>
      </c>
      <c r="AX609" s="274">
        <v>3</v>
      </c>
      <c r="AY609" s="274" t="s">
        <v>183</v>
      </c>
      <c r="AZ609" s="274">
        <v>4</v>
      </c>
      <c r="BA609" s="274" t="s">
        <v>33</v>
      </c>
      <c r="BB609" s="274" t="s">
        <v>33</v>
      </c>
      <c r="BC609" s="274" t="s">
        <v>33</v>
      </c>
      <c r="BD609" s="274"/>
      <c r="BE609" s="274" t="s">
        <v>33</v>
      </c>
      <c r="BF609" s="274"/>
      <c r="BG609" s="274"/>
      <c r="BH609" s="274"/>
      <c r="BI609" s="274"/>
      <c r="BJ609" s="274">
        <v>5</v>
      </c>
      <c r="BK609" s="274">
        <v>5</v>
      </c>
      <c r="BL609" s="274"/>
      <c r="BM609" s="274">
        <v>5</v>
      </c>
      <c r="BN609" s="274">
        <v>5</v>
      </c>
      <c r="BO609" s="274"/>
      <c r="BP609" s="274"/>
      <c r="BQ609" s="290">
        <v>43147.98064814815</v>
      </c>
      <c r="BR609" s="274" t="s">
        <v>356</v>
      </c>
    </row>
    <row r="610" spans="1:71" ht="15" x14ac:dyDescent="0.25">
      <c r="A610" s="197" t="str">
        <f>IF(ISNA(LOOKUP($G610,BLIOTECAS!$B$1:$B$27,BLIOTECAS!C$1:C$27)),"",LOOKUP($G610,BLIOTECAS!$B$1:$B$27,BLIOTECAS!C$1:C$27))</f>
        <v>F. Óptica y Optometría</v>
      </c>
      <c r="B610" s="197" t="str">
        <f>IF(ISNA(LOOKUP($G610,BLIOTECAS!$B$1:$B$27,BLIOTECAS!D$1:D$27)),"",LOOKUP($G610,BLIOTECAS!$B$1:$B$27,BLIOTECAS!D$1:D$27))</f>
        <v>OPT</v>
      </c>
      <c r="C610" s="197" t="str">
        <f>IF(ISNA(LOOKUP($G610,BLIOTECAS!$B$1:$B$27,BLIOTECAS!E$1:E$27)),"",LOOKUP($G610,BLIOTECAS!$B$1:$B$27,BLIOTECAS!E$1:E$27))</f>
        <v>Ciencias de la Salud</v>
      </c>
      <c r="D610" s="274">
        <v>2047</v>
      </c>
      <c r="E610" s="274"/>
      <c r="F610" s="274"/>
      <c r="G610" s="274">
        <v>25</v>
      </c>
      <c r="H610" s="274"/>
      <c r="I610" s="274">
        <v>4</v>
      </c>
      <c r="J610" s="274">
        <v>2</v>
      </c>
      <c r="K610" s="274"/>
      <c r="L610" s="274">
        <v>25</v>
      </c>
      <c r="M610" s="274"/>
      <c r="N610" s="274"/>
      <c r="O610" s="274"/>
      <c r="P610" s="274"/>
      <c r="Q610" s="274"/>
      <c r="R610" s="274">
        <v>4</v>
      </c>
      <c r="S610" s="274">
        <v>5</v>
      </c>
      <c r="T610" s="274">
        <v>4</v>
      </c>
      <c r="U610" s="274">
        <v>4</v>
      </c>
      <c r="V610" s="274"/>
      <c r="W610" s="274"/>
      <c r="X610" s="274">
        <v>5</v>
      </c>
      <c r="Y610" s="274">
        <v>4</v>
      </c>
      <c r="Z610" s="274">
        <v>3</v>
      </c>
      <c r="AA610" s="274">
        <v>2</v>
      </c>
      <c r="AB610" s="274">
        <v>3</v>
      </c>
      <c r="AC610" s="274"/>
      <c r="AD610" s="274">
        <v>5</v>
      </c>
      <c r="AE610" s="274">
        <v>5</v>
      </c>
      <c r="AF610" s="274">
        <v>5</v>
      </c>
      <c r="AG610" s="274">
        <v>5</v>
      </c>
      <c r="AH610" s="274">
        <v>4</v>
      </c>
      <c r="AI610" s="274">
        <v>5</v>
      </c>
      <c r="AJ610" s="274">
        <v>4</v>
      </c>
      <c r="AK610" s="274"/>
      <c r="AL610" s="274"/>
      <c r="AM610" s="274">
        <v>5</v>
      </c>
      <c r="AN610" s="274">
        <v>5</v>
      </c>
      <c r="AO610" s="274">
        <v>5</v>
      </c>
      <c r="AP610" s="274">
        <v>5</v>
      </c>
      <c r="AQ610" s="274">
        <v>5</v>
      </c>
      <c r="AR610" s="274">
        <v>4</v>
      </c>
      <c r="AS610" s="274">
        <v>3</v>
      </c>
      <c r="AT610" s="274"/>
      <c r="AU610" s="274" t="s">
        <v>183</v>
      </c>
      <c r="AV610" s="274">
        <v>4</v>
      </c>
      <c r="AW610" s="274" t="s">
        <v>183</v>
      </c>
      <c r="AX610" s="274">
        <v>4</v>
      </c>
      <c r="AY610" s="274" t="s">
        <v>183</v>
      </c>
      <c r="AZ610" s="274">
        <v>4</v>
      </c>
      <c r="BA610" s="274" t="s">
        <v>183</v>
      </c>
      <c r="BB610" s="274" t="s">
        <v>183</v>
      </c>
      <c r="BC610" s="274" t="s">
        <v>33</v>
      </c>
      <c r="BD610" s="274"/>
      <c r="BE610" s="274" t="s">
        <v>183</v>
      </c>
      <c r="BF610" s="274"/>
      <c r="BG610" s="274"/>
      <c r="BH610" s="274"/>
      <c r="BI610" s="274"/>
      <c r="BJ610" s="274">
        <v>5</v>
      </c>
      <c r="BK610" s="274">
        <v>5</v>
      </c>
      <c r="BL610" s="274"/>
      <c r="BM610" s="274">
        <v>5</v>
      </c>
      <c r="BN610" s="274">
        <v>5</v>
      </c>
      <c r="BO610" s="274" t="s">
        <v>565</v>
      </c>
      <c r="BP610" s="274"/>
      <c r="BQ610" s="290">
        <v>43148.566701388889</v>
      </c>
      <c r="BR610" s="274" t="s">
        <v>355</v>
      </c>
      <c r="BS610" t="s">
        <v>377</v>
      </c>
    </row>
    <row r="611" spans="1:71" ht="15" x14ac:dyDescent="0.25">
      <c r="A611" s="197" t="str">
        <f>IF(ISNA(LOOKUP($G611,BLIOTECAS!$B$1:$B$27,BLIOTECAS!C$1:C$27)),"",LOOKUP($G611,BLIOTECAS!$B$1:$B$27,BLIOTECAS!C$1:C$27))</f>
        <v xml:space="preserve">Facultad de Ciencias Políticas y Sociología </v>
      </c>
      <c r="B611" s="197" t="str">
        <f>IF(ISNA(LOOKUP($G611,BLIOTECAS!$B$1:$B$27,BLIOTECAS!D$1:D$27)),"",LOOKUP($G611,BLIOTECAS!$B$1:$B$27,BLIOTECAS!D$1:D$27))</f>
        <v>CPS</v>
      </c>
      <c r="C611" s="197" t="str">
        <f>IF(ISNA(LOOKUP($G611,BLIOTECAS!$B$1:$B$27,BLIOTECAS!E$1:E$27)),"",LOOKUP($G611,BLIOTECAS!$B$1:$B$27,BLIOTECAS!E$1:E$27))</f>
        <v>Ciencias Sociales</v>
      </c>
      <c r="D611" s="274">
        <v>2048</v>
      </c>
      <c r="E611" s="274"/>
      <c r="F611" s="274"/>
      <c r="G611" s="274">
        <v>9</v>
      </c>
      <c r="H611" s="274"/>
      <c r="I611" s="274">
        <v>3</v>
      </c>
      <c r="J611" s="274">
        <v>4</v>
      </c>
      <c r="K611" s="274"/>
      <c r="L611" s="274">
        <v>9</v>
      </c>
      <c r="M611" s="274">
        <v>16</v>
      </c>
      <c r="N611" s="274">
        <v>5</v>
      </c>
      <c r="O611" s="274" t="s">
        <v>566</v>
      </c>
      <c r="P611" s="274"/>
      <c r="Q611" s="274"/>
      <c r="R611" s="274">
        <v>5</v>
      </c>
      <c r="S611" s="274">
        <v>5</v>
      </c>
      <c r="T611" s="274">
        <v>5</v>
      </c>
      <c r="U611" s="274">
        <v>4</v>
      </c>
      <c r="V611" s="274"/>
      <c r="W611" s="274"/>
      <c r="X611" s="274">
        <v>3</v>
      </c>
      <c r="Y611" s="274">
        <v>5</v>
      </c>
      <c r="Z611" s="274">
        <v>3</v>
      </c>
      <c r="AA611" s="274">
        <v>5</v>
      </c>
      <c r="AB611" s="274">
        <v>4</v>
      </c>
      <c r="AC611" s="274"/>
      <c r="AD611" s="274">
        <v>4</v>
      </c>
      <c r="AE611" s="274">
        <v>5</v>
      </c>
      <c r="AF611" s="274">
        <v>5</v>
      </c>
      <c r="AG611" s="274">
        <v>5</v>
      </c>
      <c r="AH611" s="274">
        <v>5</v>
      </c>
      <c r="AI611" s="274">
        <v>5</v>
      </c>
      <c r="AJ611" s="274">
        <v>5</v>
      </c>
      <c r="AK611" s="274"/>
      <c r="AL611" s="274"/>
      <c r="AM611" s="274">
        <v>5</v>
      </c>
      <c r="AN611" s="274">
        <v>5</v>
      </c>
      <c r="AO611" s="274">
        <v>5</v>
      </c>
      <c r="AP611" s="274">
        <v>5</v>
      </c>
      <c r="AQ611" s="274">
        <v>5</v>
      </c>
      <c r="AR611" s="274">
        <v>5</v>
      </c>
      <c r="AS611" s="274">
        <v>4</v>
      </c>
      <c r="AT611" s="274"/>
      <c r="AU611" s="274" t="s">
        <v>183</v>
      </c>
      <c r="AV611" s="274">
        <v>3</v>
      </c>
      <c r="AW611" s="274" t="s">
        <v>33</v>
      </c>
      <c r="AX611" s="274"/>
      <c r="AY611" s="274" t="s">
        <v>33</v>
      </c>
      <c r="AZ611" s="274"/>
      <c r="BA611" s="274" t="s">
        <v>33</v>
      </c>
      <c r="BB611" s="274" t="s">
        <v>33</v>
      </c>
      <c r="BC611" s="274" t="s">
        <v>33</v>
      </c>
      <c r="BD611" s="274"/>
      <c r="BE611" s="274" t="s">
        <v>183</v>
      </c>
      <c r="BF611" s="274"/>
      <c r="BG611" s="274"/>
      <c r="BH611" s="274"/>
      <c r="BI611" s="274"/>
      <c r="BJ611" s="274">
        <v>5</v>
      </c>
      <c r="BK611" s="274">
        <v>5</v>
      </c>
      <c r="BL611" s="274"/>
      <c r="BM611" s="274">
        <v>5</v>
      </c>
      <c r="BN611" s="274">
        <v>4</v>
      </c>
      <c r="BO611" s="274"/>
      <c r="BP611" s="274"/>
      <c r="BQ611" s="290">
        <v>43148.658148148148</v>
      </c>
      <c r="BR611" s="274" t="s">
        <v>356</v>
      </c>
      <c r="BS611" t="s">
        <v>377</v>
      </c>
    </row>
    <row r="612" spans="1:71" ht="15" x14ac:dyDescent="0.25">
      <c r="A612" s="197" t="str">
        <f>IF(ISNA(LOOKUP($G612,BLIOTECAS!$B$1:$B$27,BLIOTECAS!C$1:C$27)),"",LOOKUP($G612,BLIOTECAS!$B$1:$B$27,BLIOTECAS!C$1:C$27))</f>
        <v>F. Óptica y Optometría</v>
      </c>
      <c r="B612" s="197" t="str">
        <f>IF(ISNA(LOOKUP($G612,BLIOTECAS!$B$1:$B$27,BLIOTECAS!D$1:D$27)),"",LOOKUP($G612,BLIOTECAS!$B$1:$B$27,BLIOTECAS!D$1:D$27))</f>
        <v>OPT</v>
      </c>
      <c r="C612" s="197" t="str">
        <f>IF(ISNA(LOOKUP($G612,BLIOTECAS!$B$1:$B$27,BLIOTECAS!E$1:E$27)),"",LOOKUP($G612,BLIOTECAS!$B$1:$B$27,BLIOTECAS!E$1:E$27))</f>
        <v>Ciencias de la Salud</v>
      </c>
      <c r="D612" s="274">
        <v>2049</v>
      </c>
      <c r="E612" s="274"/>
      <c r="F612" s="274"/>
      <c r="G612" s="274">
        <v>25</v>
      </c>
      <c r="H612" s="274"/>
      <c r="I612" s="274">
        <v>5</v>
      </c>
      <c r="J612" s="274">
        <v>3</v>
      </c>
      <c r="K612" s="274"/>
      <c r="L612" s="274">
        <v>25</v>
      </c>
      <c r="M612" s="274"/>
      <c r="N612" s="274"/>
      <c r="O612" s="274"/>
      <c r="P612" s="274"/>
      <c r="Q612" s="274"/>
      <c r="R612" s="274">
        <v>5</v>
      </c>
      <c r="S612" s="274">
        <v>5</v>
      </c>
      <c r="T612" s="274">
        <v>5</v>
      </c>
      <c r="U612" s="274">
        <v>4</v>
      </c>
      <c r="V612" s="274"/>
      <c r="W612" s="274"/>
      <c r="X612" s="274">
        <v>5</v>
      </c>
      <c r="Y612" s="274">
        <v>5</v>
      </c>
      <c r="Z612" s="274">
        <v>4</v>
      </c>
      <c r="AA612" s="274">
        <v>4</v>
      </c>
      <c r="AB612" s="274">
        <v>1</v>
      </c>
      <c r="AC612" s="274"/>
      <c r="AD612" s="274">
        <v>5</v>
      </c>
      <c r="AE612" s="274">
        <v>5</v>
      </c>
      <c r="AF612" s="274">
        <v>5</v>
      </c>
      <c r="AG612" s="274">
        <v>5</v>
      </c>
      <c r="AH612" s="274">
        <v>5</v>
      </c>
      <c r="AI612" s="274">
        <v>5</v>
      </c>
      <c r="AJ612" s="274">
        <v>5</v>
      </c>
      <c r="AK612" s="274"/>
      <c r="AL612" s="274"/>
      <c r="AM612" s="274">
        <v>5</v>
      </c>
      <c r="AN612" s="274">
        <v>5</v>
      </c>
      <c r="AO612" s="274">
        <v>4</v>
      </c>
      <c r="AP612" s="274">
        <v>5</v>
      </c>
      <c r="AQ612" s="274">
        <v>5</v>
      </c>
      <c r="AR612" s="274">
        <v>4</v>
      </c>
      <c r="AS612" s="274">
        <v>5</v>
      </c>
      <c r="AT612" s="274"/>
      <c r="AU612" s="274" t="s">
        <v>183</v>
      </c>
      <c r="AV612" s="274">
        <v>4</v>
      </c>
      <c r="AW612" s="274" t="s">
        <v>183</v>
      </c>
      <c r="AX612" s="274">
        <v>4</v>
      </c>
      <c r="AY612" s="274" t="s">
        <v>183</v>
      </c>
      <c r="AZ612" s="274">
        <v>4</v>
      </c>
      <c r="BA612" s="274" t="s">
        <v>183</v>
      </c>
      <c r="BB612" s="274" t="s">
        <v>183</v>
      </c>
      <c r="BC612" s="274" t="s">
        <v>183</v>
      </c>
      <c r="BD612" s="274">
        <v>4</v>
      </c>
      <c r="BE612" s="274" t="s">
        <v>183</v>
      </c>
      <c r="BF612" s="274"/>
      <c r="BG612" s="274"/>
      <c r="BH612" s="274"/>
      <c r="BI612" s="274"/>
      <c r="BJ612" s="274">
        <v>5</v>
      </c>
      <c r="BK612" s="274">
        <v>5</v>
      </c>
      <c r="BL612" s="274"/>
      <c r="BM612" s="274">
        <v>5</v>
      </c>
      <c r="BN612" s="274">
        <v>5</v>
      </c>
      <c r="BO612" s="274"/>
      <c r="BP612" s="274"/>
      <c r="BQ612" s="290">
        <v>43148.709618055553</v>
      </c>
      <c r="BR612" s="274" t="s">
        <v>355</v>
      </c>
    </row>
    <row r="613" spans="1:71" ht="15" x14ac:dyDescent="0.25">
      <c r="A613" s="197" t="str">
        <f>IF(ISNA(LOOKUP($G613,BLIOTECAS!$B$1:$B$27,BLIOTECAS!C$1:C$27)),"",LOOKUP($G613,BLIOTECAS!$B$1:$B$27,BLIOTECAS!C$1:C$27))</f>
        <v>F. Comercio y Turismo</v>
      </c>
      <c r="B613" s="197" t="str">
        <f>IF(ISNA(LOOKUP($G613,BLIOTECAS!$B$1:$B$27,BLIOTECAS!D$1:D$27)),"",LOOKUP($G613,BLIOTECAS!$B$1:$B$27,BLIOTECAS!D$1:D$27))</f>
        <v>EMP</v>
      </c>
      <c r="C613" s="197" t="str">
        <f>IF(ISNA(LOOKUP($G613,BLIOTECAS!$B$1:$B$27,BLIOTECAS!E$1:E$27)),"",LOOKUP($G613,BLIOTECAS!$B$1:$B$27,BLIOTECAS!E$1:E$27))</f>
        <v>Ciencias Sociales</v>
      </c>
      <c r="D613" s="274">
        <v>2050</v>
      </c>
      <c r="E613" s="274"/>
      <c r="F613" s="274"/>
      <c r="G613" s="274">
        <v>24</v>
      </c>
      <c r="H613" s="274"/>
      <c r="I613" s="274">
        <v>4</v>
      </c>
      <c r="J613" s="274">
        <v>4</v>
      </c>
      <c r="K613" s="274"/>
      <c r="L613" s="274">
        <v>24</v>
      </c>
      <c r="M613" s="274">
        <v>14</v>
      </c>
      <c r="N613" s="274">
        <v>29</v>
      </c>
      <c r="O613" s="274"/>
      <c r="P613" s="274"/>
      <c r="Q613" s="274"/>
      <c r="R613" s="274">
        <v>5</v>
      </c>
      <c r="S613" s="274">
        <v>5</v>
      </c>
      <c r="T613" s="274">
        <v>5</v>
      </c>
      <c r="U613" s="274">
        <v>5</v>
      </c>
      <c r="V613" s="274"/>
      <c r="W613" s="274"/>
      <c r="X613" s="274">
        <v>5</v>
      </c>
      <c r="Y613" s="274">
        <v>3</v>
      </c>
      <c r="Z613" s="274">
        <v>3</v>
      </c>
      <c r="AA613" s="274"/>
      <c r="AB613" s="274">
        <v>4</v>
      </c>
      <c r="AC613" s="274"/>
      <c r="AD613" s="274">
        <v>5</v>
      </c>
      <c r="AE613" s="274">
        <v>5</v>
      </c>
      <c r="AF613" s="274">
        <v>5</v>
      </c>
      <c r="AG613" s="274">
        <v>5</v>
      </c>
      <c r="AH613" s="274">
        <v>5</v>
      </c>
      <c r="AI613" s="274">
        <v>5</v>
      </c>
      <c r="AJ613" s="274">
        <v>5</v>
      </c>
      <c r="AK613" s="274"/>
      <c r="AL613" s="274"/>
      <c r="AM613" s="274">
        <v>5</v>
      </c>
      <c r="AN613" s="274">
        <v>2</v>
      </c>
      <c r="AO613" s="274">
        <v>2</v>
      </c>
      <c r="AP613" s="274">
        <v>5</v>
      </c>
      <c r="AQ613" s="274">
        <v>3</v>
      </c>
      <c r="AR613" s="274">
        <v>3</v>
      </c>
      <c r="AS613" s="274">
        <v>5</v>
      </c>
      <c r="AT613" s="274"/>
      <c r="AU613" s="274" t="s">
        <v>183</v>
      </c>
      <c r="AV613" s="274">
        <v>4</v>
      </c>
      <c r="AW613" s="274" t="s">
        <v>33</v>
      </c>
      <c r="AX613" s="274"/>
      <c r="AY613" s="274" t="s">
        <v>33</v>
      </c>
      <c r="AZ613" s="274"/>
      <c r="BA613" s="274" t="s">
        <v>33</v>
      </c>
      <c r="BB613" s="274" t="s">
        <v>183</v>
      </c>
      <c r="BC613" s="274" t="s">
        <v>33</v>
      </c>
      <c r="BD613" s="274"/>
      <c r="BE613" s="274" t="s">
        <v>183</v>
      </c>
      <c r="BF613" s="274"/>
      <c r="BG613" s="274"/>
      <c r="BH613" s="274"/>
      <c r="BI613" s="274"/>
      <c r="BJ613" s="274">
        <v>5</v>
      </c>
      <c r="BK613" s="274">
        <v>5</v>
      </c>
      <c r="BL613" s="274"/>
      <c r="BM613" s="274">
        <v>5</v>
      </c>
      <c r="BN613" s="274">
        <v>5</v>
      </c>
      <c r="BO613" s="274" t="s">
        <v>567</v>
      </c>
      <c r="BP613" s="274"/>
      <c r="BQ613" s="290">
        <v>43149.440266203703</v>
      </c>
      <c r="BR613" s="274" t="s">
        <v>356</v>
      </c>
    </row>
    <row r="614" spans="1:71" ht="15" x14ac:dyDescent="0.25">
      <c r="A614" s="197" t="str">
        <f>IF(ISNA(LOOKUP($G614,BLIOTECAS!$B$1:$B$27,BLIOTECAS!C$1:C$27)),"",LOOKUP($G614,BLIOTECAS!$B$1:$B$27,BLIOTECAS!C$1:C$27))</f>
        <v xml:space="preserve">Facultad de Farmacia </v>
      </c>
      <c r="B614" s="197" t="str">
        <f>IF(ISNA(LOOKUP($G614,BLIOTECAS!$B$1:$B$27,BLIOTECAS!D$1:D$27)),"",LOOKUP($G614,BLIOTECAS!$B$1:$B$27,BLIOTECAS!D$1:D$27))</f>
        <v>FAR</v>
      </c>
      <c r="C614" s="197" t="str">
        <f>IF(ISNA(LOOKUP($G614,BLIOTECAS!$B$1:$B$27,BLIOTECAS!E$1:E$27)),"",LOOKUP($G614,BLIOTECAS!$B$1:$B$27,BLIOTECAS!E$1:E$27))</f>
        <v>Ciencias de la Salud</v>
      </c>
      <c r="D614" s="274">
        <v>2051</v>
      </c>
      <c r="E614" s="274"/>
      <c r="F614" s="274"/>
      <c r="G614" s="274">
        <v>13</v>
      </c>
      <c r="H614" s="274"/>
      <c r="I614" s="274">
        <v>1</v>
      </c>
      <c r="J614" s="274">
        <v>2</v>
      </c>
      <c r="K614" s="274"/>
      <c r="L614" s="274"/>
      <c r="M614" s="274"/>
      <c r="N614" s="274"/>
      <c r="O614" s="274"/>
      <c r="P614" s="274"/>
      <c r="Q614" s="274"/>
      <c r="R614" s="274">
        <v>5</v>
      </c>
      <c r="S614" s="274">
        <v>4</v>
      </c>
      <c r="T614" s="274">
        <v>4</v>
      </c>
      <c r="U614" s="274">
        <v>4</v>
      </c>
      <c r="V614" s="274"/>
      <c r="W614" s="274"/>
      <c r="X614" s="274">
        <v>4</v>
      </c>
      <c r="Y614" s="274">
        <v>4</v>
      </c>
      <c r="Z614" s="274">
        <v>3</v>
      </c>
      <c r="AA614" s="274">
        <v>4</v>
      </c>
      <c r="AB614" s="274">
        <v>4</v>
      </c>
      <c r="AC614" s="274"/>
      <c r="AD614" s="274">
        <v>3</v>
      </c>
      <c r="AE614" s="274">
        <v>3</v>
      </c>
      <c r="AF614" s="274">
        <v>4</v>
      </c>
      <c r="AG614" s="274">
        <v>4</v>
      </c>
      <c r="AH614" s="274">
        <v>3</v>
      </c>
      <c r="AI614" s="274">
        <v>3</v>
      </c>
      <c r="AJ614" s="274">
        <v>3</v>
      </c>
      <c r="AK614" s="274"/>
      <c r="AL614" s="274"/>
      <c r="AM614" s="274">
        <v>4</v>
      </c>
      <c r="AN614" s="274">
        <v>4</v>
      </c>
      <c r="AO614" s="274"/>
      <c r="AP614" s="274">
        <v>4</v>
      </c>
      <c r="AQ614" s="274">
        <v>4</v>
      </c>
      <c r="AR614" s="274">
        <v>4</v>
      </c>
      <c r="AS614" s="274">
        <v>4</v>
      </c>
      <c r="AT614" s="274"/>
      <c r="AU614" s="274" t="s">
        <v>183</v>
      </c>
      <c r="AV614" s="274">
        <v>3</v>
      </c>
      <c r="AW614" s="274" t="s">
        <v>33</v>
      </c>
      <c r="AX614" s="274"/>
      <c r="AY614" s="274" t="s">
        <v>33</v>
      </c>
      <c r="AZ614" s="274"/>
      <c r="BA614" s="274" t="s">
        <v>183</v>
      </c>
      <c r="BB614" s="274" t="s">
        <v>183</v>
      </c>
      <c r="BC614" s="274" t="s">
        <v>33</v>
      </c>
      <c r="BD614" s="274"/>
      <c r="BE614" s="274" t="s">
        <v>33</v>
      </c>
      <c r="BF614" s="274"/>
      <c r="BG614" s="274"/>
      <c r="BH614" s="274"/>
      <c r="BI614" s="274"/>
      <c r="BJ614" s="274">
        <v>4</v>
      </c>
      <c r="BK614" s="274">
        <v>4</v>
      </c>
      <c r="BL614" s="274"/>
      <c r="BM614" s="274">
        <v>4</v>
      </c>
      <c r="BN614" s="274">
        <v>5</v>
      </c>
      <c r="BO614" s="274"/>
      <c r="BP614" s="274"/>
      <c r="BQ614" s="290">
        <v>43150.431898148148</v>
      </c>
      <c r="BR614" s="274" t="s">
        <v>355</v>
      </c>
    </row>
    <row r="615" spans="1:71" x14ac:dyDescent="0.2">
      <c r="A615" s="197" t="str">
        <f>IF(ISNA(LOOKUP($G615,BLIOTECAS!$B$1:$B$27,BLIOTECAS!C$1:C$27)),"",LOOKUP($G615,BLIOTECAS!$B$1:$B$27,BLIOTECAS!C$1:C$27))</f>
        <v>F. Óptica y Optometría</v>
      </c>
      <c r="B615" s="197" t="str">
        <f>IF(ISNA(LOOKUP($G615,BLIOTECAS!$B$1:$B$27,BLIOTECAS!D$1:D$27)),"",LOOKUP($G615,BLIOTECAS!$B$1:$B$27,BLIOTECAS!D$1:D$27))</f>
        <v>OPT</v>
      </c>
      <c r="C615" s="197" t="str">
        <f>IF(ISNA(LOOKUP($G615,BLIOTECAS!$B$1:$B$27,BLIOTECAS!E$1:E$27)),"",LOOKUP($G615,BLIOTECAS!$B$1:$B$27,BLIOTECAS!E$1:E$27))</f>
        <v>Ciencias de la Salud</v>
      </c>
      <c r="D615">
        <v>2052</v>
      </c>
      <c r="G615">
        <v>25</v>
      </c>
      <c r="I615">
        <v>3</v>
      </c>
      <c r="J615">
        <v>2</v>
      </c>
      <c r="L615">
        <v>25</v>
      </c>
      <c r="M615">
        <v>18</v>
      </c>
      <c r="R615">
        <v>5</v>
      </c>
      <c r="S615">
        <v>5</v>
      </c>
      <c r="T615">
        <v>5</v>
      </c>
      <c r="U615">
        <v>4</v>
      </c>
      <c r="X615">
        <v>5</v>
      </c>
      <c r="Y615">
        <v>3</v>
      </c>
      <c r="Z615">
        <v>3</v>
      </c>
      <c r="AA615">
        <v>1</v>
      </c>
      <c r="AB615">
        <v>2</v>
      </c>
      <c r="AD615">
        <v>5</v>
      </c>
      <c r="AE615">
        <v>5</v>
      </c>
      <c r="AF615">
        <v>4</v>
      </c>
      <c r="AG615">
        <v>5</v>
      </c>
      <c r="AH615">
        <v>4</v>
      </c>
      <c r="AI615">
        <v>4</v>
      </c>
      <c r="AJ615">
        <v>4</v>
      </c>
      <c r="AM615">
        <v>5</v>
      </c>
      <c r="AN615">
        <v>5</v>
      </c>
      <c r="AO615">
        <v>5</v>
      </c>
      <c r="AP615">
        <v>5</v>
      </c>
      <c r="AQ615">
        <v>5</v>
      </c>
      <c r="AR615">
        <v>5</v>
      </c>
      <c r="AS615">
        <v>4</v>
      </c>
      <c r="AU615" t="s">
        <v>33</v>
      </c>
      <c r="AW615" t="s">
        <v>33</v>
      </c>
      <c r="AY615" t="s">
        <v>33</v>
      </c>
      <c r="BA615" t="s">
        <v>33</v>
      </c>
      <c r="BB615" s="152" t="s">
        <v>183</v>
      </c>
      <c r="BC615" t="s">
        <v>33</v>
      </c>
      <c r="BE615" t="s">
        <v>183</v>
      </c>
      <c r="BJ615">
        <v>5</v>
      </c>
      <c r="BK615" s="152">
        <v>5</v>
      </c>
      <c r="BM615" s="271">
        <v>5</v>
      </c>
      <c r="BN615">
        <v>4</v>
      </c>
      <c r="BQ615" s="291">
        <v>43150.552546296298</v>
      </c>
      <c r="BR615" t="s">
        <v>356</v>
      </c>
    </row>
    <row r="616" spans="1:71" x14ac:dyDescent="0.2">
      <c r="A616" s="197" t="str">
        <f>IF(ISNA(LOOKUP($G616,BLIOTECAS!$B$1:$B$27,BLIOTECAS!C$1:C$27)),"",LOOKUP($G616,BLIOTECAS!$B$1:$B$27,BLIOTECAS!C$1:C$27))</f>
        <v>F. Óptica y Optometría</v>
      </c>
      <c r="B616" s="197" t="str">
        <f>IF(ISNA(LOOKUP($G616,BLIOTECAS!$B$1:$B$27,BLIOTECAS!D$1:D$27)),"",LOOKUP($G616,BLIOTECAS!$B$1:$B$27,BLIOTECAS!D$1:D$27))</f>
        <v>OPT</v>
      </c>
      <c r="C616" s="197" t="str">
        <f>IF(ISNA(LOOKUP($G616,BLIOTECAS!$B$1:$B$27,BLIOTECAS!E$1:E$27)),"",LOOKUP($G616,BLIOTECAS!$B$1:$B$27,BLIOTECAS!E$1:E$27))</f>
        <v>Ciencias de la Salud</v>
      </c>
      <c r="D616">
        <v>2053</v>
      </c>
      <c r="G616">
        <v>25</v>
      </c>
      <c r="I616">
        <v>3</v>
      </c>
      <c r="J616">
        <v>5</v>
      </c>
      <c r="L616">
        <v>25</v>
      </c>
      <c r="R616">
        <v>5</v>
      </c>
      <c r="S616">
        <v>5</v>
      </c>
      <c r="T616">
        <v>5</v>
      </c>
      <c r="X616">
        <v>2</v>
      </c>
      <c r="Y616">
        <v>5</v>
      </c>
      <c r="Z616">
        <v>4</v>
      </c>
      <c r="AA616">
        <v>3</v>
      </c>
      <c r="AB616">
        <v>4</v>
      </c>
      <c r="AD616">
        <v>4</v>
      </c>
      <c r="AE616">
        <v>4</v>
      </c>
      <c r="AF616">
        <v>4</v>
      </c>
      <c r="AG616">
        <v>5</v>
      </c>
      <c r="AH616">
        <v>4</v>
      </c>
      <c r="AI616">
        <v>4</v>
      </c>
      <c r="AJ616">
        <v>4</v>
      </c>
      <c r="AM616">
        <v>5</v>
      </c>
      <c r="AN616">
        <v>5</v>
      </c>
      <c r="AO616">
        <v>4</v>
      </c>
      <c r="AP616">
        <v>5</v>
      </c>
      <c r="AQ616">
        <v>4</v>
      </c>
      <c r="AR616">
        <v>4</v>
      </c>
      <c r="AS616">
        <v>4</v>
      </c>
      <c r="AU616" t="s">
        <v>183</v>
      </c>
      <c r="AV616">
        <v>4</v>
      </c>
      <c r="AW616" t="s">
        <v>33</v>
      </c>
      <c r="AY616" t="s">
        <v>33</v>
      </c>
      <c r="BA616" t="s">
        <v>183</v>
      </c>
      <c r="BB616" s="152" t="s">
        <v>183</v>
      </c>
      <c r="BC616" t="s">
        <v>33</v>
      </c>
      <c r="BE616" t="s">
        <v>183</v>
      </c>
      <c r="BJ616">
        <v>5</v>
      </c>
      <c r="BK616" s="152">
        <v>5</v>
      </c>
      <c r="BM616" s="271">
        <v>5</v>
      </c>
      <c r="BN616">
        <v>5</v>
      </c>
      <c r="BQ616" s="291">
        <v>43150.654814814814</v>
      </c>
      <c r="BR616" t="s">
        <v>355</v>
      </c>
    </row>
    <row r="617" spans="1:71" x14ac:dyDescent="0.2">
      <c r="A617" s="197" t="str">
        <f>IF(ISNA(LOOKUP($G617,BLIOTECAS!$B$1:$B$27,BLIOTECAS!C$1:C$27)),"",LOOKUP($G617,BLIOTECAS!$B$1:$B$27,BLIOTECAS!C$1:C$27))</f>
        <v>F. Óptica y Optometría</v>
      </c>
      <c r="B617" s="197" t="str">
        <f>IF(ISNA(LOOKUP($G617,BLIOTECAS!$B$1:$B$27,BLIOTECAS!D$1:D$27)),"",LOOKUP($G617,BLIOTECAS!$B$1:$B$27,BLIOTECAS!D$1:D$27))</f>
        <v>OPT</v>
      </c>
      <c r="C617" s="197" t="str">
        <f>IF(ISNA(LOOKUP($G617,BLIOTECAS!$B$1:$B$27,BLIOTECAS!E$1:E$27)),"",LOOKUP($G617,BLIOTECAS!$B$1:$B$27,BLIOTECAS!E$1:E$27))</f>
        <v>Ciencias de la Salud</v>
      </c>
      <c r="D617">
        <v>2054</v>
      </c>
      <c r="G617">
        <v>25</v>
      </c>
      <c r="I617">
        <v>3</v>
      </c>
      <c r="J617">
        <v>4</v>
      </c>
      <c r="L617">
        <v>25</v>
      </c>
      <c r="M617">
        <v>29</v>
      </c>
      <c r="R617">
        <v>5</v>
      </c>
      <c r="S617">
        <v>5</v>
      </c>
      <c r="T617">
        <v>5</v>
      </c>
      <c r="U617">
        <v>5</v>
      </c>
      <c r="X617">
        <v>2</v>
      </c>
      <c r="Y617">
        <v>4</v>
      </c>
      <c r="Z617">
        <v>2</v>
      </c>
      <c r="AA617">
        <v>4</v>
      </c>
      <c r="AB617">
        <v>4</v>
      </c>
      <c r="AD617">
        <v>5</v>
      </c>
      <c r="AE617">
        <v>5</v>
      </c>
      <c r="AF617">
        <v>5</v>
      </c>
      <c r="AG617">
        <v>5</v>
      </c>
      <c r="AH617">
        <v>5</v>
      </c>
      <c r="AI617">
        <v>5</v>
      </c>
      <c r="AJ617">
        <v>5</v>
      </c>
      <c r="AM617">
        <v>5</v>
      </c>
      <c r="AN617">
        <v>5</v>
      </c>
      <c r="AO617">
        <v>5</v>
      </c>
      <c r="AP617">
        <v>5</v>
      </c>
      <c r="AQ617">
        <v>5</v>
      </c>
      <c r="AR617">
        <v>5</v>
      </c>
      <c r="AS617">
        <v>5</v>
      </c>
      <c r="AU617" t="s">
        <v>183</v>
      </c>
      <c r="AV617">
        <v>5</v>
      </c>
      <c r="AW617" t="s">
        <v>183</v>
      </c>
      <c r="AX617">
        <v>5</v>
      </c>
      <c r="AY617" t="s">
        <v>183</v>
      </c>
      <c r="AZ617">
        <v>5</v>
      </c>
      <c r="BA617" t="s">
        <v>183</v>
      </c>
      <c r="BB617" s="152" t="s">
        <v>183</v>
      </c>
      <c r="BC617" t="s">
        <v>183</v>
      </c>
      <c r="BD617">
        <v>4</v>
      </c>
      <c r="BE617" t="s">
        <v>183</v>
      </c>
      <c r="BJ617">
        <v>5</v>
      </c>
      <c r="BK617" s="152">
        <v>5</v>
      </c>
      <c r="BM617" s="271">
        <v>5</v>
      </c>
      <c r="BN617">
        <v>4</v>
      </c>
      <c r="BQ617" s="291">
        <v>43150.691759259258</v>
      </c>
      <c r="BR617" t="s">
        <v>356</v>
      </c>
      <c r="BS617" t="s">
        <v>377</v>
      </c>
    </row>
    <row r="618" spans="1:71" x14ac:dyDescent="0.2">
      <c r="A618" s="197" t="str">
        <f>IF(ISNA(LOOKUP($G618,BLIOTECAS!$B$1:$B$27,BLIOTECAS!C$1:C$27)),"",LOOKUP($G618,BLIOTECAS!$B$1:$B$27,BLIOTECAS!C$1:C$27))</f>
        <v xml:space="preserve">Facultad de Farmacia </v>
      </c>
      <c r="B618" s="197" t="str">
        <f>IF(ISNA(LOOKUP($G618,BLIOTECAS!$B$1:$B$27,BLIOTECAS!D$1:D$27)),"",LOOKUP($G618,BLIOTECAS!$B$1:$B$27,BLIOTECAS!D$1:D$27))</f>
        <v>FAR</v>
      </c>
      <c r="C618" s="197" t="str">
        <f>IF(ISNA(LOOKUP($G618,BLIOTECAS!$B$1:$B$27,BLIOTECAS!E$1:E$27)),"",LOOKUP($G618,BLIOTECAS!$B$1:$B$27,BLIOTECAS!E$1:E$27))</f>
        <v>Ciencias de la Salud</v>
      </c>
      <c r="D618">
        <v>2055</v>
      </c>
      <c r="G618">
        <v>13</v>
      </c>
      <c r="I618">
        <v>3</v>
      </c>
      <c r="J618">
        <v>3</v>
      </c>
      <c r="L618">
        <v>13</v>
      </c>
      <c r="R618">
        <v>5</v>
      </c>
      <c r="S618">
        <v>5</v>
      </c>
      <c r="T618">
        <v>5</v>
      </c>
      <c r="U618">
        <v>5</v>
      </c>
      <c r="X618">
        <v>5</v>
      </c>
      <c r="Y618">
        <v>4</v>
      </c>
      <c r="Z618">
        <v>5</v>
      </c>
      <c r="AA618">
        <v>2</v>
      </c>
      <c r="AB618">
        <v>5</v>
      </c>
      <c r="AD618">
        <v>4</v>
      </c>
      <c r="AE618">
        <v>4</v>
      </c>
      <c r="AF618">
        <v>5</v>
      </c>
      <c r="AG618">
        <v>5</v>
      </c>
      <c r="AH618">
        <v>5</v>
      </c>
      <c r="AI618">
        <v>4</v>
      </c>
      <c r="AJ618">
        <v>5</v>
      </c>
      <c r="AM618">
        <v>5</v>
      </c>
      <c r="AN618">
        <v>5</v>
      </c>
      <c r="AO618">
        <v>5</v>
      </c>
      <c r="AP618">
        <v>5</v>
      </c>
      <c r="AQ618">
        <v>5</v>
      </c>
      <c r="AR618">
        <v>5</v>
      </c>
      <c r="AS618">
        <v>5</v>
      </c>
      <c r="AU618" t="s">
        <v>183</v>
      </c>
      <c r="AV618">
        <v>5</v>
      </c>
      <c r="AW618" t="s">
        <v>33</v>
      </c>
      <c r="AY618" t="s">
        <v>33</v>
      </c>
      <c r="BA618" t="s">
        <v>183</v>
      </c>
      <c r="BB618" s="152" t="s">
        <v>183</v>
      </c>
      <c r="BC618" t="s">
        <v>183</v>
      </c>
      <c r="BD618">
        <v>4</v>
      </c>
      <c r="BE618" t="s">
        <v>33</v>
      </c>
      <c r="BJ618">
        <v>5</v>
      </c>
      <c r="BK618" s="152">
        <v>5</v>
      </c>
      <c r="BM618" s="271">
        <v>5</v>
      </c>
      <c r="BN618">
        <v>5</v>
      </c>
      <c r="BQ618" s="264">
        <v>43150.708067129628</v>
      </c>
      <c r="BR618" t="s">
        <v>356</v>
      </c>
      <c r="BS618" t="s">
        <v>377</v>
      </c>
    </row>
    <row r="619" spans="1:71" x14ac:dyDescent="0.2">
      <c r="A619" s="197" t="str">
        <f>IF(ISNA(LOOKUP($G619,BLIOTECAS!$B$1:$B$27,BLIOTECAS!C$1:C$27)),"",LOOKUP($G619,BLIOTECAS!$B$1:$B$27,BLIOTECAS!C$1:C$27))</f>
        <v>F. Óptica y Optometría</v>
      </c>
      <c r="B619" s="197" t="str">
        <f>IF(ISNA(LOOKUP($G619,BLIOTECAS!$B$1:$B$27,BLIOTECAS!D$1:D$27)),"",LOOKUP($G619,BLIOTECAS!$B$1:$B$27,BLIOTECAS!D$1:D$27))</f>
        <v>OPT</v>
      </c>
      <c r="C619" s="197" t="str">
        <f>IF(ISNA(LOOKUP($G619,BLIOTECAS!$B$1:$B$27,BLIOTECAS!E$1:E$27)),"",LOOKUP($G619,BLIOTECAS!$B$1:$B$27,BLIOTECAS!E$1:E$27))</f>
        <v>Ciencias de la Salud</v>
      </c>
      <c r="D619">
        <v>2056</v>
      </c>
      <c r="G619">
        <v>25</v>
      </c>
      <c r="I619">
        <v>3</v>
      </c>
      <c r="J619">
        <v>4</v>
      </c>
      <c r="L619">
        <v>25</v>
      </c>
      <c r="R619">
        <v>5</v>
      </c>
      <c r="S619">
        <v>5</v>
      </c>
      <c r="T619">
        <v>5</v>
      </c>
      <c r="U619">
        <v>4</v>
      </c>
      <c r="X619">
        <v>4</v>
      </c>
      <c r="Y619">
        <v>4</v>
      </c>
      <c r="Z619">
        <v>1</v>
      </c>
      <c r="AA619">
        <v>1</v>
      </c>
      <c r="AB619">
        <v>1</v>
      </c>
      <c r="AD619">
        <v>5</v>
      </c>
      <c r="AE619">
        <v>5</v>
      </c>
      <c r="AF619">
        <v>5</v>
      </c>
      <c r="AG619">
        <v>5</v>
      </c>
      <c r="AH619">
        <v>5</v>
      </c>
      <c r="AI619">
        <v>5</v>
      </c>
      <c r="AJ619">
        <v>5</v>
      </c>
      <c r="AM619">
        <v>5</v>
      </c>
      <c r="AN619">
        <v>5</v>
      </c>
      <c r="AO619">
        <v>5</v>
      </c>
      <c r="AP619">
        <v>5</v>
      </c>
      <c r="AQ619">
        <v>5</v>
      </c>
      <c r="AR619">
        <v>5</v>
      </c>
      <c r="AS619">
        <v>5</v>
      </c>
      <c r="AU619" t="s">
        <v>183</v>
      </c>
      <c r="AV619">
        <v>3</v>
      </c>
      <c r="AW619" t="s">
        <v>33</v>
      </c>
      <c r="AX619">
        <v>1</v>
      </c>
      <c r="AY619" t="s">
        <v>33</v>
      </c>
      <c r="BA619" t="s">
        <v>183</v>
      </c>
      <c r="BB619" s="152" t="s">
        <v>183</v>
      </c>
      <c r="BC619" t="s">
        <v>33</v>
      </c>
      <c r="BE619" t="s">
        <v>33</v>
      </c>
      <c r="BJ619">
        <v>5</v>
      </c>
      <c r="BK619" s="152">
        <v>5</v>
      </c>
      <c r="BM619" s="271">
        <v>5</v>
      </c>
      <c r="BN619">
        <v>4</v>
      </c>
      <c r="BQ619" s="291">
        <v>43150.714826388888</v>
      </c>
      <c r="BR619" t="s">
        <v>355</v>
      </c>
    </row>
    <row r="620" spans="1:71" x14ac:dyDescent="0.2">
      <c r="A620" s="197" t="str">
        <f>IF(ISNA(LOOKUP($G620,BLIOTECAS!$B$1:$B$27,BLIOTECAS!C$1:C$27)),"",LOOKUP($G620,BLIOTECAS!$B$1:$B$27,BLIOTECAS!C$1:C$27))</f>
        <v xml:space="preserve">Facultad de Farmacia </v>
      </c>
      <c r="B620" s="197" t="str">
        <f>IF(ISNA(LOOKUP($G620,BLIOTECAS!$B$1:$B$27,BLIOTECAS!D$1:D$27)),"",LOOKUP($G620,BLIOTECAS!$B$1:$B$27,BLIOTECAS!D$1:D$27))</f>
        <v>FAR</v>
      </c>
      <c r="C620" s="197" t="str">
        <f>IF(ISNA(LOOKUP($G620,BLIOTECAS!$B$1:$B$27,BLIOTECAS!E$1:E$27)),"",LOOKUP($G620,BLIOTECAS!$B$1:$B$27,BLIOTECAS!E$1:E$27))</f>
        <v>Ciencias de la Salud</v>
      </c>
      <c r="D620">
        <v>2057</v>
      </c>
      <c r="G620">
        <v>13</v>
      </c>
      <c r="I620">
        <v>3</v>
      </c>
      <c r="J620">
        <v>3</v>
      </c>
      <c r="L620">
        <v>13</v>
      </c>
      <c r="R620">
        <v>5</v>
      </c>
      <c r="S620">
        <v>5</v>
      </c>
      <c r="T620">
        <v>5</v>
      </c>
      <c r="U620">
        <v>5</v>
      </c>
      <c r="X620">
        <v>4</v>
      </c>
      <c r="Y620">
        <v>3</v>
      </c>
      <c r="Z620">
        <v>3</v>
      </c>
      <c r="AA620">
        <v>2</v>
      </c>
      <c r="AB620">
        <v>3</v>
      </c>
      <c r="AD620">
        <v>5</v>
      </c>
      <c r="AE620">
        <v>5</v>
      </c>
      <c r="AF620">
        <v>5</v>
      </c>
      <c r="AG620">
        <v>5</v>
      </c>
      <c r="AH620">
        <v>5</v>
      </c>
      <c r="AI620">
        <v>5</v>
      </c>
      <c r="AJ620">
        <v>5</v>
      </c>
      <c r="AM620">
        <v>5</v>
      </c>
      <c r="AN620">
        <v>5</v>
      </c>
      <c r="AO620">
        <v>5</v>
      </c>
      <c r="AP620">
        <v>5</v>
      </c>
      <c r="AQ620">
        <v>5</v>
      </c>
      <c r="AR620">
        <v>5</v>
      </c>
      <c r="AS620">
        <v>5</v>
      </c>
      <c r="AU620" t="s">
        <v>183</v>
      </c>
      <c r="AV620">
        <v>5</v>
      </c>
      <c r="AW620" t="s">
        <v>33</v>
      </c>
      <c r="AY620" t="s">
        <v>33</v>
      </c>
      <c r="BA620" t="s">
        <v>183</v>
      </c>
      <c r="BB620" s="152" t="s">
        <v>183</v>
      </c>
      <c r="BC620" t="s">
        <v>183</v>
      </c>
      <c r="BD620">
        <v>5</v>
      </c>
      <c r="BE620" t="s">
        <v>183</v>
      </c>
      <c r="BJ620">
        <v>5</v>
      </c>
      <c r="BK620" s="152">
        <v>5</v>
      </c>
      <c r="BM620" s="271">
        <v>5</v>
      </c>
      <c r="BN620">
        <v>5</v>
      </c>
      <c r="BQ620" s="264">
        <v>43150.73201388889</v>
      </c>
      <c r="BR620" t="s">
        <v>356</v>
      </c>
    </row>
    <row r="621" spans="1:71" x14ac:dyDescent="0.2">
      <c r="A621" s="197" t="str">
        <f>IF(ISNA(LOOKUP($G621,BLIOTECAS!$B$1:$B$27,BLIOTECAS!C$1:C$27)),"",LOOKUP($G621,BLIOTECAS!$B$1:$B$27,BLIOTECAS!C$1:C$27))</f>
        <v xml:space="preserve">Facultad de Farmacia </v>
      </c>
      <c r="B621" s="197" t="str">
        <f>IF(ISNA(LOOKUP($G621,BLIOTECAS!$B$1:$B$27,BLIOTECAS!D$1:D$27)),"",LOOKUP($G621,BLIOTECAS!$B$1:$B$27,BLIOTECAS!D$1:D$27))</f>
        <v>FAR</v>
      </c>
      <c r="C621" s="197" t="str">
        <f>IF(ISNA(LOOKUP($G621,BLIOTECAS!$B$1:$B$27,BLIOTECAS!E$1:E$27)),"",LOOKUP($G621,BLIOTECAS!$B$1:$B$27,BLIOTECAS!E$1:E$27))</f>
        <v>Ciencias de la Salud</v>
      </c>
      <c r="D621">
        <v>2058</v>
      </c>
      <c r="G621">
        <v>13</v>
      </c>
      <c r="I621">
        <v>3</v>
      </c>
      <c r="J621">
        <v>5</v>
      </c>
      <c r="L621">
        <v>13</v>
      </c>
      <c r="M621">
        <v>18</v>
      </c>
      <c r="N621">
        <v>10</v>
      </c>
      <c r="R621">
        <v>4</v>
      </c>
      <c r="S621">
        <v>4</v>
      </c>
      <c r="T621">
        <v>4</v>
      </c>
      <c r="U621">
        <v>5</v>
      </c>
      <c r="X621">
        <v>5</v>
      </c>
      <c r="Y621">
        <v>5</v>
      </c>
      <c r="Z621">
        <v>3</v>
      </c>
      <c r="AA621">
        <v>3</v>
      </c>
      <c r="AB621">
        <v>4</v>
      </c>
      <c r="AD621">
        <v>4</v>
      </c>
      <c r="AE621">
        <v>5</v>
      </c>
      <c r="AF621">
        <v>5</v>
      </c>
      <c r="AG621">
        <v>5</v>
      </c>
      <c r="AH621">
        <v>5</v>
      </c>
      <c r="AI621">
        <v>5</v>
      </c>
      <c r="AJ621">
        <v>5</v>
      </c>
      <c r="AM621">
        <v>5</v>
      </c>
      <c r="AN621">
        <v>5</v>
      </c>
      <c r="AO621">
        <v>4</v>
      </c>
      <c r="AP621">
        <v>5</v>
      </c>
      <c r="AQ621">
        <v>5</v>
      </c>
      <c r="AR621">
        <v>5</v>
      </c>
      <c r="AS621">
        <v>5</v>
      </c>
      <c r="AU621" t="s">
        <v>183</v>
      </c>
      <c r="AV621">
        <v>5</v>
      </c>
      <c r="AW621" t="s">
        <v>183</v>
      </c>
      <c r="AX621">
        <v>5</v>
      </c>
      <c r="AY621" t="s">
        <v>183</v>
      </c>
      <c r="AZ621">
        <v>5</v>
      </c>
      <c r="BA621" t="s">
        <v>183</v>
      </c>
      <c r="BB621" s="152" t="s">
        <v>183</v>
      </c>
      <c r="BC621" t="s">
        <v>183</v>
      </c>
      <c r="BD621">
        <v>5</v>
      </c>
      <c r="BE621" t="s">
        <v>183</v>
      </c>
      <c r="BJ621">
        <v>5</v>
      </c>
      <c r="BK621" s="152">
        <v>5</v>
      </c>
      <c r="BM621" s="271">
        <v>5</v>
      </c>
      <c r="BN621">
        <v>5</v>
      </c>
      <c r="BQ621" s="264">
        <v>43150.739884259259</v>
      </c>
      <c r="BR621" t="s">
        <v>355</v>
      </c>
    </row>
    <row r="622" spans="1:71" x14ac:dyDescent="0.2">
      <c r="A622" s="197" t="str">
        <f>IF(ISNA(LOOKUP($G622,BLIOTECAS!$B$1:$B$27,BLIOTECAS!C$1:C$27)),"",LOOKUP($G622,BLIOTECAS!$B$1:$B$27,BLIOTECAS!C$1:C$27))</f>
        <v>F. Óptica y Optometría</v>
      </c>
      <c r="B622" s="197" t="str">
        <f>IF(ISNA(LOOKUP($G622,BLIOTECAS!$B$1:$B$27,BLIOTECAS!D$1:D$27)),"",LOOKUP($G622,BLIOTECAS!$B$1:$B$27,BLIOTECAS!D$1:D$27))</f>
        <v>OPT</v>
      </c>
      <c r="C622" s="197" t="str">
        <f>IF(ISNA(LOOKUP($G622,BLIOTECAS!$B$1:$B$27,BLIOTECAS!E$1:E$27)),"",LOOKUP($G622,BLIOTECAS!$B$1:$B$27,BLIOTECAS!E$1:E$27))</f>
        <v>Ciencias de la Salud</v>
      </c>
      <c r="D622">
        <v>2059</v>
      </c>
      <c r="G622">
        <v>25</v>
      </c>
      <c r="I622">
        <v>2</v>
      </c>
      <c r="J622">
        <v>5</v>
      </c>
      <c r="L622">
        <v>10</v>
      </c>
      <c r="M622">
        <v>25</v>
      </c>
      <c r="R622">
        <v>4</v>
      </c>
      <c r="S622">
        <v>4</v>
      </c>
      <c r="T622">
        <v>4</v>
      </c>
      <c r="U622">
        <v>4</v>
      </c>
      <c r="X622">
        <v>3</v>
      </c>
      <c r="Y622">
        <v>5</v>
      </c>
      <c r="Z622">
        <v>2</v>
      </c>
      <c r="AA622">
        <v>3</v>
      </c>
      <c r="AB622">
        <v>3</v>
      </c>
      <c r="AD622">
        <v>3</v>
      </c>
      <c r="AE622">
        <v>4</v>
      </c>
      <c r="AF622">
        <v>4</v>
      </c>
      <c r="AG622">
        <v>4</v>
      </c>
      <c r="AH622">
        <v>4</v>
      </c>
      <c r="AI622">
        <v>4</v>
      </c>
      <c r="AJ622">
        <v>4</v>
      </c>
      <c r="AM622">
        <v>4</v>
      </c>
      <c r="AN622">
        <v>5</v>
      </c>
      <c r="AO622">
        <v>5</v>
      </c>
      <c r="AP622">
        <v>4</v>
      </c>
      <c r="AQ622">
        <v>5</v>
      </c>
      <c r="AR622">
        <v>5</v>
      </c>
      <c r="AS622">
        <v>3</v>
      </c>
      <c r="AU622" t="s">
        <v>183</v>
      </c>
      <c r="AV622">
        <v>3</v>
      </c>
      <c r="AW622" t="s">
        <v>33</v>
      </c>
      <c r="AY622" t="s">
        <v>33</v>
      </c>
      <c r="BA622" t="s">
        <v>183</v>
      </c>
      <c r="BB622" s="152" t="s">
        <v>33</v>
      </c>
      <c r="BC622" t="s">
        <v>33</v>
      </c>
      <c r="BE622" t="s">
        <v>183</v>
      </c>
      <c r="BJ622">
        <v>4</v>
      </c>
      <c r="BK622" s="152">
        <v>4</v>
      </c>
      <c r="BM622" s="271">
        <v>4</v>
      </c>
      <c r="BN622">
        <v>4</v>
      </c>
      <c r="BQ622" s="291">
        <v>43150.780833333331</v>
      </c>
      <c r="BR622" t="s">
        <v>355</v>
      </c>
    </row>
    <row r="623" spans="1:71" x14ac:dyDescent="0.2">
      <c r="A623" s="197" t="str">
        <f>IF(ISNA(LOOKUP($G623,BLIOTECAS!$B$1:$B$27,BLIOTECAS!C$1:C$27)),"",LOOKUP($G623,BLIOTECAS!$B$1:$B$27,BLIOTECAS!C$1:C$27))</f>
        <v>F. Óptica y Optometría</v>
      </c>
      <c r="B623" s="197" t="str">
        <f>IF(ISNA(LOOKUP($G623,BLIOTECAS!$B$1:$B$27,BLIOTECAS!D$1:D$27)),"",LOOKUP($G623,BLIOTECAS!$B$1:$B$27,BLIOTECAS!D$1:D$27))</f>
        <v>OPT</v>
      </c>
      <c r="C623" s="197" t="str">
        <f>IF(ISNA(LOOKUP($G623,BLIOTECAS!$B$1:$B$27,BLIOTECAS!E$1:E$27)),"",LOOKUP($G623,BLIOTECAS!$B$1:$B$27,BLIOTECAS!E$1:E$27))</f>
        <v>Ciencias de la Salud</v>
      </c>
      <c r="D623">
        <v>2060</v>
      </c>
      <c r="G623">
        <v>25</v>
      </c>
      <c r="I623">
        <v>5</v>
      </c>
      <c r="J623">
        <v>3</v>
      </c>
      <c r="L623">
        <v>25</v>
      </c>
      <c r="M623">
        <v>25</v>
      </c>
      <c r="N623">
        <v>25</v>
      </c>
      <c r="R623">
        <v>5</v>
      </c>
      <c r="S623">
        <v>5</v>
      </c>
      <c r="T623">
        <v>5</v>
      </c>
      <c r="U623">
        <v>5</v>
      </c>
      <c r="X623">
        <v>5</v>
      </c>
      <c r="Y623">
        <v>3</v>
      </c>
      <c r="Z623">
        <v>2</v>
      </c>
      <c r="AA623">
        <v>2</v>
      </c>
      <c r="AB623">
        <v>3</v>
      </c>
      <c r="AD623">
        <v>4</v>
      </c>
      <c r="AE623">
        <v>5</v>
      </c>
      <c r="AF623">
        <v>5</v>
      </c>
      <c r="AG623">
        <v>5</v>
      </c>
      <c r="AH623">
        <v>5</v>
      </c>
      <c r="AI623">
        <v>5</v>
      </c>
      <c r="AJ623">
        <v>5</v>
      </c>
      <c r="AM623">
        <v>5</v>
      </c>
      <c r="AN623">
        <v>5</v>
      </c>
      <c r="AO623">
        <v>4</v>
      </c>
      <c r="AP623">
        <v>5</v>
      </c>
      <c r="AQ623">
        <v>5</v>
      </c>
      <c r="AR623">
        <v>4</v>
      </c>
      <c r="AS623">
        <v>3</v>
      </c>
      <c r="AU623" t="s">
        <v>183</v>
      </c>
      <c r="AV623">
        <v>4</v>
      </c>
      <c r="AW623" t="s">
        <v>183</v>
      </c>
      <c r="AX623">
        <v>3</v>
      </c>
      <c r="AY623" t="s">
        <v>183</v>
      </c>
      <c r="AZ623">
        <v>2</v>
      </c>
      <c r="BA623" t="s">
        <v>33</v>
      </c>
      <c r="BB623" s="152" t="s">
        <v>183</v>
      </c>
      <c r="BC623" t="s">
        <v>33</v>
      </c>
      <c r="BE623" t="s">
        <v>33</v>
      </c>
      <c r="BJ623">
        <v>5</v>
      </c>
      <c r="BK623" s="152">
        <v>5</v>
      </c>
      <c r="BM623" s="271">
        <v>5</v>
      </c>
      <c r="BN623">
        <v>5</v>
      </c>
      <c r="BQ623" s="291">
        <v>43150.824537037035</v>
      </c>
      <c r="BR623" t="s">
        <v>355</v>
      </c>
    </row>
    <row r="624" spans="1:71" x14ac:dyDescent="0.2">
      <c r="A624" s="197" t="str">
        <f>IF(ISNA(LOOKUP($G624,BLIOTECAS!$B$1:$B$27,BLIOTECAS!C$1:C$27)),"",LOOKUP($G624,BLIOTECAS!$B$1:$B$27,BLIOTECAS!C$1:C$27))</f>
        <v>F. Óptica y Optometría</v>
      </c>
      <c r="B624" s="197" t="str">
        <f>IF(ISNA(LOOKUP($G624,BLIOTECAS!$B$1:$B$27,BLIOTECAS!D$1:D$27)),"",LOOKUP($G624,BLIOTECAS!$B$1:$B$27,BLIOTECAS!D$1:D$27))</f>
        <v>OPT</v>
      </c>
      <c r="C624" s="197" t="str">
        <f>IF(ISNA(LOOKUP($G624,BLIOTECAS!$B$1:$B$27,BLIOTECAS!E$1:E$27)),"",LOOKUP($G624,BLIOTECAS!$B$1:$B$27,BLIOTECAS!E$1:E$27))</f>
        <v>Ciencias de la Salud</v>
      </c>
      <c r="D624">
        <v>2061</v>
      </c>
      <c r="G624">
        <v>25</v>
      </c>
      <c r="I624">
        <v>3</v>
      </c>
      <c r="J624">
        <v>3</v>
      </c>
      <c r="L624">
        <v>25</v>
      </c>
      <c r="R624">
        <v>5</v>
      </c>
      <c r="S624">
        <v>4</v>
      </c>
      <c r="T624">
        <v>4</v>
      </c>
      <c r="U624">
        <v>4</v>
      </c>
      <c r="X624">
        <v>4</v>
      </c>
      <c r="Y624">
        <v>5</v>
      </c>
      <c r="Z624">
        <v>3</v>
      </c>
      <c r="AA624">
        <v>3</v>
      </c>
      <c r="AB624">
        <v>4</v>
      </c>
      <c r="AD624">
        <v>4</v>
      </c>
      <c r="AE624">
        <v>5</v>
      </c>
      <c r="AF624">
        <v>5</v>
      </c>
      <c r="AG624">
        <v>5</v>
      </c>
      <c r="AH624">
        <v>5</v>
      </c>
      <c r="AI624">
        <v>5</v>
      </c>
      <c r="AJ624">
        <v>5</v>
      </c>
      <c r="AM624">
        <v>5</v>
      </c>
      <c r="AN624">
        <v>5</v>
      </c>
      <c r="AO624">
        <v>5</v>
      </c>
      <c r="AP624">
        <v>5</v>
      </c>
      <c r="AQ624">
        <v>5</v>
      </c>
      <c r="AR624">
        <v>5</v>
      </c>
      <c r="AS624">
        <v>5</v>
      </c>
      <c r="AU624" t="s">
        <v>183</v>
      </c>
      <c r="AV624">
        <v>4</v>
      </c>
      <c r="AW624" t="s">
        <v>183</v>
      </c>
      <c r="AX624">
        <v>5</v>
      </c>
      <c r="AY624" t="s">
        <v>183</v>
      </c>
      <c r="AZ624">
        <v>4</v>
      </c>
      <c r="BA624" t="s">
        <v>183</v>
      </c>
      <c r="BB624" s="152" t="s">
        <v>183</v>
      </c>
      <c r="BC624" t="s">
        <v>33</v>
      </c>
      <c r="BE624" t="s">
        <v>33</v>
      </c>
      <c r="BJ624">
        <v>5</v>
      </c>
      <c r="BK624" s="152">
        <v>5</v>
      </c>
      <c r="BM624" s="271">
        <v>5</v>
      </c>
      <c r="BN624">
        <v>4</v>
      </c>
      <c r="BQ624" s="291">
        <v>43150.829652777778</v>
      </c>
      <c r="BR624" t="s">
        <v>355</v>
      </c>
    </row>
    <row r="625" spans="1:70" x14ac:dyDescent="0.2">
      <c r="A625" s="197" t="str">
        <f>IF(ISNA(LOOKUP($G625,BLIOTECAS!$B$1:$B$27,BLIOTECAS!C$1:C$27)),"",LOOKUP($G625,BLIOTECAS!$B$1:$B$27,BLIOTECAS!C$1:C$27))</f>
        <v>F. Óptica y Optometría</v>
      </c>
      <c r="B625" s="197" t="str">
        <f>IF(ISNA(LOOKUP($G625,BLIOTECAS!$B$1:$B$27,BLIOTECAS!D$1:D$27)),"",LOOKUP($G625,BLIOTECAS!$B$1:$B$27,BLIOTECAS!D$1:D$27))</f>
        <v>OPT</v>
      </c>
      <c r="C625" s="197" t="str">
        <f>IF(ISNA(LOOKUP($G625,BLIOTECAS!$B$1:$B$27,BLIOTECAS!E$1:E$27)),"",LOOKUP($G625,BLIOTECAS!$B$1:$B$27,BLIOTECAS!E$1:E$27))</f>
        <v>Ciencias de la Salud</v>
      </c>
      <c r="D625">
        <v>2062</v>
      </c>
      <c r="G625">
        <v>25</v>
      </c>
      <c r="I625">
        <v>3</v>
      </c>
      <c r="L625">
        <v>25</v>
      </c>
      <c r="M625">
        <v>20</v>
      </c>
      <c r="N625">
        <v>18</v>
      </c>
      <c r="R625">
        <v>5</v>
      </c>
      <c r="S625">
        <v>4</v>
      </c>
      <c r="T625">
        <v>3</v>
      </c>
      <c r="U625">
        <v>4</v>
      </c>
      <c r="X625">
        <v>4</v>
      </c>
      <c r="Y625">
        <v>2</v>
      </c>
      <c r="Z625">
        <v>5</v>
      </c>
      <c r="AA625">
        <v>3</v>
      </c>
      <c r="AB625">
        <v>3</v>
      </c>
      <c r="AD625">
        <v>3</v>
      </c>
      <c r="AE625">
        <v>3</v>
      </c>
      <c r="AF625">
        <v>3</v>
      </c>
      <c r="AG625">
        <v>3</v>
      </c>
      <c r="AH625">
        <v>2</v>
      </c>
      <c r="AI625">
        <v>2</v>
      </c>
      <c r="AJ625">
        <v>2</v>
      </c>
      <c r="AM625">
        <v>3</v>
      </c>
      <c r="AN625">
        <v>2</v>
      </c>
      <c r="AO625">
        <v>3</v>
      </c>
      <c r="AP625">
        <v>3</v>
      </c>
      <c r="AQ625">
        <v>3</v>
      </c>
      <c r="AR625">
        <v>1</v>
      </c>
      <c r="AS625">
        <v>1</v>
      </c>
      <c r="AU625" t="s">
        <v>33</v>
      </c>
      <c r="AW625" t="s">
        <v>33</v>
      </c>
      <c r="AY625" t="s">
        <v>33</v>
      </c>
      <c r="BA625" t="s">
        <v>33</v>
      </c>
      <c r="BB625" s="152" t="s">
        <v>183</v>
      </c>
      <c r="BC625" t="s">
        <v>33</v>
      </c>
      <c r="BE625" t="s">
        <v>33</v>
      </c>
      <c r="BJ625">
        <v>4</v>
      </c>
      <c r="BK625" s="152">
        <v>4</v>
      </c>
      <c r="BM625" s="271">
        <v>4</v>
      </c>
      <c r="BN625">
        <v>3</v>
      </c>
      <c r="BO625" t="s">
        <v>568</v>
      </c>
      <c r="BQ625" s="264">
        <v>43150.843090277776</v>
      </c>
      <c r="BR625" t="s">
        <v>355</v>
      </c>
    </row>
    <row r="626" spans="1:70" x14ac:dyDescent="0.2">
      <c r="A626" s="197" t="str">
        <f>IF(ISNA(LOOKUP($G626,BLIOTECAS!$B$1:$B$27,BLIOTECAS!C$1:C$27)),"",LOOKUP($G626,BLIOTECAS!$B$1:$B$27,BLIOTECAS!C$1:C$27))</f>
        <v>F. Óptica y Optometría</v>
      </c>
      <c r="B626" s="197" t="str">
        <f>IF(ISNA(LOOKUP($G626,BLIOTECAS!$B$1:$B$27,BLIOTECAS!D$1:D$27)),"",LOOKUP($G626,BLIOTECAS!$B$1:$B$27,BLIOTECAS!D$1:D$27))</f>
        <v>OPT</v>
      </c>
      <c r="C626" s="197" t="str">
        <f>IF(ISNA(LOOKUP($G626,BLIOTECAS!$B$1:$B$27,BLIOTECAS!E$1:E$27)),"",LOOKUP($G626,BLIOTECAS!$B$1:$B$27,BLIOTECAS!E$1:E$27))</f>
        <v>Ciencias de la Salud</v>
      </c>
      <c r="D626">
        <v>2063</v>
      </c>
      <c r="G626">
        <v>25</v>
      </c>
      <c r="I626">
        <v>4</v>
      </c>
      <c r="J626">
        <v>4</v>
      </c>
      <c r="L626">
        <v>25</v>
      </c>
      <c r="R626">
        <v>5</v>
      </c>
      <c r="S626">
        <v>4</v>
      </c>
      <c r="T626">
        <v>3</v>
      </c>
      <c r="U626">
        <v>3</v>
      </c>
      <c r="X626">
        <v>3</v>
      </c>
      <c r="Y626">
        <v>5</v>
      </c>
      <c r="Z626">
        <v>3</v>
      </c>
      <c r="AA626">
        <v>3</v>
      </c>
      <c r="AB626">
        <v>4</v>
      </c>
      <c r="AD626">
        <v>4</v>
      </c>
      <c r="AE626">
        <v>4</v>
      </c>
      <c r="AF626">
        <v>4</v>
      </c>
      <c r="AG626">
        <v>4</v>
      </c>
      <c r="AH626">
        <v>3</v>
      </c>
      <c r="AI626">
        <v>4</v>
      </c>
      <c r="AJ626">
        <v>4</v>
      </c>
      <c r="AM626">
        <v>4</v>
      </c>
      <c r="AN626">
        <v>4</v>
      </c>
      <c r="AO626">
        <v>4</v>
      </c>
      <c r="AP626">
        <v>4</v>
      </c>
      <c r="AQ626">
        <v>4</v>
      </c>
      <c r="AR626">
        <v>4</v>
      </c>
      <c r="AS626">
        <v>3</v>
      </c>
      <c r="AU626" t="s">
        <v>183</v>
      </c>
      <c r="AV626">
        <v>3</v>
      </c>
      <c r="AW626" t="s">
        <v>183</v>
      </c>
      <c r="AX626">
        <v>3</v>
      </c>
      <c r="BA626" t="s">
        <v>183</v>
      </c>
      <c r="BB626" s="152" t="s">
        <v>183</v>
      </c>
      <c r="BC626" t="s">
        <v>183</v>
      </c>
      <c r="BD626">
        <v>5</v>
      </c>
      <c r="BE626" t="s">
        <v>183</v>
      </c>
      <c r="BJ626">
        <v>5</v>
      </c>
      <c r="BK626" s="152">
        <v>5</v>
      </c>
      <c r="BM626" s="271">
        <v>5</v>
      </c>
      <c r="BN626">
        <v>4</v>
      </c>
      <c r="BQ626" s="291">
        <v>43150.868506944447</v>
      </c>
      <c r="BR626" t="s">
        <v>355</v>
      </c>
    </row>
    <row r="627" spans="1:70" x14ac:dyDescent="0.2">
      <c r="A627" s="197" t="str">
        <f>IF(ISNA(LOOKUP($G627,BLIOTECAS!$B$1:$B$27,BLIOTECAS!C$1:C$27)),"",LOOKUP($G627,BLIOTECAS!$B$1:$B$27,BLIOTECAS!C$1:C$27))</f>
        <v>F. Óptica y Optometría</v>
      </c>
      <c r="B627" s="197" t="str">
        <f>IF(ISNA(LOOKUP($G627,BLIOTECAS!$B$1:$B$27,BLIOTECAS!D$1:D$27)),"",LOOKUP($G627,BLIOTECAS!$B$1:$B$27,BLIOTECAS!D$1:D$27))</f>
        <v>OPT</v>
      </c>
      <c r="C627" s="197" t="str">
        <f>IF(ISNA(LOOKUP($G627,BLIOTECAS!$B$1:$B$27,BLIOTECAS!E$1:E$27)),"",LOOKUP($G627,BLIOTECAS!$B$1:$B$27,BLIOTECAS!E$1:E$27))</f>
        <v>Ciencias de la Salud</v>
      </c>
      <c r="D627">
        <v>2064</v>
      </c>
      <c r="G627">
        <v>25</v>
      </c>
      <c r="I627">
        <v>3</v>
      </c>
      <c r="J627">
        <v>5</v>
      </c>
      <c r="L627">
        <v>25</v>
      </c>
      <c r="R627">
        <v>5</v>
      </c>
      <c r="S627">
        <v>5</v>
      </c>
      <c r="T627">
        <v>5</v>
      </c>
      <c r="U627">
        <v>4</v>
      </c>
      <c r="X627">
        <v>2</v>
      </c>
      <c r="Y627">
        <v>5</v>
      </c>
      <c r="Z627">
        <v>4</v>
      </c>
      <c r="AA627">
        <v>4</v>
      </c>
      <c r="AB627">
        <v>4</v>
      </c>
      <c r="AD627">
        <v>4</v>
      </c>
      <c r="AE627">
        <v>4</v>
      </c>
      <c r="AF627">
        <v>5</v>
      </c>
      <c r="AG627">
        <v>4</v>
      </c>
      <c r="AH627">
        <v>4</v>
      </c>
      <c r="AI627">
        <v>5</v>
      </c>
      <c r="AJ627">
        <v>4</v>
      </c>
      <c r="AM627">
        <v>5</v>
      </c>
      <c r="AN627">
        <v>5</v>
      </c>
      <c r="AO627">
        <v>5</v>
      </c>
      <c r="AP627">
        <v>5</v>
      </c>
      <c r="AQ627">
        <v>5</v>
      </c>
      <c r="AR627">
        <v>5</v>
      </c>
      <c r="AU627" t="s">
        <v>183</v>
      </c>
      <c r="AV627">
        <v>4</v>
      </c>
      <c r="AW627" t="s">
        <v>33</v>
      </c>
      <c r="AY627" t="s">
        <v>183</v>
      </c>
      <c r="AZ627">
        <v>4</v>
      </c>
      <c r="BA627" t="s">
        <v>33</v>
      </c>
      <c r="BB627" s="152" t="s">
        <v>183</v>
      </c>
      <c r="BC627" t="s">
        <v>183</v>
      </c>
      <c r="BD627">
        <v>4</v>
      </c>
      <c r="BE627" t="s">
        <v>183</v>
      </c>
      <c r="BJ627">
        <v>5</v>
      </c>
      <c r="BK627" s="152">
        <v>5</v>
      </c>
      <c r="BM627" s="271">
        <v>5</v>
      </c>
      <c r="BN627">
        <v>5</v>
      </c>
      <c r="BQ627" s="291">
        <v>43150.942893518521</v>
      </c>
      <c r="BR627" t="s">
        <v>356</v>
      </c>
    </row>
    <row r="628" spans="1:70" x14ac:dyDescent="0.2">
      <c r="A628" s="197" t="str">
        <f>IF(ISNA(LOOKUP($G628,BLIOTECAS!$B$1:$B$27,BLIOTECAS!C$1:C$27)),"",LOOKUP($G628,BLIOTECAS!$B$1:$B$27,BLIOTECAS!C$1:C$27))</f>
        <v>F. Óptica y Optometría</v>
      </c>
      <c r="B628" s="197" t="str">
        <f>IF(ISNA(LOOKUP($G628,BLIOTECAS!$B$1:$B$27,BLIOTECAS!D$1:D$27)),"",LOOKUP($G628,BLIOTECAS!$B$1:$B$27,BLIOTECAS!D$1:D$27))</f>
        <v>OPT</v>
      </c>
      <c r="C628" s="197" t="str">
        <f>IF(ISNA(LOOKUP($G628,BLIOTECAS!$B$1:$B$27,BLIOTECAS!E$1:E$27)),"",LOOKUP($G628,BLIOTECAS!$B$1:$B$27,BLIOTECAS!E$1:E$27))</f>
        <v>Ciencias de la Salud</v>
      </c>
      <c r="D628">
        <v>2065</v>
      </c>
      <c r="G628">
        <v>25</v>
      </c>
      <c r="I628">
        <v>4</v>
      </c>
      <c r="J628">
        <v>4</v>
      </c>
      <c r="L628">
        <v>25</v>
      </c>
      <c r="R628">
        <v>4</v>
      </c>
      <c r="S628">
        <v>5</v>
      </c>
      <c r="T628">
        <v>5</v>
      </c>
      <c r="U628">
        <v>4</v>
      </c>
      <c r="X628">
        <v>4</v>
      </c>
      <c r="Y628">
        <v>4</v>
      </c>
      <c r="Z628">
        <v>3</v>
      </c>
      <c r="AA628">
        <v>4</v>
      </c>
      <c r="AB628">
        <v>3</v>
      </c>
      <c r="AD628">
        <v>4</v>
      </c>
      <c r="AE628">
        <v>4</v>
      </c>
      <c r="AF628">
        <v>4</v>
      </c>
      <c r="AG628">
        <v>5</v>
      </c>
      <c r="AH628">
        <v>4</v>
      </c>
      <c r="AI628">
        <v>5</v>
      </c>
      <c r="AJ628">
        <v>4</v>
      </c>
      <c r="AM628">
        <v>5</v>
      </c>
      <c r="AN628">
        <v>5</v>
      </c>
      <c r="AO628">
        <v>5</v>
      </c>
      <c r="AP628">
        <v>5</v>
      </c>
      <c r="AQ628">
        <v>4</v>
      </c>
      <c r="AR628">
        <v>4</v>
      </c>
      <c r="AS628">
        <v>3</v>
      </c>
      <c r="AU628" t="s">
        <v>183</v>
      </c>
      <c r="AV628">
        <v>4</v>
      </c>
      <c r="AW628" t="s">
        <v>33</v>
      </c>
      <c r="AY628" t="s">
        <v>183</v>
      </c>
      <c r="AZ628">
        <v>5</v>
      </c>
      <c r="BA628" t="s">
        <v>183</v>
      </c>
      <c r="BB628" s="152" t="s">
        <v>183</v>
      </c>
      <c r="BC628" t="s">
        <v>183</v>
      </c>
      <c r="BD628">
        <v>4</v>
      </c>
      <c r="BE628" t="s">
        <v>183</v>
      </c>
      <c r="BJ628">
        <v>4</v>
      </c>
      <c r="BK628" s="152">
        <v>4</v>
      </c>
      <c r="BM628" s="271">
        <v>5</v>
      </c>
      <c r="BN628">
        <v>4</v>
      </c>
      <c r="BQ628" s="291">
        <v>43150.946944444448</v>
      </c>
      <c r="BR628" t="s">
        <v>356</v>
      </c>
    </row>
    <row r="629" spans="1:70" x14ac:dyDescent="0.2">
      <c r="A629" s="197" t="str">
        <f>IF(ISNA(LOOKUP($G629,BLIOTECAS!$B$1:$B$27,BLIOTECAS!C$1:C$27)),"",LOOKUP($G629,BLIOTECAS!$B$1:$B$27,BLIOTECAS!C$1:C$27))</f>
        <v>F. Óptica y Optometría</v>
      </c>
      <c r="B629" s="197" t="str">
        <f>IF(ISNA(LOOKUP($G629,BLIOTECAS!$B$1:$B$27,BLIOTECAS!D$1:D$27)),"",LOOKUP($G629,BLIOTECAS!$B$1:$B$27,BLIOTECAS!D$1:D$27))</f>
        <v>OPT</v>
      </c>
      <c r="C629" s="197" t="str">
        <f>IF(ISNA(LOOKUP($G629,BLIOTECAS!$B$1:$B$27,BLIOTECAS!E$1:E$27)),"",LOOKUP($G629,BLIOTECAS!$B$1:$B$27,BLIOTECAS!E$1:E$27))</f>
        <v>Ciencias de la Salud</v>
      </c>
      <c r="D629">
        <v>2066</v>
      </c>
      <c r="G629">
        <v>25</v>
      </c>
      <c r="I629">
        <v>3</v>
      </c>
      <c r="J629">
        <v>3</v>
      </c>
      <c r="L629">
        <v>25</v>
      </c>
      <c r="R629">
        <v>5</v>
      </c>
      <c r="S629">
        <v>5</v>
      </c>
      <c r="T629">
        <v>5</v>
      </c>
      <c r="U629">
        <v>5</v>
      </c>
      <c r="X629">
        <v>3</v>
      </c>
      <c r="Y629">
        <v>4</v>
      </c>
      <c r="Z629">
        <v>4</v>
      </c>
      <c r="AA629">
        <v>2</v>
      </c>
      <c r="AB629">
        <v>2</v>
      </c>
      <c r="AD629">
        <v>4</v>
      </c>
      <c r="AE629">
        <v>4</v>
      </c>
      <c r="AF629">
        <v>4</v>
      </c>
      <c r="AG629">
        <v>5</v>
      </c>
      <c r="AH629">
        <v>3</v>
      </c>
      <c r="AI629">
        <v>4</v>
      </c>
      <c r="AJ629">
        <v>4</v>
      </c>
      <c r="AM629">
        <v>5</v>
      </c>
      <c r="AN629">
        <v>4</v>
      </c>
      <c r="AO629">
        <v>4</v>
      </c>
      <c r="AP629">
        <v>4</v>
      </c>
      <c r="AQ629">
        <v>4</v>
      </c>
      <c r="AR629">
        <v>3</v>
      </c>
      <c r="AS629">
        <v>3</v>
      </c>
      <c r="AU629" t="s">
        <v>33</v>
      </c>
      <c r="AW629" t="s">
        <v>33</v>
      </c>
      <c r="AY629" t="s">
        <v>33</v>
      </c>
      <c r="BA629" t="s">
        <v>33</v>
      </c>
      <c r="BB629" s="152" t="s">
        <v>183</v>
      </c>
      <c r="BC629" t="s">
        <v>33</v>
      </c>
      <c r="BE629" t="s">
        <v>33</v>
      </c>
      <c r="BJ629">
        <v>5</v>
      </c>
      <c r="BK629" s="152">
        <v>5</v>
      </c>
      <c r="BM629" s="271">
        <v>4</v>
      </c>
      <c r="BN629">
        <v>4</v>
      </c>
      <c r="BQ629" s="291">
        <v>43151.019861111112</v>
      </c>
      <c r="BR629" t="s">
        <v>355</v>
      </c>
    </row>
    <row r="630" spans="1:70" x14ac:dyDescent="0.2">
      <c r="A630" s="197" t="str">
        <f>IF(ISNA(LOOKUP($G630,BLIOTECAS!$B$1:$B$27,BLIOTECAS!C$1:C$27)),"",LOOKUP($G630,BLIOTECAS!$B$1:$B$27,BLIOTECAS!C$1:C$27))</f>
        <v>F. Óptica y Optometría</v>
      </c>
      <c r="B630" s="197" t="str">
        <f>IF(ISNA(LOOKUP($G630,BLIOTECAS!$B$1:$B$27,BLIOTECAS!D$1:D$27)),"",LOOKUP($G630,BLIOTECAS!$B$1:$B$27,BLIOTECAS!D$1:D$27))</f>
        <v>OPT</v>
      </c>
      <c r="C630" s="197" t="str">
        <f>IF(ISNA(LOOKUP($G630,BLIOTECAS!$B$1:$B$27,BLIOTECAS!E$1:E$27)),"",LOOKUP($G630,BLIOTECAS!$B$1:$B$27,BLIOTECAS!E$1:E$27))</f>
        <v>Ciencias de la Salud</v>
      </c>
      <c r="D630">
        <v>2067</v>
      </c>
      <c r="G630">
        <v>25</v>
      </c>
      <c r="L630">
        <v>25</v>
      </c>
      <c r="X630">
        <v>2</v>
      </c>
      <c r="Y630">
        <v>5</v>
      </c>
      <c r="Z630">
        <v>4</v>
      </c>
      <c r="AA630">
        <v>4</v>
      </c>
      <c r="AB630">
        <v>3</v>
      </c>
      <c r="AG630">
        <v>5</v>
      </c>
      <c r="AH630">
        <v>2</v>
      </c>
      <c r="AI630">
        <v>5</v>
      </c>
      <c r="BJ630">
        <v>5</v>
      </c>
      <c r="BK630" s="152">
        <v>5</v>
      </c>
      <c r="BM630" s="271">
        <v>5</v>
      </c>
      <c r="BN630">
        <v>5</v>
      </c>
      <c r="BQ630" s="291">
        <v>43151.380069444444</v>
      </c>
      <c r="BR630" t="s">
        <v>356</v>
      </c>
    </row>
    <row r="631" spans="1:70" x14ac:dyDescent="0.2">
      <c r="A631" s="197" t="str">
        <f>IF(ISNA(LOOKUP($G631,BLIOTECAS!$B$1:$B$27,BLIOTECAS!C$1:C$27)),"",LOOKUP($G631,BLIOTECAS!$B$1:$B$27,BLIOTECAS!C$1:C$27))</f>
        <v xml:space="preserve">Facultad de Educación </v>
      </c>
      <c r="B631" s="197" t="str">
        <f>IF(ISNA(LOOKUP($G631,BLIOTECAS!$B$1:$B$27,BLIOTECAS!D$1:D$27)),"",LOOKUP($G631,BLIOTECAS!$B$1:$B$27,BLIOTECAS!D$1:D$27))</f>
        <v>EDU</v>
      </c>
      <c r="C631" s="197" t="str">
        <f>IF(ISNA(LOOKUP($G631,BLIOTECAS!$B$1:$B$27,BLIOTECAS!E$1:E$27)),"",LOOKUP($G631,BLIOTECAS!$B$1:$B$27,BLIOTECAS!E$1:E$27))</f>
        <v>Humanidades</v>
      </c>
      <c r="D631">
        <v>2068</v>
      </c>
      <c r="G631">
        <v>12</v>
      </c>
      <c r="I631">
        <v>2</v>
      </c>
      <c r="J631">
        <v>4</v>
      </c>
      <c r="L631">
        <v>12</v>
      </c>
      <c r="M631">
        <v>20</v>
      </c>
      <c r="R631">
        <v>5</v>
      </c>
      <c r="S631">
        <v>5</v>
      </c>
      <c r="T631">
        <v>5</v>
      </c>
      <c r="U631">
        <v>5</v>
      </c>
      <c r="X631">
        <v>3</v>
      </c>
      <c r="Y631">
        <v>5</v>
      </c>
      <c r="Z631">
        <v>5</v>
      </c>
      <c r="AA631">
        <v>2</v>
      </c>
      <c r="AB631">
        <v>2</v>
      </c>
      <c r="AD631">
        <v>5</v>
      </c>
      <c r="AE631">
        <v>5</v>
      </c>
      <c r="AF631">
        <v>5</v>
      </c>
      <c r="AG631">
        <v>5</v>
      </c>
      <c r="AH631">
        <v>4</v>
      </c>
      <c r="AI631">
        <v>4</v>
      </c>
      <c r="AJ631">
        <v>4</v>
      </c>
      <c r="AM631">
        <v>5</v>
      </c>
      <c r="AN631">
        <v>5</v>
      </c>
      <c r="AO631">
        <v>5</v>
      </c>
      <c r="AP631">
        <v>5</v>
      </c>
      <c r="AQ631">
        <v>5</v>
      </c>
      <c r="AR631">
        <v>4</v>
      </c>
      <c r="AS631">
        <v>4</v>
      </c>
      <c r="AU631" t="s">
        <v>183</v>
      </c>
      <c r="AV631">
        <v>3</v>
      </c>
      <c r="AW631" t="s">
        <v>183</v>
      </c>
      <c r="AX631">
        <v>4</v>
      </c>
      <c r="AY631" t="s">
        <v>33</v>
      </c>
      <c r="BA631" t="s">
        <v>33</v>
      </c>
      <c r="BB631" s="152" t="s">
        <v>183</v>
      </c>
      <c r="BC631" t="s">
        <v>183</v>
      </c>
      <c r="BD631">
        <v>4</v>
      </c>
      <c r="BE631" t="s">
        <v>33</v>
      </c>
      <c r="BJ631">
        <v>5</v>
      </c>
      <c r="BK631" s="152">
        <v>5</v>
      </c>
      <c r="BM631" s="271">
        <v>5</v>
      </c>
      <c r="BN631">
        <v>5</v>
      </c>
      <c r="BQ631" s="291">
        <v>43151.39534722222</v>
      </c>
      <c r="BR631" t="s">
        <v>355</v>
      </c>
    </row>
    <row r="632" spans="1:70" x14ac:dyDescent="0.2">
      <c r="A632" s="197" t="str">
        <f>IF(ISNA(LOOKUP($G632,BLIOTECAS!$B$1:$B$27,BLIOTECAS!C$1:C$27)),"",LOOKUP($G632,BLIOTECAS!$B$1:$B$27,BLIOTECAS!C$1:C$27))</f>
        <v>F. Óptica y Optometría</v>
      </c>
      <c r="B632" s="197" t="str">
        <f>IF(ISNA(LOOKUP($G632,BLIOTECAS!$B$1:$B$27,BLIOTECAS!D$1:D$27)),"",LOOKUP($G632,BLIOTECAS!$B$1:$B$27,BLIOTECAS!D$1:D$27))</f>
        <v>OPT</v>
      </c>
      <c r="C632" s="197" t="str">
        <f>IF(ISNA(LOOKUP($G632,BLIOTECAS!$B$1:$B$27,BLIOTECAS!E$1:E$27)),"",LOOKUP($G632,BLIOTECAS!$B$1:$B$27,BLIOTECAS!E$1:E$27))</f>
        <v>Ciencias de la Salud</v>
      </c>
      <c r="D632">
        <v>2069</v>
      </c>
      <c r="G632">
        <v>25</v>
      </c>
      <c r="I632">
        <v>4</v>
      </c>
      <c r="J632">
        <v>4</v>
      </c>
      <c r="L632">
        <v>25</v>
      </c>
      <c r="M632">
        <v>10</v>
      </c>
      <c r="N632">
        <v>18</v>
      </c>
      <c r="R632">
        <v>5</v>
      </c>
      <c r="S632">
        <v>5</v>
      </c>
      <c r="T632">
        <v>5</v>
      </c>
      <c r="U632">
        <v>5</v>
      </c>
      <c r="X632">
        <v>5</v>
      </c>
      <c r="Y632">
        <v>4</v>
      </c>
      <c r="Z632">
        <v>5</v>
      </c>
      <c r="AA632">
        <v>3</v>
      </c>
      <c r="AB632">
        <v>4</v>
      </c>
      <c r="AD632">
        <v>4</v>
      </c>
      <c r="AE632">
        <v>5</v>
      </c>
      <c r="AF632">
        <v>5</v>
      </c>
      <c r="AG632">
        <v>5</v>
      </c>
      <c r="AH632">
        <v>5</v>
      </c>
      <c r="AI632">
        <v>5</v>
      </c>
      <c r="AJ632">
        <v>5</v>
      </c>
      <c r="AM632">
        <v>5</v>
      </c>
      <c r="AN632">
        <v>5</v>
      </c>
      <c r="AO632">
        <v>5</v>
      </c>
      <c r="AP632">
        <v>5</v>
      </c>
      <c r="AR632">
        <v>5</v>
      </c>
      <c r="AS632">
        <v>5</v>
      </c>
      <c r="AU632" t="s">
        <v>183</v>
      </c>
      <c r="AV632">
        <v>5</v>
      </c>
      <c r="AW632" t="s">
        <v>183</v>
      </c>
      <c r="AX632">
        <v>5</v>
      </c>
      <c r="AY632" t="s">
        <v>183</v>
      </c>
      <c r="AZ632">
        <v>5</v>
      </c>
      <c r="BA632" t="s">
        <v>183</v>
      </c>
      <c r="BB632" s="152" t="s">
        <v>183</v>
      </c>
      <c r="BC632" t="s">
        <v>33</v>
      </c>
      <c r="BE632" t="s">
        <v>33</v>
      </c>
      <c r="BJ632">
        <v>5</v>
      </c>
      <c r="BK632" s="152">
        <v>5</v>
      </c>
      <c r="BM632" s="271">
        <v>5</v>
      </c>
      <c r="BN632">
        <v>4</v>
      </c>
      <c r="BQ632" s="291">
        <v>43151.422719907408</v>
      </c>
      <c r="BR632" t="s">
        <v>355</v>
      </c>
    </row>
    <row r="633" spans="1:70" x14ac:dyDescent="0.2">
      <c r="A633" s="197" t="str">
        <f>IF(ISNA(LOOKUP($G633,BLIOTECAS!$B$1:$B$27,BLIOTECAS!C$1:C$27)),"",LOOKUP($G633,BLIOTECAS!$B$1:$B$27,BLIOTECAS!C$1:C$27))</f>
        <v>F. Óptica y Optometría</v>
      </c>
      <c r="B633" s="197" t="str">
        <f>IF(ISNA(LOOKUP($G633,BLIOTECAS!$B$1:$B$27,BLIOTECAS!D$1:D$27)),"",LOOKUP($G633,BLIOTECAS!$B$1:$B$27,BLIOTECAS!D$1:D$27))</f>
        <v>OPT</v>
      </c>
      <c r="C633" s="197" t="str">
        <f>IF(ISNA(LOOKUP($G633,BLIOTECAS!$B$1:$B$27,BLIOTECAS!E$1:E$27)),"",LOOKUP($G633,BLIOTECAS!$B$1:$B$27,BLIOTECAS!E$1:E$27))</f>
        <v>Ciencias de la Salud</v>
      </c>
      <c r="D633">
        <v>2070</v>
      </c>
      <c r="G633">
        <v>25</v>
      </c>
      <c r="I633">
        <v>4</v>
      </c>
      <c r="J633">
        <v>3</v>
      </c>
      <c r="L633">
        <v>25</v>
      </c>
      <c r="R633">
        <v>5</v>
      </c>
      <c r="S633">
        <v>5</v>
      </c>
      <c r="T633">
        <v>5</v>
      </c>
      <c r="U633">
        <v>5</v>
      </c>
      <c r="X633">
        <v>4</v>
      </c>
      <c r="Y633">
        <v>5</v>
      </c>
      <c r="Z633">
        <v>3</v>
      </c>
      <c r="AA633">
        <v>5</v>
      </c>
      <c r="AB633">
        <v>3</v>
      </c>
      <c r="AD633">
        <v>4</v>
      </c>
      <c r="AE633">
        <v>5</v>
      </c>
      <c r="AF633">
        <v>4</v>
      </c>
      <c r="AG633">
        <v>5</v>
      </c>
      <c r="AH633">
        <v>3</v>
      </c>
      <c r="AJ633">
        <v>5</v>
      </c>
      <c r="AM633">
        <v>5</v>
      </c>
      <c r="AN633">
        <v>5</v>
      </c>
      <c r="AO633">
        <v>5</v>
      </c>
      <c r="AP633">
        <v>5</v>
      </c>
      <c r="AQ633">
        <v>5</v>
      </c>
      <c r="AR633">
        <v>5</v>
      </c>
      <c r="AS633">
        <v>5</v>
      </c>
      <c r="AU633" t="s">
        <v>183</v>
      </c>
      <c r="AV633">
        <v>4</v>
      </c>
      <c r="AW633" t="s">
        <v>33</v>
      </c>
      <c r="AX633">
        <v>4</v>
      </c>
      <c r="AY633" t="s">
        <v>33</v>
      </c>
      <c r="BA633" t="s">
        <v>183</v>
      </c>
      <c r="BB633" s="152" t="s">
        <v>183</v>
      </c>
      <c r="BC633" t="s">
        <v>183</v>
      </c>
      <c r="BD633">
        <v>4</v>
      </c>
      <c r="BE633" t="s">
        <v>33</v>
      </c>
      <c r="BJ633">
        <v>5</v>
      </c>
      <c r="BK633" s="152">
        <v>5</v>
      </c>
      <c r="BM633" s="271">
        <v>5</v>
      </c>
      <c r="BN633">
        <v>5</v>
      </c>
      <c r="BQ633" s="291">
        <v>43151.42864583333</v>
      </c>
      <c r="BR633" t="s">
        <v>355</v>
      </c>
    </row>
    <row r="634" spans="1:70" x14ac:dyDescent="0.2">
      <c r="A634" s="197" t="str">
        <f>IF(ISNA(LOOKUP($G634,BLIOTECAS!$B$1:$B$27,BLIOTECAS!C$1:C$27)),"",LOOKUP($G634,BLIOTECAS!$B$1:$B$27,BLIOTECAS!C$1:C$27))</f>
        <v xml:space="preserve">Facultad de Filología </v>
      </c>
      <c r="B634" s="197" t="str">
        <f>IF(ISNA(LOOKUP($G634,BLIOTECAS!$B$1:$B$27,BLIOTECAS!D$1:D$27)),"",LOOKUP($G634,BLIOTECAS!$B$1:$B$27,BLIOTECAS!D$1:D$27))</f>
        <v>FLL</v>
      </c>
      <c r="C634" s="197" t="str">
        <f>IF(ISNA(LOOKUP($G634,BLIOTECAS!$B$1:$B$27,BLIOTECAS!E$1:E$27)),"",LOOKUP($G634,BLIOTECAS!$B$1:$B$27,BLIOTECAS!E$1:E$27))</f>
        <v>Humanidades</v>
      </c>
      <c r="D634">
        <v>2071</v>
      </c>
      <c r="G634">
        <v>14</v>
      </c>
      <c r="I634">
        <v>4</v>
      </c>
      <c r="J634">
        <v>4</v>
      </c>
      <c r="L634">
        <v>29</v>
      </c>
      <c r="M634">
        <v>14</v>
      </c>
      <c r="N634">
        <v>28</v>
      </c>
      <c r="O634" t="s">
        <v>569</v>
      </c>
      <c r="R634">
        <v>5</v>
      </c>
      <c r="S634">
        <v>5</v>
      </c>
      <c r="T634">
        <v>5</v>
      </c>
      <c r="U634">
        <v>5</v>
      </c>
      <c r="X634">
        <v>4</v>
      </c>
      <c r="Y634">
        <v>4</v>
      </c>
      <c r="Z634">
        <v>4</v>
      </c>
      <c r="AA634">
        <v>3</v>
      </c>
      <c r="AB634">
        <v>5</v>
      </c>
      <c r="AD634">
        <v>5</v>
      </c>
      <c r="AE634">
        <v>5</v>
      </c>
      <c r="AF634">
        <v>5</v>
      </c>
      <c r="AG634">
        <v>5</v>
      </c>
      <c r="AH634">
        <v>5</v>
      </c>
      <c r="AI634">
        <v>5</v>
      </c>
      <c r="AJ634">
        <v>5</v>
      </c>
      <c r="AM634">
        <v>5</v>
      </c>
      <c r="AN634">
        <v>5</v>
      </c>
      <c r="AO634">
        <v>5</v>
      </c>
      <c r="AP634">
        <v>5</v>
      </c>
      <c r="AQ634">
        <v>5</v>
      </c>
      <c r="AR634">
        <v>5</v>
      </c>
      <c r="AU634" t="s">
        <v>183</v>
      </c>
      <c r="AV634">
        <v>5</v>
      </c>
      <c r="AW634" t="s">
        <v>33</v>
      </c>
      <c r="AY634" t="s">
        <v>33</v>
      </c>
      <c r="BA634" t="s">
        <v>183</v>
      </c>
      <c r="BB634" s="152" t="s">
        <v>183</v>
      </c>
      <c r="BC634" t="s">
        <v>33</v>
      </c>
      <c r="BE634" t="s">
        <v>33</v>
      </c>
      <c r="BK634" s="152">
        <v>5</v>
      </c>
      <c r="BM634" s="271">
        <v>5</v>
      </c>
      <c r="BN634">
        <v>3</v>
      </c>
      <c r="BO634" t="s">
        <v>570</v>
      </c>
      <c r="BQ634" s="291">
        <v>43151.489282407405</v>
      </c>
      <c r="BR634" t="s">
        <v>355</v>
      </c>
    </row>
    <row r="635" spans="1:70" x14ac:dyDescent="0.2">
      <c r="A635" s="197" t="str">
        <f>IF(ISNA(LOOKUP($G635,BLIOTECAS!$B$1:$B$27,BLIOTECAS!C$1:C$27)),"",LOOKUP($G635,BLIOTECAS!$B$1:$B$27,BLIOTECAS!C$1:C$27))</f>
        <v>F. Óptica y Optometría</v>
      </c>
      <c r="B635" s="197" t="str">
        <f>IF(ISNA(LOOKUP($G635,BLIOTECAS!$B$1:$B$27,BLIOTECAS!D$1:D$27)),"",LOOKUP($G635,BLIOTECAS!$B$1:$B$27,BLIOTECAS!D$1:D$27))</f>
        <v>OPT</v>
      </c>
      <c r="C635" s="197" t="str">
        <f>IF(ISNA(LOOKUP($G635,BLIOTECAS!$B$1:$B$27,BLIOTECAS!E$1:E$27)),"",LOOKUP($G635,BLIOTECAS!$B$1:$B$27,BLIOTECAS!E$1:E$27))</f>
        <v>Ciencias de la Salud</v>
      </c>
      <c r="D635">
        <v>2072</v>
      </c>
      <c r="G635">
        <v>25</v>
      </c>
      <c r="I635">
        <v>4</v>
      </c>
      <c r="J635">
        <v>4</v>
      </c>
      <c r="L635">
        <v>25</v>
      </c>
      <c r="R635">
        <v>5</v>
      </c>
      <c r="S635">
        <v>5</v>
      </c>
      <c r="T635">
        <v>5</v>
      </c>
      <c r="U635">
        <v>5</v>
      </c>
      <c r="X635">
        <v>4</v>
      </c>
      <c r="Y635">
        <v>5</v>
      </c>
      <c r="Z635">
        <v>3</v>
      </c>
      <c r="AA635">
        <v>1</v>
      </c>
      <c r="AB635">
        <v>3</v>
      </c>
      <c r="AD635">
        <v>4</v>
      </c>
      <c r="AF635">
        <v>5</v>
      </c>
      <c r="AG635">
        <v>5</v>
      </c>
      <c r="AH635">
        <v>5</v>
      </c>
      <c r="AI635">
        <v>4</v>
      </c>
      <c r="AJ635">
        <v>5</v>
      </c>
      <c r="AM635">
        <v>5</v>
      </c>
      <c r="AN635">
        <v>5</v>
      </c>
      <c r="AO635">
        <v>4</v>
      </c>
      <c r="AP635">
        <v>4</v>
      </c>
      <c r="AQ635">
        <v>4</v>
      </c>
      <c r="AR635">
        <v>4</v>
      </c>
      <c r="AS635">
        <v>4</v>
      </c>
      <c r="AU635" t="s">
        <v>183</v>
      </c>
      <c r="AV635">
        <v>4</v>
      </c>
      <c r="AW635" t="s">
        <v>183</v>
      </c>
      <c r="AX635">
        <v>4</v>
      </c>
      <c r="AY635" t="s">
        <v>33</v>
      </c>
      <c r="BA635" t="s">
        <v>183</v>
      </c>
      <c r="BB635" s="152" t="s">
        <v>183</v>
      </c>
      <c r="BC635" t="s">
        <v>183</v>
      </c>
      <c r="BD635">
        <v>5</v>
      </c>
      <c r="BE635" t="s">
        <v>183</v>
      </c>
      <c r="BJ635">
        <v>5</v>
      </c>
      <c r="BK635" s="152">
        <v>5</v>
      </c>
      <c r="BM635" s="271">
        <v>5</v>
      </c>
      <c r="BN635">
        <v>5</v>
      </c>
      <c r="BQ635" s="291">
        <v>43151.495821759258</v>
      </c>
      <c r="BR635" t="s">
        <v>356</v>
      </c>
    </row>
    <row r="636" spans="1:70" x14ac:dyDescent="0.2">
      <c r="A636" s="197" t="str">
        <f>IF(ISNA(LOOKUP($G636,BLIOTECAS!$B$1:$B$27,BLIOTECAS!C$1:C$27)),"",LOOKUP($G636,BLIOTECAS!$B$1:$B$27,BLIOTECAS!C$1:C$27))</f>
        <v>F. Óptica y Optometría</v>
      </c>
      <c r="B636" s="197" t="str">
        <f>IF(ISNA(LOOKUP($G636,BLIOTECAS!$B$1:$B$27,BLIOTECAS!D$1:D$27)),"",LOOKUP($G636,BLIOTECAS!$B$1:$B$27,BLIOTECAS!D$1:D$27))</f>
        <v>OPT</v>
      </c>
      <c r="C636" s="197" t="str">
        <f>IF(ISNA(LOOKUP($G636,BLIOTECAS!$B$1:$B$27,BLIOTECAS!E$1:E$27)),"",LOOKUP($G636,BLIOTECAS!$B$1:$B$27,BLIOTECAS!E$1:E$27))</f>
        <v>Ciencias de la Salud</v>
      </c>
      <c r="D636">
        <v>2073</v>
      </c>
      <c r="G636">
        <v>25</v>
      </c>
      <c r="I636">
        <v>3</v>
      </c>
      <c r="J636">
        <v>4</v>
      </c>
      <c r="L636">
        <v>25</v>
      </c>
      <c r="M636">
        <v>25</v>
      </c>
      <c r="N636">
        <v>25</v>
      </c>
      <c r="R636">
        <v>4</v>
      </c>
      <c r="S636">
        <v>4</v>
      </c>
      <c r="T636">
        <v>4</v>
      </c>
      <c r="U636">
        <v>3</v>
      </c>
      <c r="X636">
        <v>2</v>
      </c>
      <c r="Y636">
        <v>4</v>
      </c>
      <c r="Z636">
        <v>2</v>
      </c>
      <c r="AA636">
        <v>3</v>
      </c>
      <c r="AB636">
        <v>4</v>
      </c>
      <c r="AD636">
        <v>4</v>
      </c>
      <c r="AE636">
        <v>4</v>
      </c>
      <c r="AF636">
        <v>4</v>
      </c>
      <c r="AG636">
        <v>4</v>
      </c>
      <c r="AH636">
        <v>4</v>
      </c>
      <c r="AI636">
        <v>4</v>
      </c>
      <c r="AJ636">
        <v>4</v>
      </c>
      <c r="AM636">
        <v>4</v>
      </c>
      <c r="AN636">
        <v>4</v>
      </c>
      <c r="AO636">
        <v>4</v>
      </c>
      <c r="AP636">
        <v>4</v>
      </c>
      <c r="AQ636">
        <v>4</v>
      </c>
      <c r="AR636">
        <v>4</v>
      </c>
      <c r="AS636">
        <v>4</v>
      </c>
      <c r="AU636" t="s">
        <v>33</v>
      </c>
      <c r="AW636" t="s">
        <v>33</v>
      </c>
      <c r="AY636" t="s">
        <v>33</v>
      </c>
      <c r="BA636" t="s">
        <v>33</v>
      </c>
      <c r="BB636" s="152" t="s">
        <v>183</v>
      </c>
      <c r="BC636" t="s">
        <v>33</v>
      </c>
      <c r="BE636" t="s">
        <v>33</v>
      </c>
      <c r="BJ636">
        <v>4</v>
      </c>
      <c r="BK636" s="152">
        <v>5</v>
      </c>
      <c r="BM636" s="271">
        <v>4</v>
      </c>
      <c r="BN636">
        <v>4</v>
      </c>
      <c r="BQ636" s="291">
        <v>43151.498182870368</v>
      </c>
      <c r="BR636" t="s">
        <v>355</v>
      </c>
    </row>
    <row r="637" spans="1:70" x14ac:dyDescent="0.2">
      <c r="A637" s="197" t="str">
        <f>IF(ISNA(LOOKUP($G637,BLIOTECAS!$B$1:$B$27,BLIOTECAS!C$1:C$27)),"",LOOKUP($G637,BLIOTECAS!$B$1:$B$27,BLIOTECAS!C$1:C$27))</f>
        <v>F. Óptica y Optometría</v>
      </c>
      <c r="B637" s="197" t="str">
        <f>IF(ISNA(LOOKUP($G637,BLIOTECAS!$B$1:$B$27,BLIOTECAS!D$1:D$27)),"",LOOKUP($G637,BLIOTECAS!$B$1:$B$27,BLIOTECAS!D$1:D$27))</f>
        <v>OPT</v>
      </c>
      <c r="C637" s="197" t="str">
        <f>IF(ISNA(LOOKUP($G637,BLIOTECAS!$B$1:$B$27,BLIOTECAS!E$1:E$27)),"",LOOKUP($G637,BLIOTECAS!$B$1:$B$27,BLIOTECAS!E$1:E$27))</f>
        <v>Ciencias de la Salud</v>
      </c>
      <c r="D637">
        <v>2074</v>
      </c>
      <c r="G637">
        <v>25</v>
      </c>
      <c r="I637">
        <v>3</v>
      </c>
      <c r="J637">
        <v>3</v>
      </c>
      <c r="L637">
        <v>25</v>
      </c>
      <c r="M637">
        <v>10</v>
      </c>
      <c r="R637">
        <v>5</v>
      </c>
      <c r="S637">
        <v>5</v>
      </c>
      <c r="T637">
        <v>4</v>
      </c>
      <c r="U637">
        <v>4</v>
      </c>
      <c r="X637">
        <v>5</v>
      </c>
      <c r="Y637">
        <v>5</v>
      </c>
      <c r="Z637">
        <v>3</v>
      </c>
      <c r="AA637">
        <v>3</v>
      </c>
      <c r="AB637">
        <v>3</v>
      </c>
      <c r="AD637">
        <v>4</v>
      </c>
      <c r="AE637">
        <v>5</v>
      </c>
      <c r="AF637">
        <v>5</v>
      </c>
      <c r="AG637">
        <v>5</v>
      </c>
      <c r="AH637">
        <v>4</v>
      </c>
      <c r="AI637">
        <v>5</v>
      </c>
      <c r="AJ637">
        <v>5</v>
      </c>
      <c r="AM637">
        <v>5</v>
      </c>
      <c r="AN637">
        <v>5</v>
      </c>
      <c r="AO637">
        <v>4</v>
      </c>
      <c r="AP637">
        <v>5</v>
      </c>
      <c r="AQ637">
        <v>5</v>
      </c>
      <c r="AR637">
        <v>5</v>
      </c>
      <c r="AS637">
        <v>4</v>
      </c>
      <c r="AU637" t="s">
        <v>183</v>
      </c>
      <c r="AV637">
        <v>4</v>
      </c>
      <c r="AW637" t="s">
        <v>33</v>
      </c>
      <c r="AY637" t="s">
        <v>33</v>
      </c>
      <c r="BA637" t="s">
        <v>183</v>
      </c>
      <c r="BB637" s="152" t="s">
        <v>183</v>
      </c>
      <c r="BC637" t="s">
        <v>33</v>
      </c>
      <c r="BE637" t="s">
        <v>33</v>
      </c>
      <c r="BJ637">
        <v>5</v>
      </c>
      <c r="BK637" s="152">
        <v>5</v>
      </c>
      <c r="BM637" s="271">
        <v>4</v>
      </c>
      <c r="BN637">
        <v>4</v>
      </c>
      <c r="BQ637" s="291">
        <v>43151.541597222225</v>
      </c>
      <c r="BR637" t="s">
        <v>355</v>
      </c>
    </row>
    <row r="638" spans="1:70" x14ac:dyDescent="0.2">
      <c r="A638" s="197" t="str">
        <f>IF(ISNA(LOOKUP($G638,BLIOTECAS!$B$1:$B$27,BLIOTECAS!C$1:C$27)),"",LOOKUP($G638,BLIOTECAS!$B$1:$B$27,BLIOTECAS!C$1:C$27))</f>
        <v/>
      </c>
      <c r="B638" s="197" t="str">
        <f>IF(ISNA(LOOKUP($G638,BLIOTECAS!$B$1:$B$27,BLIOTECAS!D$1:D$27)),"",LOOKUP($G638,BLIOTECAS!$B$1:$B$27,BLIOTECAS!D$1:D$27))</f>
        <v/>
      </c>
      <c r="C638" s="197" t="str">
        <f>IF(ISNA(LOOKUP($G638,BLIOTECAS!$B$1:$B$27,BLIOTECAS!E$1:E$27)),"",LOOKUP($G638,BLIOTECAS!$B$1:$B$27,BLIOTECAS!E$1:E$27))</f>
        <v/>
      </c>
      <c r="D638">
        <v>2075</v>
      </c>
      <c r="I638">
        <v>3</v>
      </c>
      <c r="J638">
        <v>5</v>
      </c>
      <c r="L638">
        <v>7</v>
      </c>
      <c r="M638">
        <v>4</v>
      </c>
      <c r="R638">
        <v>5</v>
      </c>
      <c r="S638">
        <v>5</v>
      </c>
      <c r="T638">
        <v>5</v>
      </c>
      <c r="U638">
        <v>5</v>
      </c>
      <c r="X638">
        <v>5</v>
      </c>
      <c r="Y638">
        <v>5</v>
      </c>
      <c r="Z638">
        <v>2</v>
      </c>
      <c r="AA638">
        <v>1</v>
      </c>
      <c r="AB638">
        <v>3</v>
      </c>
      <c r="AD638">
        <v>5</v>
      </c>
      <c r="AE638">
        <v>4</v>
      </c>
      <c r="AF638">
        <v>5</v>
      </c>
      <c r="AG638">
        <v>5</v>
      </c>
      <c r="AH638">
        <v>4</v>
      </c>
      <c r="AI638">
        <v>5</v>
      </c>
      <c r="AJ638">
        <v>5</v>
      </c>
      <c r="AM638">
        <v>5</v>
      </c>
      <c r="AN638">
        <v>5</v>
      </c>
      <c r="AO638">
        <v>5</v>
      </c>
      <c r="AP638">
        <v>5</v>
      </c>
      <c r="AQ638">
        <v>5</v>
      </c>
      <c r="AR638">
        <v>5</v>
      </c>
      <c r="AS638">
        <v>5</v>
      </c>
      <c r="AU638" t="s">
        <v>183</v>
      </c>
      <c r="AV638">
        <v>5</v>
      </c>
      <c r="AW638" t="s">
        <v>33</v>
      </c>
      <c r="AY638" t="s">
        <v>33</v>
      </c>
      <c r="BA638" t="s">
        <v>33</v>
      </c>
      <c r="BB638" s="152" t="s">
        <v>183</v>
      </c>
      <c r="BC638" t="s">
        <v>33</v>
      </c>
      <c r="BE638" t="s">
        <v>33</v>
      </c>
      <c r="BJ638">
        <v>5</v>
      </c>
      <c r="BK638" s="152">
        <v>5</v>
      </c>
      <c r="BM638" s="271">
        <v>5</v>
      </c>
      <c r="BN638">
        <v>5</v>
      </c>
      <c r="BQ638" s="291">
        <v>43151.57953703704</v>
      </c>
      <c r="BR638" t="s">
        <v>355</v>
      </c>
    </row>
    <row r="639" spans="1:70" x14ac:dyDescent="0.2">
      <c r="A639" s="197" t="str">
        <f>IF(ISNA(LOOKUP($G639,BLIOTECAS!$B$1:$B$27,BLIOTECAS!C$1:C$27)),"",LOOKUP($G639,BLIOTECAS!$B$1:$B$27,BLIOTECAS!C$1:C$27))</f>
        <v/>
      </c>
      <c r="B639" s="197" t="str">
        <f>IF(ISNA(LOOKUP($G639,BLIOTECAS!$B$1:$B$27,BLIOTECAS!D$1:D$27)),"",LOOKUP($G639,BLIOTECAS!$B$1:$B$27,BLIOTECAS!D$1:D$27))</f>
        <v/>
      </c>
      <c r="C639" s="197" t="str">
        <f>IF(ISNA(LOOKUP($G639,BLIOTECAS!$B$1:$B$27,BLIOTECAS!E$1:E$27)),"",LOOKUP($G639,BLIOTECAS!$B$1:$B$27,BLIOTECAS!E$1:E$27))</f>
        <v/>
      </c>
      <c r="D639">
        <v>2076</v>
      </c>
      <c r="I639">
        <v>4</v>
      </c>
      <c r="J639">
        <v>3</v>
      </c>
      <c r="L639">
        <v>26</v>
      </c>
      <c r="R639">
        <v>5</v>
      </c>
      <c r="S639">
        <v>4</v>
      </c>
      <c r="T639">
        <v>4</v>
      </c>
      <c r="U639">
        <v>4</v>
      </c>
      <c r="X639">
        <v>5</v>
      </c>
      <c r="Y639">
        <v>4</v>
      </c>
      <c r="Z639">
        <v>4</v>
      </c>
      <c r="AA639">
        <v>3</v>
      </c>
      <c r="AB639">
        <v>3</v>
      </c>
      <c r="AD639">
        <v>5</v>
      </c>
      <c r="AE639">
        <v>5</v>
      </c>
      <c r="AF639">
        <v>4</v>
      </c>
      <c r="AG639">
        <v>5</v>
      </c>
      <c r="AH639">
        <v>4</v>
      </c>
      <c r="AI639">
        <v>5</v>
      </c>
      <c r="AJ639">
        <v>4</v>
      </c>
      <c r="AM639">
        <v>5</v>
      </c>
      <c r="AN639">
        <v>5</v>
      </c>
      <c r="AO639">
        <v>4</v>
      </c>
      <c r="AP639">
        <v>5</v>
      </c>
      <c r="AQ639">
        <v>5</v>
      </c>
      <c r="AR639">
        <v>5</v>
      </c>
      <c r="AS639">
        <v>5</v>
      </c>
      <c r="AU639" t="s">
        <v>183</v>
      </c>
      <c r="AV639">
        <v>4</v>
      </c>
      <c r="AW639" t="s">
        <v>33</v>
      </c>
      <c r="AY639" t="s">
        <v>33</v>
      </c>
      <c r="BA639" t="s">
        <v>33</v>
      </c>
      <c r="BB639" s="152" t="s">
        <v>183</v>
      </c>
      <c r="BC639" t="s">
        <v>183</v>
      </c>
      <c r="BD639">
        <v>5</v>
      </c>
      <c r="BE639" t="s">
        <v>183</v>
      </c>
      <c r="BJ639">
        <v>5</v>
      </c>
      <c r="BK639" s="152">
        <v>5</v>
      </c>
      <c r="BM639" s="271">
        <v>5</v>
      </c>
      <c r="BN639">
        <v>5</v>
      </c>
      <c r="BQ639" s="291">
        <v>43151.6015162037</v>
      </c>
      <c r="BR639" t="s">
        <v>355</v>
      </c>
    </row>
    <row r="640" spans="1:70" x14ac:dyDescent="0.2">
      <c r="A640" s="197" t="str">
        <f>IF(ISNA(LOOKUP($G640,BLIOTECAS!$B$1:$B$27,BLIOTECAS!C$1:C$27)),"",LOOKUP($G640,BLIOTECAS!$B$1:$B$27,BLIOTECAS!C$1:C$27))</f>
        <v xml:space="preserve">Facultad de Derecho </v>
      </c>
      <c r="B640" s="197" t="str">
        <f>IF(ISNA(LOOKUP($G640,BLIOTECAS!$B$1:$B$27,BLIOTECAS!D$1:D$27)),"",LOOKUP($G640,BLIOTECAS!$B$1:$B$27,BLIOTECAS!D$1:D$27))</f>
        <v>DER</v>
      </c>
      <c r="C640" s="197" t="str">
        <f>IF(ISNA(LOOKUP($G640,BLIOTECAS!$B$1:$B$27,BLIOTECAS!E$1:E$27)),"",LOOKUP($G640,BLIOTECAS!$B$1:$B$27,BLIOTECAS!E$1:E$27))</f>
        <v>Ciencias Sociales</v>
      </c>
      <c r="D640">
        <v>2077</v>
      </c>
      <c r="G640">
        <v>11</v>
      </c>
      <c r="I640">
        <v>2</v>
      </c>
      <c r="J640">
        <v>4</v>
      </c>
      <c r="L640">
        <v>11</v>
      </c>
      <c r="M640">
        <v>29</v>
      </c>
      <c r="N640">
        <v>9</v>
      </c>
      <c r="R640">
        <v>5</v>
      </c>
      <c r="S640">
        <v>5</v>
      </c>
      <c r="T640">
        <v>5</v>
      </c>
      <c r="U640">
        <v>4</v>
      </c>
      <c r="X640">
        <v>5</v>
      </c>
      <c r="Y640">
        <v>5</v>
      </c>
      <c r="Z640">
        <v>3</v>
      </c>
      <c r="AA640">
        <v>2</v>
      </c>
      <c r="AB640">
        <v>3</v>
      </c>
      <c r="AD640">
        <v>4</v>
      </c>
      <c r="AE640">
        <v>5</v>
      </c>
      <c r="AF640">
        <v>5</v>
      </c>
      <c r="AG640">
        <v>5</v>
      </c>
      <c r="AH640">
        <v>5</v>
      </c>
      <c r="AI640">
        <v>5</v>
      </c>
      <c r="AJ640">
        <v>5</v>
      </c>
      <c r="AM640">
        <v>5</v>
      </c>
      <c r="AN640">
        <v>5</v>
      </c>
      <c r="AO640">
        <v>5</v>
      </c>
      <c r="AP640">
        <v>5</v>
      </c>
      <c r="AQ640">
        <v>5</v>
      </c>
      <c r="AR640">
        <v>5</v>
      </c>
      <c r="AS640">
        <v>5</v>
      </c>
      <c r="AU640" t="s">
        <v>183</v>
      </c>
      <c r="AV640">
        <v>5</v>
      </c>
      <c r="AW640" t="s">
        <v>183</v>
      </c>
      <c r="AX640">
        <v>5</v>
      </c>
      <c r="AY640" t="s">
        <v>33</v>
      </c>
      <c r="BA640" t="s">
        <v>183</v>
      </c>
      <c r="BB640" s="152" t="s">
        <v>183</v>
      </c>
      <c r="BC640" t="s">
        <v>183</v>
      </c>
      <c r="BD640">
        <v>5</v>
      </c>
      <c r="BE640" t="s">
        <v>183</v>
      </c>
      <c r="BJ640">
        <v>5</v>
      </c>
      <c r="BK640" s="152">
        <v>5</v>
      </c>
      <c r="BM640" s="271">
        <v>5</v>
      </c>
      <c r="BN640">
        <v>5</v>
      </c>
      <c r="BQ640" s="291">
        <v>43151.655925925923</v>
      </c>
      <c r="BR640" t="s">
        <v>355</v>
      </c>
    </row>
    <row r="641" spans="1:70" x14ac:dyDescent="0.2">
      <c r="A641" s="197" t="str">
        <f>IF(ISNA(LOOKUP($G641,BLIOTECAS!$B$1:$B$27,BLIOTECAS!C$1:C$27)),"",LOOKUP($G641,BLIOTECAS!$B$1:$B$27,BLIOTECAS!C$1:C$27))</f>
        <v xml:space="preserve">Facultad de Farmacia </v>
      </c>
      <c r="B641" s="197" t="str">
        <f>IF(ISNA(LOOKUP($G641,BLIOTECAS!$B$1:$B$27,BLIOTECAS!D$1:D$27)),"",LOOKUP($G641,BLIOTECAS!$B$1:$B$27,BLIOTECAS!D$1:D$27))</f>
        <v>FAR</v>
      </c>
      <c r="C641" s="197" t="str">
        <f>IF(ISNA(LOOKUP($G641,BLIOTECAS!$B$1:$B$27,BLIOTECAS!E$1:E$27)),"",LOOKUP($G641,BLIOTECAS!$B$1:$B$27,BLIOTECAS!E$1:E$27))</f>
        <v>Ciencias de la Salud</v>
      </c>
      <c r="D641">
        <v>2078</v>
      </c>
      <c r="G641">
        <v>13</v>
      </c>
      <c r="I641">
        <v>3</v>
      </c>
      <c r="J641">
        <v>3</v>
      </c>
      <c r="L641">
        <v>13</v>
      </c>
      <c r="R641">
        <v>1</v>
      </c>
      <c r="S641">
        <v>1</v>
      </c>
      <c r="T641">
        <v>1</v>
      </c>
      <c r="U641">
        <v>1</v>
      </c>
      <c r="X641">
        <v>5</v>
      </c>
      <c r="Y641">
        <v>5</v>
      </c>
      <c r="Z641">
        <v>5</v>
      </c>
      <c r="AA641">
        <v>4</v>
      </c>
      <c r="AB641">
        <v>5</v>
      </c>
      <c r="AD641">
        <v>4</v>
      </c>
      <c r="AE641">
        <v>5</v>
      </c>
      <c r="AF641">
        <v>5</v>
      </c>
      <c r="AG641">
        <v>5</v>
      </c>
      <c r="AH641">
        <v>4</v>
      </c>
      <c r="AI641">
        <v>5</v>
      </c>
      <c r="AJ641">
        <v>4</v>
      </c>
      <c r="AM641">
        <v>5</v>
      </c>
      <c r="AN641">
        <v>5</v>
      </c>
      <c r="AO641">
        <v>5</v>
      </c>
      <c r="AP641">
        <v>5</v>
      </c>
      <c r="AQ641">
        <v>5</v>
      </c>
      <c r="AR641">
        <v>4</v>
      </c>
      <c r="AS641">
        <v>5</v>
      </c>
      <c r="AU641" t="s">
        <v>183</v>
      </c>
      <c r="AV641">
        <v>4</v>
      </c>
      <c r="AW641" t="s">
        <v>183</v>
      </c>
      <c r="AX641">
        <v>4</v>
      </c>
      <c r="AY641" t="s">
        <v>33</v>
      </c>
      <c r="BA641" t="s">
        <v>183</v>
      </c>
      <c r="BB641" s="152" t="s">
        <v>183</v>
      </c>
      <c r="BC641" t="s">
        <v>33</v>
      </c>
      <c r="BE641" t="s">
        <v>33</v>
      </c>
      <c r="BJ641">
        <v>5</v>
      </c>
      <c r="BK641" s="152">
        <v>5</v>
      </c>
      <c r="BM641" s="271">
        <v>5</v>
      </c>
      <c r="BN641">
        <v>5</v>
      </c>
      <c r="BQ641" s="291">
        <v>43152.278194444443</v>
      </c>
      <c r="BR641" t="s">
        <v>356</v>
      </c>
    </row>
    <row r="642" spans="1:70" x14ac:dyDescent="0.2">
      <c r="A642" s="197" t="str">
        <f>IF(ISNA(LOOKUP($G642,BLIOTECAS!$B$1:$B$27,BLIOTECAS!C$1:C$27)),"",LOOKUP($G642,BLIOTECAS!$B$1:$B$27,BLIOTECAS!C$1:C$27))</f>
        <v xml:space="preserve">Facultad de Veterinaria </v>
      </c>
      <c r="B642" s="197" t="str">
        <f>IF(ISNA(LOOKUP($G642,BLIOTECAS!$B$1:$B$27,BLIOTECAS!D$1:D$27)),"",LOOKUP($G642,BLIOTECAS!$B$1:$B$27,BLIOTECAS!D$1:D$27))</f>
        <v>VET</v>
      </c>
      <c r="C642" s="197" t="str">
        <f>IF(ISNA(LOOKUP($G642,BLIOTECAS!$B$1:$B$27,BLIOTECAS!E$1:E$27)),"",LOOKUP($G642,BLIOTECAS!$B$1:$B$27,BLIOTECAS!E$1:E$27))</f>
        <v>Ciencias de la Salud</v>
      </c>
      <c r="D642">
        <v>2079</v>
      </c>
      <c r="G642">
        <v>21</v>
      </c>
      <c r="I642">
        <v>2</v>
      </c>
      <c r="J642">
        <v>5</v>
      </c>
      <c r="L642">
        <v>21</v>
      </c>
      <c r="R642">
        <v>3</v>
      </c>
      <c r="S642">
        <v>3</v>
      </c>
      <c r="T642">
        <v>3</v>
      </c>
      <c r="U642">
        <v>3</v>
      </c>
      <c r="X642">
        <v>4</v>
      </c>
      <c r="Y642">
        <v>5</v>
      </c>
      <c r="Z642">
        <v>2</v>
      </c>
      <c r="AA642">
        <v>4</v>
      </c>
      <c r="AB642">
        <v>3</v>
      </c>
      <c r="AD642">
        <v>4</v>
      </c>
      <c r="AE642">
        <v>3</v>
      </c>
      <c r="AF642">
        <v>4</v>
      </c>
      <c r="AG642">
        <v>5</v>
      </c>
      <c r="AH642">
        <v>4</v>
      </c>
      <c r="AI642">
        <v>5</v>
      </c>
      <c r="AJ642">
        <v>4</v>
      </c>
      <c r="AM642">
        <v>4</v>
      </c>
      <c r="AN642">
        <v>4</v>
      </c>
      <c r="AO642">
        <v>4</v>
      </c>
      <c r="AP642">
        <v>4</v>
      </c>
      <c r="AQ642">
        <v>4</v>
      </c>
      <c r="AR642">
        <v>4</v>
      </c>
      <c r="AS642">
        <v>5</v>
      </c>
      <c r="AU642" t="s">
        <v>183</v>
      </c>
      <c r="AV642">
        <v>4</v>
      </c>
      <c r="AW642" t="s">
        <v>183</v>
      </c>
      <c r="AX642">
        <v>4</v>
      </c>
      <c r="AY642" t="s">
        <v>33</v>
      </c>
      <c r="BA642" t="s">
        <v>183</v>
      </c>
      <c r="BB642" s="152" t="s">
        <v>183</v>
      </c>
      <c r="BC642" t="s">
        <v>33</v>
      </c>
      <c r="BE642" t="s">
        <v>183</v>
      </c>
      <c r="BJ642">
        <v>5</v>
      </c>
      <c r="BK642" s="152">
        <v>5</v>
      </c>
      <c r="BM642" s="271">
        <v>5</v>
      </c>
      <c r="BN642">
        <v>4</v>
      </c>
      <c r="BQ642" s="291">
        <v>43152.405115740738</v>
      </c>
      <c r="BR642" t="s">
        <v>356</v>
      </c>
    </row>
    <row r="643" spans="1:70" x14ac:dyDescent="0.2">
      <c r="A643" s="197" t="str">
        <f>IF(ISNA(LOOKUP($G643,BLIOTECAS!$B$1:$B$27,BLIOTECAS!C$1:C$27)),"",LOOKUP($G643,BLIOTECAS!$B$1:$B$27,BLIOTECAS!C$1:C$27))</f>
        <v>F. Óptica y Optometría</v>
      </c>
      <c r="B643" s="197" t="str">
        <f>IF(ISNA(LOOKUP($G643,BLIOTECAS!$B$1:$B$27,BLIOTECAS!D$1:D$27)),"",LOOKUP($G643,BLIOTECAS!$B$1:$B$27,BLIOTECAS!D$1:D$27))</f>
        <v>OPT</v>
      </c>
      <c r="C643" s="197" t="str">
        <f>IF(ISNA(LOOKUP($G643,BLIOTECAS!$B$1:$B$27,BLIOTECAS!E$1:E$27)),"",LOOKUP($G643,BLIOTECAS!$B$1:$B$27,BLIOTECAS!E$1:E$27))</f>
        <v>Ciencias de la Salud</v>
      </c>
      <c r="D643">
        <v>2080</v>
      </c>
      <c r="G643">
        <v>25</v>
      </c>
      <c r="I643">
        <v>3</v>
      </c>
      <c r="J643">
        <v>3</v>
      </c>
      <c r="L643">
        <v>25</v>
      </c>
      <c r="O643" t="s">
        <v>571</v>
      </c>
      <c r="R643">
        <v>5</v>
      </c>
      <c r="S643">
        <v>5</v>
      </c>
      <c r="T643">
        <v>5</v>
      </c>
      <c r="U643">
        <v>4</v>
      </c>
      <c r="X643">
        <v>4</v>
      </c>
      <c r="Y643">
        <v>4</v>
      </c>
      <c r="Z643">
        <v>2</v>
      </c>
      <c r="AA643">
        <v>2</v>
      </c>
      <c r="AB643">
        <v>3</v>
      </c>
      <c r="AD643">
        <v>5</v>
      </c>
      <c r="AE643">
        <v>5</v>
      </c>
      <c r="AF643">
        <v>4</v>
      </c>
      <c r="AG643">
        <v>5</v>
      </c>
      <c r="AH643">
        <v>4</v>
      </c>
      <c r="AI643">
        <v>5</v>
      </c>
      <c r="AJ643">
        <v>4</v>
      </c>
      <c r="AM643">
        <v>5</v>
      </c>
      <c r="AN643">
        <v>5</v>
      </c>
      <c r="AO643">
        <v>5</v>
      </c>
      <c r="AP643">
        <v>5</v>
      </c>
      <c r="AQ643">
        <v>5</v>
      </c>
      <c r="AR643">
        <v>5</v>
      </c>
      <c r="AS643">
        <v>5</v>
      </c>
      <c r="AU643" t="s">
        <v>183</v>
      </c>
      <c r="AV643">
        <v>4</v>
      </c>
      <c r="AW643" t="s">
        <v>183</v>
      </c>
      <c r="AX643">
        <v>5</v>
      </c>
      <c r="AY643" t="s">
        <v>33</v>
      </c>
      <c r="BA643" t="s">
        <v>183</v>
      </c>
      <c r="BB643" s="152" t="s">
        <v>183</v>
      </c>
      <c r="BC643" t="s">
        <v>183</v>
      </c>
      <c r="BD643">
        <v>4</v>
      </c>
      <c r="BE643" t="s">
        <v>33</v>
      </c>
      <c r="BJ643">
        <v>5</v>
      </c>
      <c r="BK643" s="152">
        <v>5</v>
      </c>
      <c r="BM643" s="271">
        <v>5</v>
      </c>
      <c r="BN643">
        <v>4</v>
      </c>
      <c r="BQ643" s="291">
        <v>43152.453773148147</v>
      </c>
      <c r="BR643" t="s">
        <v>355</v>
      </c>
    </row>
    <row r="644" spans="1:70" x14ac:dyDescent="0.2">
      <c r="A644" s="197" t="str">
        <f>IF(ISNA(LOOKUP($G644,BLIOTECAS!$B$1:$B$27,BLIOTECAS!C$1:C$27)),"",LOOKUP($G644,BLIOTECAS!$B$1:$B$27,BLIOTECAS!C$1:C$27))</f>
        <v>F. Óptica y Optometría</v>
      </c>
      <c r="B644" s="197" t="str">
        <f>IF(ISNA(LOOKUP($G644,BLIOTECAS!$B$1:$B$27,BLIOTECAS!D$1:D$27)),"",LOOKUP($G644,BLIOTECAS!$B$1:$B$27,BLIOTECAS!D$1:D$27))</f>
        <v>OPT</v>
      </c>
      <c r="C644" s="197" t="str">
        <f>IF(ISNA(LOOKUP($G644,BLIOTECAS!$B$1:$B$27,BLIOTECAS!E$1:E$27)),"",LOOKUP($G644,BLIOTECAS!$B$1:$B$27,BLIOTECAS!E$1:E$27))</f>
        <v>Ciencias de la Salud</v>
      </c>
      <c r="D644">
        <v>2081</v>
      </c>
      <c r="G644">
        <v>25</v>
      </c>
      <c r="I644">
        <v>4</v>
      </c>
      <c r="J644">
        <v>4</v>
      </c>
      <c r="L644">
        <v>25</v>
      </c>
      <c r="R644">
        <v>5</v>
      </c>
      <c r="S644">
        <v>5</v>
      </c>
      <c r="T644">
        <v>5</v>
      </c>
      <c r="U644">
        <v>5</v>
      </c>
      <c r="X644">
        <v>4</v>
      </c>
      <c r="Y644">
        <v>5</v>
      </c>
      <c r="Z644">
        <v>3</v>
      </c>
      <c r="AA644">
        <v>4</v>
      </c>
      <c r="AB644">
        <v>4</v>
      </c>
      <c r="AD644">
        <v>4</v>
      </c>
      <c r="AE644">
        <v>5</v>
      </c>
      <c r="AF644">
        <v>5</v>
      </c>
      <c r="AG644">
        <v>5</v>
      </c>
      <c r="AH644">
        <v>4</v>
      </c>
      <c r="AI644">
        <v>4</v>
      </c>
      <c r="AJ644">
        <v>4</v>
      </c>
      <c r="AM644">
        <v>5</v>
      </c>
      <c r="AN644">
        <v>4</v>
      </c>
      <c r="AO644">
        <v>4</v>
      </c>
      <c r="AP644">
        <v>4</v>
      </c>
      <c r="AQ644">
        <v>4</v>
      </c>
      <c r="AR644">
        <v>4</v>
      </c>
      <c r="AS644">
        <v>4</v>
      </c>
      <c r="AU644" t="s">
        <v>183</v>
      </c>
      <c r="AV644">
        <v>4</v>
      </c>
      <c r="AW644" t="s">
        <v>33</v>
      </c>
      <c r="AY644" t="s">
        <v>33</v>
      </c>
      <c r="BA644" t="s">
        <v>183</v>
      </c>
      <c r="BB644" s="152" t="s">
        <v>33</v>
      </c>
      <c r="BC644" t="s">
        <v>33</v>
      </c>
      <c r="BE644" t="s">
        <v>183</v>
      </c>
      <c r="BJ644">
        <v>5</v>
      </c>
      <c r="BK644" s="152">
        <v>5</v>
      </c>
      <c r="BM644" s="271">
        <v>5</v>
      </c>
      <c r="BN644">
        <v>4</v>
      </c>
      <c r="BQ644" s="291">
        <v>43152.482731481483</v>
      </c>
      <c r="BR644" t="s">
        <v>355</v>
      </c>
    </row>
    <row r="645" spans="1:70" x14ac:dyDescent="0.2">
      <c r="A645" s="197" t="str">
        <f>IF(ISNA(LOOKUP($G645,BLIOTECAS!$B$1:$B$27,BLIOTECAS!C$1:C$27)),"",LOOKUP($G645,BLIOTECAS!$B$1:$B$27,BLIOTECAS!C$1:C$27))</f>
        <v/>
      </c>
      <c r="B645" s="197" t="str">
        <f>IF(ISNA(LOOKUP($G645,BLIOTECAS!$B$1:$B$27,BLIOTECAS!D$1:D$27)),"",LOOKUP($G645,BLIOTECAS!$B$1:$B$27,BLIOTECAS!D$1:D$27))</f>
        <v/>
      </c>
      <c r="C645" s="197" t="str">
        <f>IF(ISNA(LOOKUP($G645,BLIOTECAS!$B$1:$B$27,BLIOTECAS!E$1:E$27)),"",LOOKUP($G645,BLIOTECAS!$B$1:$B$27,BLIOTECAS!E$1:E$27))</f>
        <v/>
      </c>
      <c r="D645">
        <v>2082</v>
      </c>
      <c r="I645">
        <v>3</v>
      </c>
      <c r="J645">
        <v>3</v>
      </c>
      <c r="L645">
        <v>25</v>
      </c>
      <c r="R645">
        <v>4</v>
      </c>
      <c r="S645">
        <v>5</v>
      </c>
      <c r="T645">
        <v>5</v>
      </c>
      <c r="U645">
        <v>4</v>
      </c>
      <c r="X645">
        <v>4</v>
      </c>
      <c r="Y645">
        <v>5</v>
      </c>
      <c r="Z645">
        <v>3</v>
      </c>
      <c r="AA645">
        <v>4</v>
      </c>
      <c r="AB645">
        <v>4</v>
      </c>
      <c r="AD645">
        <v>4</v>
      </c>
      <c r="AE645">
        <v>4</v>
      </c>
      <c r="AF645">
        <v>3</v>
      </c>
      <c r="AG645">
        <v>4</v>
      </c>
      <c r="AH645">
        <v>3</v>
      </c>
      <c r="AI645">
        <v>4</v>
      </c>
      <c r="AJ645">
        <v>4</v>
      </c>
      <c r="AM645">
        <v>5</v>
      </c>
      <c r="AN645">
        <v>5</v>
      </c>
      <c r="AO645">
        <v>5</v>
      </c>
      <c r="AP645">
        <v>4</v>
      </c>
      <c r="AQ645">
        <v>5</v>
      </c>
      <c r="AR645">
        <v>5</v>
      </c>
      <c r="AS645">
        <v>4</v>
      </c>
      <c r="AU645" t="s">
        <v>183</v>
      </c>
      <c r="AV645">
        <v>3</v>
      </c>
      <c r="AW645" t="s">
        <v>33</v>
      </c>
      <c r="AY645" t="s">
        <v>33</v>
      </c>
      <c r="BA645" t="s">
        <v>33</v>
      </c>
      <c r="BB645" s="152" t="s">
        <v>183</v>
      </c>
      <c r="BC645" t="s">
        <v>183</v>
      </c>
      <c r="BD645">
        <v>4</v>
      </c>
      <c r="BE645" t="s">
        <v>183</v>
      </c>
      <c r="BJ645">
        <v>5</v>
      </c>
      <c r="BK645" s="152">
        <v>5</v>
      </c>
      <c r="BM645" s="271">
        <v>4</v>
      </c>
      <c r="BN645">
        <v>5</v>
      </c>
      <c r="BQ645" s="291">
        <v>43152.509560185186</v>
      </c>
      <c r="BR645" t="s">
        <v>355</v>
      </c>
    </row>
    <row r="646" spans="1:70" x14ac:dyDescent="0.2">
      <c r="A646" s="197" t="str">
        <f>IF(ISNA(LOOKUP($G646,BLIOTECAS!$B$1:$B$27,BLIOTECAS!C$1:C$27)),"",LOOKUP($G646,BLIOTECAS!$B$1:$B$27,BLIOTECAS!C$1:C$27))</f>
        <v>F. Enfermería, Fisioterapia y Podología</v>
      </c>
      <c r="B646" s="197" t="str">
        <f>IF(ISNA(LOOKUP($G646,BLIOTECAS!$B$1:$B$27,BLIOTECAS!D$1:D$27)),"",LOOKUP($G646,BLIOTECAS!$B$1:$B$27,BLIOTECAS!D$1:D$27))</f>
        <v>ENF</v>
      </c>
      <c r="C646" s="197" t="str">
        <f>IF(ISNA(LOOKUP($G646,BLIOTECAS!$B$1:$B$27,BLIOTECAS!E$1:E$27)),"",LOOKUP($G646,BLIOTECAS!$B$1:$B$27,BLIOTECAS!E$1:E$27))</f>
        <v>Ciencias de la Salud</v>
      </c>
      <c r="D646">
        <v>2083</v>
      </c>
      <c r="G646">
        <v>22</v>
      </c>
      <c r="I646">
        <v>3</v>
      </c>
      <c r="J646">
        <v>3</v>
      </c>
      <c r="L646">
        <v>22</v>
      </c>
      <c r="M646">
        <v>18</v>
      </c>
      <c r="R646">
        <v>5</v>
      </c>
      <c r="S646">
        <v>5</v>
      </c>
      <c r="T646">
        <v>4</v>
      </c>
      <c r="U646">
        <v>4</v>
      </c>
      <c r="X646">
        <v>5</v>
      </c>
      <c r="Y646">
        <v>5</v>
      </c>
      <c r="Z646">
        <v>4</v>
      </c>
      <c r="AA646">
        <v>3</v>
      </c>
      <c r="AB646">
        <v>5</v>
      </c>
      <c r="AD646">
        <v>5</v>
      </c>
      <c r="AE646">
        <v>4</v>
      </c>
      <c r="AF646">
        <v>4</v>
      </c>
      <c r="AG646">
        <v>5</v>
      </c>
      <c r="AH646">
        <v>4</v>
      </c>
      <c r="AI646">
        <v>5</v>
      </c>
      <c r="AJ646">
        <v>5</v>
      </c>
      <c r="AM646">
        <v>5</v>
      </c>
      <c r="AN646">
        <v>4</v>
      </c>
      <c r="AO646">
        <v>5</v>
      </c>
      <c r="AP646">
        <v>5</v>
      </c>
      <c r="AQ646">
        <v>5</v>
      </c>
      <c r="AR646">
        <v>5</v>
      </c>
      <c r="AS646">
        <v>4</v>
      </c>
      <c r="AU646" t="s">
        <v>183</v>
      </c>
      <c r="AV646">
        <v>4</v>
      </c>
      <c r="AW646" t="s">
        <v>183</v>
      </c>
      <c r="AX646">
        <v>5</v>
      </c>
      <c r="AY646" t="s">
        <v>183</v>
      </c>
      <c r="AZ646">
        <v>5</v>
      </c>
      <c r="BA646" t="s">
        <v>183</v>
      </c>
      <c r="BB646" s="152" t="s">
        <v>33</v>
      </c>
      <c r="BC646" t="s">
        <v>183</v>
      </c>
      <c r="BD646">
        <v>4</v>
      </c>
      <c r="BE646" t="s">
        <v>183</v>
      </c>
      <c r="BJ646">
        <v>5</v>
      </c>
      <c r="BK646" s="152">
        <v>5</v>
      </c>
      <c r="BM646" s="271">
        <v>5</v>
      </c>
      <c r="BN646">
        <v>5</v>
      </c>
      <c r="BQ646" s="291">
        <v>43152.51902777778</v>
      </c>
      <c r="BR646" t="s">
        <v>356</v>
      </c>
    </row>
    <row r="647" spans="1:70" x14ac:dyDescent="0.2">
      <c r="A647" s="197" t="str">
        <f>IF(ISNA(LOOKUP($G647,BLIOTECAS!$B$1:$B$27,BLIOTECAS!C$1:C$27)),"",LOOKUP($G647,BLIOTECAS!$B$1:$B$27,BLIOTECAS!C$1:C$27))</f>
        <v>F. Óptica y Optometría</v>
      </c>
      <c r="B647" s="197" t="str">
        <f>IF(ISNA(LOOKUP($G647,BLIOTECAS!$B$1:$B$27,BLIOTECAS!D$1:D$27)),"",LOOKUP($G647,BLIOTECAS!$B$1:$B$27,BLIOTECAS!D$1:D$27))</f>
        <v>OPT</v>
      </c>
      <c r="C647" s="197" t="str">
        <f>IF(ISNA(LOOKUP($G647,BLIOTECAS!$B$1:$B$27,BLIOTECAS!E$1:E$27)),"",LOOKUP($G647,BLIOTECAS!$B$1:$B$27,BLIOTECAS!E$1:E$27))</f>
        <v>Ciencias de la Salud</v>
      </c>
      <c r="D647">
        <v>2084</v>
      </c>
      <c r="G647">
        <v>25</v>
      </c>
      <c r="I647">
        <v>3</v>
      </c>
      <c r="J647">
        <v>3</v>
      </c>
      <c r="L647">
        <v>25</v>
      </c>
      <c r="M647">
        <v>18</v>
      </c>
      <c r="N647">
        <v>8</v>
      </c>
      <c r="R647">
        <v>5</v>
      </c>
      <c r="S647">
        <v>5</v>
      </c>
      <c r="T647">
        <v>5</v>
      </c>
      <c r="U647">
        <v>5</v>
      </c>
      <c r="X647">
        <v>4</v>
      </c>
      <c r="Y647">
        <v>4</v>
      </c>
      <c r="Z647">
        <v>4</v>
      </c>
      <c r="AA647">
        <v>4</v>
      </c>
      <c r="AB647">
        <v>5</v>
      </c>
      <c r="AD647">
        <v>5</v>
      </c>
      <c r="AE647">
        <v>5</v>
      </c>
      <c r="AF647">
        <v>4</v>
      </c>
      <c r="AG647">
        <v>4</v>
      </c>
      <c r="AH647">
        <v>4</v>
      </c>
      <c r="AI647">
        <v>5</v>
      </c>
      <c r="AJ647">
        <v>4</v>
      </c>
      <c r="AM647">
        <v>5</v>
      </c>
      <c r="AN647">
        <v>5</v>
      </c>
      <c r="AO647">
        <v>5</v>
      </c>
      <c r="AP647">
        <v>5</v>
      </c>
      <c r="AQ647">
        <v>5</v>
      </c>
      <c r="AR647">
        <v>4</v>
      </c>
      <c r="AS647">
        <v>5</v>
      </c>
      <c r="AU647" t="s">
        <v>183</v>
      </c>
      <c r="AV647">
        <v>4</v>
      </c>
      <c r="AW647" t="s">
        <v>183</v>
      </c>
      <c r="AX647">
        <v>4</v>
      </c>
      <c r="AY647" t="s">
        <v>183</v>
      </c>
      <c r="AZ647">
        <v>4</v>
      </c>
      <c r="BA647" t="s">
        <v>183</v>
      </c>
      <c r="BB647" s="152" t="s">
        <v>183</v>
      </c>
      <c r="BC647" t="s">
        <v>33</v>
      </c>
      <c r="BE647" t="s">
        <v>33</v>
      </c>
      <c r="BJ647">
        <v>5</v>
      </c>
      <c r="BK647" s="152">
        <v>5</v>
      </c>
      <c r="BM647" s="271">
        <v>5</v>
      </c>
      <c r="BN647">
        <v>4</v>
      </c>
      <c r="BQ647" s="291">
        <v>43152.531643518516</v>
      </c>
      <c r="BR647" t="s">
        <v>356</v>
      </c>
    </row>
    <row r="648" spans="1:70" x14ac:dyDescent="0.2">
      <c r="A648" s="197" t="str">
        <f>IF(ISNA(LOOKUP($G648,BLIOTECAS!$B$1:$B$27,BLIOTECAS!C$1:C$27)),"",LOOKUP($G648,BLIOTECAS!$B$1:$B$27,BLIOTECAS!C$1:C$27))</f>
        <v xml:space="preserve">Facultad de Ciencias Políticas y Sociología </v>
      </c>
      <c r="B648" s="197" t="str">
        <f>IF(ISNA(LOOKUP($G648,BLIOTECAS!$B$1:$B$27,BLIOTECAS!D$1:D$27)),"",LOOKUP($G648,BLIOTECAS!$B$1:$B$27,BLIOTECAS!D$1:D$27))</f>
        <v>CPS</v>
      </c>
      <c r="C648" s="197" t="str">
        <f>IF(ISNA(LOOKUP($G648,BLIOTECAS!$B$1:$B$27,BLIOTECAS!E$1:E$27)),"",LOOKUP($G648,BLIOTECAS!$B$1:$B$27,BLIOTECAS!E$1:E$27))</f>
        <v>Ciencias Sociales</v>
      </c>
      <c r="D648">
        <v>2085</v>
      </c>
      <c r="G648">
        <v>9</v>
      </c>
      <c r="I648">
        <v>3</v>
      </c>
      <c r="J648">
        <v>4</v>
      </c>
      <c r="L648">
        <v>9</v>
      </c>
      <c r="M648">
        <v>15</v>
      </c>
      <c r="N648">
        <v>16</v>
      </c>
      <c r="O648" t="s">
        <v>572</v>
      </c>
      <c r="R648">
        <v>5</v>
      </c>
      <c r="S648">
        <v>5</v>
      </c>
      <c r="T648">
        <v>4</v>
      </c>
      <c r="U648">
        <v>4</v>
      </c>
      <c r="X648">
        <v>5</v>
      </c>
      <c r="Y648">
        <v>5</v>
      </c>
      <c r="Z648">
        <v>5</v>
      </c>
      <c r="AA648">
        <v>5</v>
      </c>
      <c r="AB648">
        <v>5</v>
      </c>
      <c r="AD648">
        <v>4</v>
      </c>
      <c r="AE648">
        <v>4</v>
      </c>
      <c r="AF648">
        <v>3</v>
      </c>
      <c r="AG648">
        <v>5</v>
      </c>
      <c r="AH648">
        <v>3</v>
      </c>
      <c r="AI648">
        <v>5</v>
      </c>
      <c r="AJ648">
        <v>4</v>
      </c>
      <c r="AM648">
        <v>5</v>
      </c>
      <c r="AN648">
        <v>4</v>
      </c>
      <c r="AO648">
        <v>4</v>
      </c>
      <c r="AP648">
        <v>5</v>
      </c>
      <c r="AQ648">
        <v>5</v>
      </c>
      <c r="AR648">
        <v>5</v>
      </c>
      <c r="AS648">
        <v>5</v>
      </c>
      <c r="AU648" t="s">
        <v>183</v>
      </c>
      <c r="AV648">
        <v>4</v>
      </c>
      <c r="AW648" t="s">
        <v>183</v>
      </c>
      <c r="AX648">
        <v>4</v>
      </c>
      <c r="AY648" t="s">
        <v>183</v>
      </c>
      <c r="AZ648">
        <v>4</v>
      </c>
      <c r="BA648" t="s">
        <v>33</v>
      </c>
      <c r="BB648" s="152" t="s">
        <v>183</v>
      </c>
      <c r="BC648" t="s">
        <v>183</v>
      </c>
      <c r="BD648">
        <v>4</v>
      </c>
      <c r="BE648" t="s">
        <v>183</v>
      </c>
      <c r="BJ648">
        <v>5</v>
      </c>
      <c r="BK648" s="152">
        <v>5</v>
      </c>
      <c r="BM648" s="271">
        <v>5</v>
      </c>
      <c r="BN648">
        <v>5</v>
      </c>
      <c r="BQ648" s="291">
        <v>43152.532442129632</v>
      </c>
      <c r="BR648" t="s">
        <v>356</v>
      </c>
    </row>
    <row r="649" spans="1:70" x14ac:dyDescent="0.2">
      <c r="A649" s="197" t="str">
        <f>IF(ISNA(LOOKUP($G649,BLIOTECAS!$B$1:$B$27,BLIOTECAS!C$1:C$27)),"",LOOKUP($G649,BLIOTECAS!$B$1:$B$27,BLIOTECAS!C$1:C$27))</f>
        <v>F. Óptica y Optometría</v>
      </c>
      <c r="B649" s="197" t="str">
        <f>IF(ISNA(LOOKUP($G649,BLIOTECAS!$B$1:$B$27,BLIOTECAS!D$1:D$27)),"",LOOKUP($G649,BLIOTECAS!$B$1:$B$27,BLIOTECAS!D$1:D$27))</f>
        <v>OPT</v>
      </c>
      <c r="C649" s="197" t="str">
        <f>IF(ISNA(LOOKUP($G649,BLIOTECAS!$B$1:$B$27,BLIOTECAS!E$1:E$27)),"",LOOKUP($G649,BLIOTECAS!$B$1:$B$27,BLIOTECAS!E$1:E$27))</f>
        <v>Ciencias de la Salud</v>
      </c>
      <c r="D649">
        <v>2086</v>
      </c>
      <c r="G649">
        <v>25</v>
      </c>
      <c r="I649">
        <v>3</v>
      </c>
      <c r="J649">
        <v>4</v>
      </c>
      <c r="L649">
        <v>25</v>
      </c>
      <c r="R649">
        <v>5</v>
      </c>
      <c r="S649">
        <v>5</v>
      </c>
      <c r="T649">
        <v>5</v>
      </c>
      <c r="U649">
        <v>5</v>
      </c>
      <c r="X649">
        <v>4</v>
      </c>
      <c r="Y649">
        <v>5</v>
      </c>
      <c r="Z649">
        <v>2</v>
      </c>
      <c r="AA649">
        <v>1</v>
      </c>
      <c r="AB649">
        <v>3</v>
      </c>
      <c r="AD649">
        <v>4</v>
      </c>
      <c r="AE649">
        <v>5</v>
      </c>
      <c r="AF649">
        <v>5</v>
      </c>
      <c r="AG649">
        <v>5</v>
      </c>
      <c r="AH649">
        <v>4</v>
      </c>
      <c r="AI649">
        <v>5</v>
      </c>
      <c r="AJ649">
        <v>5</v>
      </c>
      <c r="AM649">
        <v>5</v>
      </c>
      <c r="AN649">
        <v>5</v>
      </c>
      <c r="AO649">
        <v>5</v>
      </c>
      <c r="AP649">
        <v>5</v>
      </c>
      <c r="AQ649">
        <v>5</v>
      </c>
      <c r="AR649">
        <v>5</v>
      </c>
      <c r="AS649">
        <v>5</v>
      </c>
      <c r="AU649" t="s">
        <v>183</v>
      </c>
      <c r="AV649">
        <v>4</v>
      </c>
      <c r="AW649" t="s">
        <v>183</v>
      </c>
      <c r="AX649">
        <v>4</v>
      </c>
      <c r="AY649" t="s">
        <v>33</v>
      </c>
      <c r="BA649" t="s">
        <v>183</v>
      </c>
      <c r="BB649" s="152" t="s">
        <v>183</v>
      </c>
      <c r="BC649" t="s">
        <v>183</v>
      </c>
      <c r="BD649">
        <v>5</v>
      </c>
      <c r="BE649" t="s">
        <v>33</v>
      </c>
      <c r="BJ649">
        <v>5</v>
      </c>
      <c r="BK649" s="152">
        <v>5</v>
      </c>
      <c r="BM649" s="271">
        <v>5</v>
      </c>
      <c r="BN649">
        <v>4</v>
      </c>
      <c r="BQ649" s="291">
        <v>43152.992604166669</v>
      </c>
      <c r="BR649" t="s">
        <v>355</v>
      </c>
    </row>
    <row r="650" spans="1:70" x14ac:dyDescent="0.2">
      <c r="A650" s="197" t="str">
        <f>IF(ISNA(LOOKUP($G650,BLIOTECAS!$B$1:$B$27,BLIOTECAS!C$1:C$27)),"",LOOKUP($G650,BLIOTECAS!$B$1:$B$27,BLIOTECAS!C$1:C$27))</f>
        <v xml:space="preserve">Facultad de Geografía e Historia </v>
      </c>
      <c r="B650" s="197" t="str">
        <f>IF(ISNA(LOOKUP($G650,BLIOTECAS!$B$1:$B$27,BLIOTECAS!D$1:D$27)),"",LOOKUP($G650,BLIOTECAS!$B$1:$B$27,BLIOTECAS!D$1:D$27))</f>
        <v>GHI</v>
      </c>
      <c r="C650" s="197" t="str">
        <f>IF(ISNA(LOOKUP($G650,BLIOTECAS!$B$1:$B$27,BLIOTECAS!E$1:E$27)),"",LOOKUP($G650,BLIOTECAS!$B$1:$B$27,BLIOTECAS!E$1:E$27))</f>
        <v>Humanidades</v>
      </c>
      <c r="D650">
        <v>2087</v>
      </c>
      <c r="G650">
        <v>16</v>
      </c>
      <c r="I650">
        <v>3</v>
      </c>
      <c r="J650">
        <v>3</v>
      </c>
      <c r="L650">
        <v>16</v>
      </c>
      <c r="M650">
        <v>29</v>
      </c>
      <c r="R650">
        <v>5</v>
      </c>
      <c r="S650">
        <v>5</v>
      </c>
      <c r="T650">
        <v>5</v>
      </c>
      <c r="U650">
        <v>4</v>
      </c>
      <c r="X650">
        <v>4</v>
      </c>
      <c r="Y650">
        <v>5</v>
      </c>
      <c r="Z650">
        <v>4</v>
      </c>
      <c r="AA650">
        <v>3</v>
      </c>
      <c r="AB650">
        <v>5</v>
      </c>
      <c r="AD650">
        <v>5</v>
      </c>
      <c r="AE650">
        <v>5</v>
      </c>
      <c r="AF650">
        <v>4</v>
      </c>
      <c r="AG650">
        <v>5</v>
      </c>
      <c r="AH650">
        <v>3</v>
      </c>
      <c r="AI650">
        <v>4</v>
      </c>
      <c r="AJ650">
        <v>4</v>
      </c>
      <c r="AM650">
        <v>5</v>
      </c>
      <c r="AN650">
        <v>4</v>
      </c>
      <c r="AO650">
        <v>5</v>
      </c>
      <c r="AP650">
        <v>4</v>
      </c>
      <c r="AQ650">
        <v>5</v>
      </c>
      <c r="AR650">
        <v>4</v>
      </c>
      <c r="AS650">
        <v>4</v>
      </c>
      <c r="AU650" t="s">
        <v>183</v>
      </c>
      <c r="AV650">
        <v>5</v>
      </c>
      <c r="AW650" t="s">
        <v>183</v>
      </c>
      <c r="AX650">
        <v>5</v>
      </c>
      <c r="AY650" t="s">
        <v>183</v>
      </c>
      <c r="AZ650">
        <v>5</v>
      </c>
      <c r="BA650" t="s">
        <v>183</v>
      </c>
      <c r="BB650" s="152" t="s">
        <v>183</v>
      </c>
      <c r="BC650" t="s">
        <v>183</v>
      </c>
      <c r="BD650">
        <v>4</v>
      </c>
      <c r="BE650" t="s">
        <v>183</v>
      </c>
      <c r="BJ650">
        <v>4</v>
      </c>
      <c r="BK650" s="152">
        <v>5</v>
      </c>
      <c r="BM650" s="271">
        <v>5</v>
      </c>
      <c r="BN650">
        <v>5</v>
      </c>
      <c r="BQ650" s="291">
        <v>43153.418182870373</v>
      </c>
      <c r="BR650" t="s">
        <v>355</v>
      </c>
    </row>
    <row r="651" spans="1:70" x14ac:dyDescent="0.2">
      <c r="A651" s="197" t="str">
        <f>IF(ISNA(LOOKUP($G651,BLIOTECAS!$B$1:$B$27,BLIOTECAS!C$1:C$27)),"",LOOKUP($G651,BLIOTECAS!$B$1:$B$27,BLIOTECAS!C$1:C$27))</f>
        <v>F. Enfermería, Fisioterapia y Podología</v>
      </c>
      <c r="B651" s="197" t="str">
        <f>IF(ISNA(LOOKUP($G651,BLIOTECAS!$B$1:$B$27,BLIOTECAS!D$1:D$27)),"",LOOKUP($G651,BLIOTECAS!$B$1:$B$27,BLIOTECAS!D$1:D$27))</f>
        <v>ENF</v>
      </c>
      <c r="C651" s="197" t="str">
        <f>IF(ISNA(LOOKUP($G651,BLIOTECAS!$B$1:$B$27,BLIOTECAS!E$1:E$27)),"",LOOKUP($G651,BLIOTECAS!$B$1:$B$27,BLIOTECAS!E$1:E$27))</f>
        <v>Ciencias de la Salud</v>
      </c>
      <c r="D651">
        <v>2088</v>
      </c>
      <c r="G651">
        <v>22</v>
      </c>
      <c r="I651">
        <v>3</v>
      </c>
      <c r="J651">
        <v>4</v>
      </c>
      <c r="L651">
        <v>22</v>
      </c>
      <c r="M651">
        <v>9</v>
      </c>
      <c r="N651">
        <v>18</v>
      </c>
      <c r="R651">
        <v>5</v>
      </c>
      <c r="S651">
        <v>5</v>
      </c>
      <c r="T651">
        <v>5</v>
      </c>
      <c r="U651">
        <v>4</v>
      </c>
      <c r="X651">
        <v>5</v>
      </c>
      <c r="Y651">
        <v>5</v>
      </c>
      <c r="Z651">
        <v>4</v>
      </c>
      <c r="AB651">
        <v>2</v>
      </c>
      <c r="AD651">
        <v>5</v>
      </c>
      <c r="AE651">
        <v>5</v>
      </c>
      <c r="AF651">
        <v>4</v>
      </c>
      <c r="AG651">
        <v>5</v>
      </c>
      <c r="AH651">
        <v>4</v>
      </c>
      <c r="AI651">
        <v>5</v>
      </c>
      <c r="AJ651">
        <v>4</v>
      </c>
      <c r="AM651">
        <v>5</v>
      </c>
      <c r="AN651">
        <v>5</v>
      </c>
      <c r="AO651">
        <v>5</v>
      </c>
      <c r="AP651">
        <v>5</v>
      </c>
      <c r="AQ651">
        <v>5</v>
      </c>
      <c r="AR651">
        <v>5</v>
      </c>
      <c r="AS651">
        <v>5</v>
      </c>
      <c r="AU651" t="s">
        <v>183</v>
      </c>
      <c r="AV651">
        <v>4</v>
      </c>
      <c r="AW651" t="s">
        <v>183</v>
      </c>
      <c r="AX651">
        <v>4</v>
      </c>
      <c r="AY651" t="s">
        <v>33</v>
      </c>
      <c r="BA651" t="s">
        <v>183</v>
      </c>
      <c r="BB651" s="152" t="s">
        <v>183</v>
      </c>
      <c r="BC651" t="s">
        <v>183</v>
      </c>
      <c r="BD651">
        <v>5</v>
      </c>
      <c r="BE651" t="s">
        <v>183</v>
      </c>
      <c r="BJ651">
        <v>5</v>
      </c>
      <c r="BK651" s="152">
        <v>5</v>
      </c>
      <c r="BM651" s="271">
        <v>5</v>
      </c>
      <c r="BN651">
        <v>4</v>
      </c>
      <c r="BQ651" s="291">
        <v>43153.5391087963</v>
      </c>
      <c r="BR651" t="s">
        <v>355</v>
      </c>
    </row>
    <row r="652" spans="1:70" x14ac:dyDescent="0.2">
      <c r="A652" s="197" t="str">
        <f>IF(ISNA(LOOKUP($G652,BLIOTECAS!$B$1:$B$27,BLIOTECAS!C$1:C$27)),"",LOOKUP($G652,BLIOTECAS!$B$1:$B$27,BLIOTECAS!C$1:C$27))</f>
        <v xml:space="preserve">Facultad de Filología </v>
      </c>
      <c r="B652" s="197" t="str">
        <f>IF(ISNA(LOOKUP($G652,BLIOTECAS!$B$1:$B$27,BLIOTECAS!D$1:D$27)),"",LOOKUP($G652,BLIOTECAS!$B$1:$B$27,BLIOTECAS!D$1:D$27))</f>
        <v>FLL</v>
      </c>
      <c r="C652" s="197" t="str">
        <f>IF(ISNA(LOOKUP($G652,BLIOTECAS!$B$1:$B$27,BLIOTECAS!E$1:E$27)),"",LOOKUP($G652,BLIOTECAS!$B$1:$B$27,BLIOTECAS!E$1:E$27))</f>
        <v>Humanidades</v>
      </c>
      <c r="D652">
        <v>2089</v>
      </c>
      <c r="G652">
        <v>14</v>
      </c>
      <c r="I652">
        <v>5</v>
      </c>
      <c r="J652">
        <v>5</v>
      </c>
      <c r="L652">
        <v>14</v>
      </c>
      <c r="M652">
        <v>16</v>
      </c>
      <c r="N652">
        <v>29</v>
      </c>
      <c r="R652">
        <v>3</v>
      </c>
      <c r="S652">
        <v>4</v>
      </c>
      <c r="T652">
        <v>5</v>
      </c>
      <c r="U652">
        <v>5</v>
      </c>
      <c r="X652">
        <v>5</v>
      </c>
      <c r="Y652">
        <v>4</v>
      </c>
      <c r="Z652">
        <v>4</v>
      </c>
      <c r="AA652">
        <v>2</v>
      </c>
      <c r="AB652">
        <v>4</v>
      </c>
      <c r="AD652">
        <v>4</v>
      </c>
      <c r="AE652">
        <v>4</v>
      </c>
      <c r="AF652">
        <v>4</v>
      </c>
      <c r="AG652">
        <v>5</v>
      </c>
      <c r="AH652">
        <v>5</v>
      </c>
      <c r="AI652">
        <v>4</v>
      </c>
      <c r="AJ652">
        <v>4</v>
      </c>
      <c r="AM652">
        <v>5</v>
      </c>
      <c r="AN652">
        <v>4</v>
      </c>
      <c r="AO652">
        <v>4</v>
      </c>
      <c r="AP652">
        <v>4</v>
      </c>
      <c r="AQ652">
        <v>4</v>
      </c>
      <c r="AR652">
        <v>5</v>
      </c>
      <c r="AS652">
        <v>4</v>
      </c>
      <c r="AU652" t="s">
        <v>183</v>
      </c>
      <c r="AV652">
        <v>4</v>
      </c>
      <c r="AW652" t="s">
        <v>183</v>
      </c>
      <c r="AX652">
        <v>3</v>
      </c>
      <c r="AY652" t="s">
        <v>33</v>
      </c>
      <c r="BA652" t="s">
        <v>183</v>
      </c>
      <c r="BB652" s="152" t="s">
        <v>183</v>
      </c>
      <c r="BC652" t="s">
        <v>183</v>
      </c>
      <c r="BD652">
        <v>4</v>
      </c>
      <c r="BE652" t="s">
        <v>33</v>
      </c>
      <c r="BJ652">
        <v>5</v>
      </c>
      <c r="BK652" s="152">
        <v>5</v>
      </c>
      <c r="BM652" s="271">
        <v>5</v>
      </c>
      <c r="BN652">
        <v>4</v>
      </c>
      <c r="BO652" t="s">
        <v>573</v>
      </c>
      <c r="BQ652" s="291">
        <v>43154.631203703706</v>
      </c>
      <c r="BR652" t="s">
        <v>355</v>
      </c>
    </row>
    <row r="653" spans="1:70" x14ac:dyDescent="0.2">
      <c r="A653" s="197" t="str">
        <f>IF(ISNA(LOOKUP($G653,BLIOTECAS!$B$1:$B$27,BLIOTECAS!C$1:C$27)),"",LOOKUP($G653,BLIOTECAS!$B$1:$B$27,BLIOTECAS!C$1:C$27))</f>
        <v xml:space="preserve">Facultad de Filosofía </v>
      </c>
      <c r="B653" s="197" t="str">
        <f>IF(ISNA(LOOKUP($G653,BLIOTECAS!$B$1:$B$27,BLIOTECAS!D$1:D$27)),"",LOOKUP($G653,BLIOTECAS!$B$1:$B$27,BLIOTECAS!D$1:D$27))</f>
        <v>FLS</v>
      </c>
      <c r="C653" s="197" t="str">
        <f>IF(ISNA(LOOKUP($G653,BLIOTECAS!$B$1:$B$27,BLIOTECAS!E$1:E$27)),"",LOOKUP($G653,BLIOTECAS!$B$1:$B$27,BLIOTECAS!E$1:E$27))</f>
        <v>Humanidades</v>
      </c>
      <c r="D653">
        <v>2090</v>
      </c>
      <c r="G653">
        <v>15</v>
      </c>
      <c r="I653">
        <v>4</v>
      </c>
      <c r="J653">
        <v>5</v>
      </c>
      <c r="L653">
        <v>15</v>
      </c>
      <c r="M653">
        <v>14</v>
      </c>
      <c r="N653">
        <v>11</v>
      </c>
      <c r="R653">
        <v>5</v>
      </c>
      <c r="S653">
        <v>5</v>
      </c>
      <c r="T653">
        <v>4</v>
      </c>
      <c r="U653">
        <v>5</v>
      </c>
      <c r="X653">
        <v>5</v>
      </c>
      <c r="Y653">
        <v>5</v>
      </c>
      <c r="Z653">
        <v>5</v>
      </c>
      <c r="AA653">
        <v>3</v>
      </c>
      <c r="AB653">
        <v>5</v>
      </c>
      <c r="AD653">
        <v>5</v>
      </c>
      <c r="AE653">
        <v>4</v>
      </c>
      <c r="AF653">
        <v>5</v>
      </c>
      <c r="AG653">
        <v>5</v>
      </c>
      <c r="AH653">
        <v>4</v>
      </c>
      <c r="AI653">
        <v>5</v>
      </c>
      <c r="AJ653">
        <v>4</v>
      </c>
      <c r="AM653">
        <v>5</v>
      </c>
      <c r="AN653">
        <v>5</v>
      </c>
      <c r="AO653">
        <v>5</v>
      </c>
      <c r="AP653">
        <v>5</v>
      </c>
      <c r="AQ653">
        <v>5</v>
      </c>
      <c r="AR653">
        <v>5</v>
      </c>
      <c r="AS653">
        <v>5</v>
      </c>
      <c r="AU653" t="s">
        <v>183</v>
      </c>
      <c r="AV653">
        <v>4</v>
      </c>
      <c r="AW653" t="s">
        <v>183</v>
      </c>
      <c r="AX653">
        <v>4</v>
      </c>
      <c r="AY653" t="s">
        <v>33</v>
      </c>
      <c r="BA653" t="s">
        <v>33</v>
      </c>
      <c r="BB653" s="152" t="s">
        <v>33</v>
      </c>
      <c r="BC653" t="s">
        <v>33</v>
      </c>
      <c r="BD653">
        <v>4</v>
      </c>
      <c r="BE653" t="s">
        <v>183</v>
      </c>
      <c r="BJ653">
        <v>5</v>
      </c>
      <c r="BK653" s="152">
        <v>5</v>
      </c>
      <c r="BM653" s="271">
        <v>5</v>
      </c>
      <c r="BN653">
        <v>4</v>
      </c>
      <c r="BQ653" s="291">
        <v>43154.692442129628</v>
      </c>
      <c r="BR653" t="s">
        <v>356</v>
      </c>
    </row>
    <row r="654" spans="1:70" x14ac:dyDescent="0.2">
      <c r="A654" s="197" t="str">
        <f>IF(ISNA(LOOKUP($G654,BLIOTECAS!$B$1:$B$27,BLIOTECAS!C$1:C$27)),"",LOOKUP($G654,BLIOTECAS!$B$1:$B$27,BLIOTECAS!C$1:C$27))</f>
        <v>F. Trabajo Social</v>
      </c>
      <c r="B654" s="197" t="str">
        <f>IF(ISNA(LOOKUP($G654,BLIOTECAS!$B$1:$B$27,BLIOTECAS!D$1:D$27)),"",LOOKUP($G654,BLIOTECAS!$B$1:$B$27,BLIOTECAS!D$1:D$27))</f>
        <v>TRS</v>
      </c>
      <c r="C654" s="197" t="str">
        <f>IF(ISNA(LOOKUP($G654,BLIOTECAS!$B$1:$B$27,BLIOTECAS!E$1:E$27)),"",LOOKUP($G654,BLIOTECAS!$B$1:$B$27,BLIOTECAS!E$1:E$27))</f>
        <v>Ciencias Sociales</v>
      </c>
      <c r="D654">
        <v>2091</v>
      </c>
      <c r="G654">
        <v>26</v>
      </c>
      <c r="I654">
        <v>4</v>
      </c>
      <c r="J654">
        <v>4</v>
      </c>
      <c r="L654">
        <v>26</v>
      </c>
      <c r="M654">
        <v>20</v>
      </c>
      <c r="N654">
        <v>9</v>
      </c>
      <c r="R654">
        <v>5</v>
      </c>
      <c r="S654">
        <v>3</v>
      </c>
      <c r="T654">
        <v>5</v>
      </c>
      <c r="U654">
        <v>5</v>
      </c>
      <c r="X654">
        <v>4</v>
      </c>
      <c r="Z654">
        <v>4</v>
      </c>
      <c r="AA654">
        <v>4</v>
      </c>
      <c r="AB654">
        <v>4</v>
      </c>
      <c r="AD654">
        <v>5</v>
      </c>
      <c r="AE654">
        <v>5</v>
      </c>
      <c r="AF654">
        <v>5</v>
      </c>
      <c r="AH654">
        <v>2</v>
      </c>
      <c r="AI654">
        <v>5</v>
      </c>
      <c r="AJ654">
        <v>3</v>
      </c>
      <c r="AM654">
        <v>5</v>
      </c>
      <c r="AN654">
        <v>5</v>
      </c>
      <c r="AO654">
        <v>5</v>
      </c>
      <c r="AP654">
        <v>5</v>
      </c>
      <c r="AQ654">
        <v>5</v>
      </c>
      <c r="AR654">
        <v>5</v>
      </c>
      <c r="AS654">
        <v>5</v>
      </c>
      <c r="AU654" t="s">
        <v>183</v>
      </c>
      <c r="AV654">
        <v>4</v>
      </c>
      <c r="AW654" t="s">
        <v>183</v>
      </c>
      <c r="AX654">
        <v>5</v>
      </c>
      <c r="AY654" t="s">
        <v>183</v>
      </c>
      <c r="AZ654">
        <v>5</v>
      </c>
      <c r="BA654" t="s">
        <v>183</v>
      </c>
      <c r="BB654" s="152" t="s">
        <v>183</v>
      </c>
      <c r="BC654" t="s">
        <v>183</v>
      </c>
      <c r="BD654">
        <v>5</v>
      </c>
      <c r="BE654" t="s">
        <v>183</v>
      </c>
      <c r="BJ654">
        <v>5</v>
      </c>
      <c r="BK654" s="152">
        <v>5</v>
      </c>
      <c r="BM654" s="271">
        <v>5</v>
      </c>
      <c r="BN654">
        <v>4</v>
      </c>
      <c r="BO654" t="s">
        <v>574</v>
      </c>
      <c r="BQ654" s="291">
        <v>43157.444074074076</v>
      </c>
      <c r="BR654" t="s">
        <v>355</v>
      </c>
    </row>
    <row r="655" spans="1:70" x14ac:dyDescent="0.2">
      <c r="A655" s="197" t="str">
        <f>IF(ISNA(LOOKUP($G655,BLIOTECAS!$B$1:$B$27,BLIOTECAS!C$1:C$27)),"",LOOKUP($G655,BLIOTECAS!$B$1:$B$27,BLIOTECAS!C$1:C$27))</f>
        <v xml:space="preserve">Facultad de Ciencias Matemáticas </v>
      </c>
      <c r="B655" s="197" t="str">
        <f>IF(ISNA(LOOKUP($G655,BLIOTECAS!$B$1:$B$27,BLIOTECAS!D$1:D$27)),"",LOOKUP($G655,BLIOTECAS!$B$1:$B$27,BLIOTECAS!D$1:D$27))</f>
        <v>MAT</v>
      </c>
      <c r="C655" s="197" t="str">
        <f>IF(ISNA(LOOKUP($G655,BLIOTECAS!$B$1:$B$27,BLIOTECAS!E$1:E$27)),"",LOOKUP($G655,BLIOTECAS!$B$1:$B$27,BLIOTECAS!E$1:E$27))</f>
        <v>Ciencias Experimentales</v>
      </c>
      <c r="D655">
        <v>2092</v>
      </c>
      <c r="G655">
        <v>8</v>
      </c>
      <c r="I655">
        <v>4</v>
      </c>
      <c r="J655">
        <v>5</v>
      </c>
      <c r="L655">
        <v>8</v>
      </c>
      <c r="O655" t="s">
        <v>575</v>
      </c>
      <c r="R655">
        <v>5</v>
      </c>
      <c r="S655">
        <v>4</v>
      </c>
      <c r="T655">
        <v>4</v>
      </c>
      <c r="U655">
        <v>4</v>
      </c>
      <c r="X655">
        <v>5</v>
      </c>
      <c r="Y655">
        <v>5</v>
      </c>
      <c r="Z655">
        <v>3</v>
      </c>
      <c r="AA655">
        <v>3</v>
      </c>
      <c r="AB655">
        <v>3</v>
      </c>
      <c r="AD655">
        <v>5</v>
      </c>
      <c r="AE655">
        <v>5</v>
      </c>
      <c r="AF655">
        <v>4</v>
      </c>
      <c r="AG655">
        <v>5</v>
      </c>
      <c r="AH655">
        <v>4</v>
      </c>
      <c r="AI655">
        <v>5</v>
      </c>
      <c r="AJ655">
        <v>5</v>
      </c>
      <c r="AM655">
        <v>5</v>
      </c>
      <c r="AN655">
        <v>5</v>
      </c>
      <c r="AO655">
        <v>5</v>
      </c>
      <c r="AP655">
        <v>5</v>
      </c>
      <c r="AQ655">
        <v>5</v>
      </c>
      <c r="AR655">
        <v>5</v>
      </c>
      <c r="AS655">
        <v>4</v>
      </c>
      <c r="AU655" t="s">
        <v>183</v>
      </c>
      <c r="AV655">
        <v>5</v>
      </c>
      <c r="AW655" t="s">
        <v>183</v>
      </c>
      <c r="AX655">
        <v>3</v>
      </c>
      <c r="AY655" t="s">
        <v>33</v>
      </c>
      <c r="BA655" t="s">
        <v>183</v>
      </c>
      <c r="BB655" s="152" t="s">
        <v>183</v>
      </c>
      <c r="BC655" t="s">
        <v>33</v>
      </c>
      <c r="BE655" t="s">
        <v>33</v>
      </c>
      <c r="BF655" t="s">
        <v>576</v>
      </c>
      <c r="BJ655">
        <v>5</v>
      </c>
      <c r="BK655" s="152">
        <v>5</v>
      </c>
      <c r="BM655" s="271">
        <v>5</v>
      </c>
      <c r="BN655">
        <v>4</v>
      </c>
      <c r="BO655" t="s">
        <v>577</v>
      </c>
      <c r="BQ655" s="291">
        <v>43157.569074074076</v>
      </c>
      <c r="BR655" t="s">
        <v>355</v>
      </c>
    </row>
    <row r="656" spans="1:70" x14ac:dyDescent="0.2">
      <c r="A656" s="197" t="str">
        <f>IF(ISNA(LOOKUP($G656,BLIOTECAS!$B$1:$B$27,BLIOTECAS!C$1:C$27)),"",LOOKUP($G656,BLIOTECAS!$B$1:$B$27,BLIOTECAS!C$1:C$27))</f>
        <v xml:space="preserve">Facultad de Educación </v>
      </c>
      <c r="B656" s="197" t="str">
        <f>IF(ISNA(LOOKUP($G656,BLIOTECAS!$B$1:$B$27,BLIOTECAS!D$1:D$27)),"",LOOKUP($G656,BLIOTECAS!$B$1:$B$27,BLIOTECAS!D$1:D$27))</f>
        <v>EDU</v>
      </c>
      <c r="C656" s="197" t="str">
        <f>IF(ISNA(LOOKUP($G656,BLIOTECAS!$B$1:$B$27,BLIOTECAS!E$1:E$27)),"",LOOKUP($G656,BLIOTECAS!$B$1:$B$27,BLIOTECAS!E$1:E$27))</f>
        <v>Humanidades</v>
      </c>
      <c r="D656">
        <v>2093</v>
      </c>
      <c r="G656">
        <v>12</v>
      </c>
      <c r="I656">
        <v>3</v>
      </c>
      <c r="J656">
        <v>2</v>
      </c>
      <c r="L656">
        <v>12</v>
      </c>
      <c r="M656">
        <v>15</v>
      </c>
      <c r="N656">
        <v>4</v>
      </c>
      <c r="R656">
        <v>5</v>
      </c>
      <c r="S656">
        <v>4</v>
      </c>
      <c r="T656">
        <v>5</v>
      </c>
      <c r="U656">
        <v>3</v>
      </c>
      <c r="X656">
        <v>4</v>
      </c>
      <c r="Y656">
        <v>3</v>
      </c>
      <c r="Z656">
        <v>4</v>
      </c>
      <c r="AA656">
        <v>4</v>
      </c>
      <c r="AB656">
        <v>4</v>
      </c>
      <c r="AD656">
        <v>4</v>
      </c>
      <c r="AE656">
        <v>4</v>
      </c>
      <c r="AF656">
        <v>5</v>
      </c>
      <c r="AG656">
        <v>5</v>
      </c>
      <c r="AH656">
        <v>3</v>
      </c>
      <c r="AI656">
        <v>5</v>
      </c>
      <c r="AJ656">
        <v>3</v>
      </c>
      <c r="AM656">
        <v>5</v>
      </c>
      <c r="AN656">
        <v>5</v>
      </c>
      <c r="AO656">
        <v>5</v>
      </c>
      <c r="AP656">
        <v>5</v>
      </c>
      <c r="AQ656">
        <v>5</v>
      </c>
      <c r="AR656">
        <v>5</v>
      </c>
      <c r="AS656">
        <v>4</v>
      </c>
      <c r="AU656" t="s">
        <v>183</v>
      </c>
      <c r="AV656">
        <v>5</v>
      </c>
      <c r="AW656" t="s">
        <v>33</v>
      </c>
      <c r="AY656" t="s">
        <v>33</v>
      </c>
      <c r="BA656" t="s">
        <v>33</v>
      </c>
      <c r="BB656" s="152" t="s">
        <v>33</v>
      </c>
      <c r="BC656" t="s">
        <v>33</v>
      </c>
      <c r="BE656" t="s">
        <v>183</v>
      </c>
      <c r="BJ656">
        <v>5</v>
      </c>
      <c r="BK656" s="152">
        <v>5</v>
      </c>
      <c r="BM656" s="271">
        <v>4</v>
      </c>
      <c r="BN656">
        <v>3</v>
      </c>
      <c r="BQ656" s="291">
        <v>43159.870451388888</v>
      </c>
      <c r="BR656" t="s">
        <v>355</v>
      </c>
    </row>
    <row r="657" spans="1:70" x14ac:dyDescent="0.2">
      <c r="A657" s="197" t="str">
        <f>IF(ISNA(LOOKUP($G657,BLIOTECAS!$B$1:$B$27,BLIOTECAS!C$1:C$27)),"",LOOKUP($G657,BLIOTECAS!$B$1:$B$27,BLIOTECAS!C$1:C$27))</f>
        <v xml:space="preserve">Facultad de Ciencias de la Información </v>
      </c>
      <c r="B657" s="197" t="str">
        <f>IF(ISNA(LOOKUP($G657,BLIOTECAS!$B$1:$B$27,BLIOTECAS!D$1:D$27)),"",LOOKUP($G657,BLIOTECAS!$B$1:$B$27,BLIOTECAS!D$1:D$27))</f>
        <v>INF</v>
      </c>
      <c r="C657" s="197" t="str">
        <f>IF(ISNA(LOOKUP($G657,BLIOTECAS!$B$1:$B$27,BLIOTECAS!E$1:E$27)),"",LOOKUP($G657,BLIOTECAS!$B$1:$B$27,BLIOTECAS!E$1:E$27))</f>
        <v>Ciencias Sociales</v>
      </c>
      <c r="D657">
        <v>2094</v>
      </c>
      <c r="G657">
        <v>4</v>
      </c>
      <c r="I657">
        <v>3</v>
      </c>
      <c r="J657">
        <v>4</v>
      </c>
      <c r="L657">
        <v>4</v>
      </c>
      <c r="M657">
        <v>29</v>
      </c>
      <c r="R657">
        <v>4</v>
      </c>
      <c r="S657">
        <v>3</v>
      </c>
      <c r="T657">
        <v>2</v>
      </c>
      <c r="U657">
        <v>3</v>
      </c>
      <c r="X657">
        <v>4</v>
      </c>
      <c r="Y657">
        <v>4</v>
      </c>
      <c r="Z657">
        <v>5</v>
      </c>
      <c r="AA657">
        <v>4</v>
      </c>
      <c r="AB657">
        <v>5</v>
      </c>
      <c r="AD657">
        <v>4</v>
      </c>
      <c r="AE657">
        <v>3</v>
      </c>
      <c r="AF657">
        <v>3</v>
      </c>
      <c r="AG657">
        <v>4</v>
      </c>
      <c r="AH657">
        <v>4</v>
      </c>
      <c r="AI657">
        <v>5</v>
      </c>
      <c r="AJ657">
        <v>5</v>
      </c>
      <c r="AM657">
        <v>5</v>
      </c>
      <c r="AN657">
        <v>4</v>
      </c>
      <c r="AO657">
        <v>5</v>
      </c>
      <c r="AP657">
        <v>5</v>
      </c>
      <c r="AQ657">
        <v>5</v>
      </c>
      <c r="AR657">
        <v>4</v>
      </c>
      <c r="AS657">
        <v>4</v>
      </c>
      <c r="AU657" t="s">
        <v>183</v>
      </c>
      <c r="AV657">
        <v>3</v>
      </c>
      <c r="AW657" t="s">
        <v>33</v>
      </c>
      <c r="AY657" t="s">
        <v>183</v>
      </c>
      <c r="AZ657">
        <v>3</v>
      </c>
      <c r="BA657" t="s">
        <v>33</v>
      </c>
      <c r="BB657" t="s">
        <v>183</v>
      </c>
      <c r="BC657" t="s">
        <v>183</v>
      </c>
      <c r="BD657">
        <v>5</v>
      </c>
      <c r="BE657" t="s">
        <v>183</v>
      </c>
      <c r="BJ657">
        <v>5</v>
      </c>
      <c r="BK657"/>
      <c r="BM657">
        <v>4</v>
      </c>
      <c r="BN657">
        <v>3</v>
      </c>
      <c r="BQ657">
        <v>43160.992083333331</v>
      </c>
      <c r="BR657" t="s">
        <v>355</v>
      </c>
    </row>
    <row r="658" spans="1:70" x14ac:dyDescent="0.2">
      <c r="A658" s="197" t="str">
        <f>IF(ISNA(LOOKUP($G658,BLIOTECAS!$B$1:$B$27,BLIOTECAS!C$1:C$27)),"",LOOKUP($G658,BLIOTECAS!$B$1:$B$27,BLIOTECAS!C$1:C$27))</f>
        <v>F. Trabajo Social</v>
      </c>
      <c r="B658" s="197" t="str">
        <f>IF(ISNA(LOOKUP($G658,BLIOTECAS!$B$1:$B$27,BLIOTECAS!D$1:D$27)),"",LOOKUP($G658,BLIOTECAS!$B$1:$B$27,BLIOTECAS!D$1:D$27))</f>
        <v>TRS</v>
      </c>
      <c r="C658" s="197" t="str">
        <f>IF(ISNA(LOOKUP($G658,BLIOTECAS!$B$1:$B$27,BLIOTECAS!E$1:E$27)),"",LOOKUP($G658,BLIOTECAS!$B$1:$B$27,BLIOTECAS!E$1:E$27))</f>
        <v>Ciencias Sociales</v>
      </c>
      <c r="D658">
        <v>2095</v>
      </c>
      <c r="G658">
        <v>26</v>
      </c>
      <c r="I658">
        <v>3</v>
      </c>
      <c r="J658">
        <v>3</v>
      </c>
      <c r="L658">
        <v>26</v>
      </c>
      <c r="R658">
        <v>4</v>
      </c>
      <c r="S658">
        <v>4</v>
      </c>
      <c r="T658">
        <v>4</v>
      </c>
      <c r="U658">
        <v>4</v>
      </c>
      <c r="X658">
        <v>4</v>
      </c>
      <c r="Y658">
        <v>3</v>
      </c>
      <c r="Z658">
        <v>4</v>
      </c>
      <c r="AA658">
        <v>3</v>
      </c>
      <c r="AB658">
        <v>3</v>
      </c>
      <c r="AD658">
        <v>5</v>
      </c>
      <c r="AE658">
        <v>5</v>
      </c>
      <c r="AF658">
        <v>5</v>
      </c>
      <c r="AG658">
        <v>5</v>
      </c>
      <c r="AH658">
        <v>4</v>
      </c>
      <c r="AI658">
        <v>5</v>
      </c>
      <c r="AJ658">
        <v>4</v>
      </c>
      <c r="AM658">
        <v>5</v>
      </c>
      <c r="AN658">
        <v>5</v>
      </c>
      <c r="AO658">
        <v>5</v>
      </c>
      <c r="AP658">
        <v>5</v>
      </c>
      <c r="AQ658">
        <v>5</v>
      </c>
      <c r="AR658">
        <v>5</v>
      </c>
      <c r="AS658">
        <v>5</v>
      </c>
      <c r="AV658">
        <v>4</v>
      </c>
      <c r="AW658" t="s">
        <v>183</v>
      </c>
      <c r="AX658">
        <v>4</v>
      </c>
      <c r="AY658" t="s">
        <v>183</v>
      </c>
      <c r="AZ658">
        <v>4</v>
      </c>
      <c r="BA658" t="s">
        <v>183</v>
      </c>
      <c r="BB658" t="s">
        <v>183</v>
      </c>
      <c r="BC658" t="s">
        <v>33</v>
      </c>
      <c r="BE658" t="s">
        <v>183</v>
      </c>
      <c r="BJ658">
        <v>5</v>
      </c>
      <c r="BK658">
        <v>5</v>
      </c>
      <c r="BM658">
        <v>5</v>
      </c>
      <c r="BN658">
        <v>5</v>
      </c>
      <c r="BQ658">
        <v>43161.222881944443</v>
      </c>
      <c r="BR658" t="s">
        <v>356</v>
      </c>
    </row>
    <row r="659" spans="1:70" x14ac:dyDescent="0.2">
      <c r="A659" s="197" t="str">
        <f>IF(ISNA(LOOKUP($G659,BLIOTECAS!$B$1:$B$27,BLIOTECAS!C$1:C$27)),"",LOOKUP($G659,BLIOTECAS!$B$1:$B$27,BLIOTECAS!C$1:C$27))</f>
        <v xml:space="preserve">Facultad de Ciencias Políticas y Sociología </v>
      </c>
      <c r="B659" s="197" t="str">
        <f>IF(ISNA(LOOKUP($G659,BLIOTECAS!$B$1:$B$27,BLIOTECAS!D$1:D$27)),"",LOOKUP($G659,BLIOTECAS!$B$1:$B$27,BLIOTECAS!D$1:D$27))</f>
        <v>CPS</v>
      </c>
      <c r="C659" s="197" t="str">
        <f>IF(ISNA(LOOKUP($G659,BLIOTECAS!$B$1:$B$27,BLIOTECAS!E$1:E$27)),"",LOOKUP($G659,BLIOTECAS!$B$1:$B$27,BLIOTECAS!E$1:E$27))</f>
        <v>Ciencias Sociales</v>
      </c>
      <c r="D659">
        <v>2096</v>
      </c>
      <c r="G659">
        <v>9</v>
      </c>
      <c r="I659">
        <v>3</v>
      </c>
      <c r="J659">
        <v>3</v>
      </c>
      <c r="L659">
        <v>9</v>
      </c>
      <c r="O659" t="s">
        <v>578</v>
      </c>
      <c r="R659">
        <v>5</v>
      </c>
      <c r="S659">
        <v>5</v>
      </c>
      <c r="T659">
        <v>5</v>
      </c>
      <c r="U659">
        <v>5</v>
      </c>
      <c r="X659">
        <v>3</v>
      </c>
      <c r="Y659">
        <v>3</v>
      </c>
      <c r="Z659">
        <v>4</v>
      </c>
      <c r="AA659">
        <v>4</v>
      </c>
      <c r="AB659">
        <v>5</v>
      </c>
      <c r="AE659">
        <v>5</v>
      </c>
      <c r="AF659">
        <v>4</v>
      </c>
      <c r="AG659">
        <v>5</v>
      </c>
      <c r="AH659">
        <v>1</v>
      </c>
      <c r="AI659">
        <v>5</v>
      </c>
      <c r="AJ659">
        <v>2</v>
      </c>
      <c r="AM659">
        <v>5</v>
      </c>
      <c r="AN659">
        <v>5</v>
      </c>
      <c r="AO659">
        <v>5</v>
      </c>
      <c r="AP659">
        <v>5</v>
      </c>
      <c r="AR659">
        <v>5</v>
      </c>
      <c r="AS659">
        <v>5</v>
      </c>
      <c r="AU659" t="s">
        <v>33</v>
      </c>
      <c r="AW659" t="s">
        <v>33</v>
      </c>
      <c r="AY659" t="s">
        <v>33</v>
      </c>
      <c r="BA659" t="s">
        <v>33</v>
      </c>
      <c r="BB659" t="s">
        <v>33</v>
      </c>
      <c r="BC659" t="s">
        <v>183</v>
      </c>
      <c r="BE659" t="s">
        <v>33</v>
      </c>
      <c r="BJ659">
        <v>5</v>
      </c>
      <c r="BK659">
        <v>5</v>
      </c>
      <c r="BM659">
        <v>5</v>
      </c>
      <c r="BO659" t="s">
        <v>579</v>
      </c>
      <c r="BQ659">
        <v>43161.419629629629</v>
      </c>
      <c r="BR659" t="s">
        <v>355</v>
      </c>
    </row>
    <row r="660" spans="1:70" x14ac:dyDescent="0.2">
      <c r="A660" s="197" t="str">
        <f>IF(ISNA(LOOKUP($G660,BLIOTECAS!$B$1:$B$27,BLIOTECAS!C$1:C$27)),"",LOOKUP($G660,BLIOTECAS!$B$1:$B$27,BLIOTECAS!C$1:C$27))</f>
        <v xml:space="preserve">Facultad de Ciencias Matemáticas </v>
      </c>
      <c r="B660" s="197" t="str">
        <f>IF(ISNA(LOOKUP($G660,BLIOTECAS!$B$1:$B$27,BLIOTECAS!D$1:D$27)),"",LOOKUP($G660,BLIOTECAS!$B$1:$B$27,BLIOTECAS!D$1:D$27))</f>
        <v>MAT</v>
      </c>
      <c r="C660" s="197" t="str">
        <f>IF(ISNA(LOOKUP($G660,BLIOTECAS!$B$1:$B$27,BLIOTECAS!E$1:E$27)),"",LOOKUP($G660,BLIOTECAS!$B$1:$B$27,BLIOTECAS!E$1:E$27))</f>
        <v>Ciencias Experimentales</v>
      </c>
      <c r="D660">
        <v>2097</v>
      </c>
      <c r="G660">
        <v>8</v>
      </c>
      <c r="I660">
        <v>4</v>
      </c>
      <c r="J660">
        <v>4</v>
      </c>
      <c r="L660">
        <v>8</v>
      </c>
      <c r="M660">
        <v>14</v>
      </c>
      <c r="N660">
        <v>4</v>
      </c>
      <c r="R660">
        <v>5</v>
      </c>
      <c r="S660">
        <v>4</v>
      </c>
      <c r="T660">
        <v>4</v>
      </c>
      <c r="U660">
        <v>3</v>
      </c>
      <c r="X660">
        <v>4</v>
      </c>
      <c r="Y660">
        <v>4</v>
      </c>
      <c r="Z660">
        <v>3</v>
      </c>
      <c r="AA660">
        <v>4</v>
      </c>
      <c r="AB660">
        <v>3</v>
      </c>
      <c r="AD660">
        <v>4</v>
      </c>
      <c r="AE660">
        <v>4</v>
      </c>
      <c r="AF660">
        <v>3</v>
      </c>
      <c r="AG660">
        <v>4</v>
      </c>
      <c r="AH660">
        <v>4</v>
      </c>
      <c r="AI660">
        <v>5</v>
      </c>
      <c r="AJ660">
        <v>5</v>
      </c>
      <c r="AM660">
        <v>5</v>
      </c>
      <c r="AN660">
        <v>5</v>
      </c>
      <c r="AO660">
        <v>5</v>
      </c>
      <c r="AP660">
        <v>5</v>
      </c>
      <c r="AQ660">
        <v>5</v>
      </c>
      <c r="AR660">
        <v>4</v>
      </c>
      <c r="AS660">
        <v>4</v>
      </c>
      <c r="AU660" t="s">
        <v>183</v>
      </c>
      <c r="AV660">
        <v>3</v>
      </c>
      <c r="AW660" t="s">
        <v>183</v>
      </c>
      <c r="AX660">
        <v>4</v>
      </c>
      <c r="AY660" t="s">
        <v>33</v>
      </c>
      <c r="BA660" t="s">
        <v>183</v>
      </c>
      <c r="BB660" t="s">
        <v>183</v>
      </c>
      <c r="BC660" t="s">
        <v>183</v>
      </c>
      <c r="BD660">
        <v>4</v>
      </c>
      <c r="BE660" t="s">
        <v>183</v>
      </c>
      <c r="BJ660">
        <v>4</v>
      </c>
      <c r="BK660">
        <v>5</v>
      </c>
      <c r="BM660">
        <v>4</v>
      </c>
      <c r="BN660">
        <v>3</v>
      </c>
      <c r="BQ660">
        <v>43161.730624999997</v>
      </c>
      <c r="BR660" t="s">
        <v>356</v>
      </c>
    </row>
    <row r="661" spans="1:70" x14ac:dyDescent="0.2">
      <c r="A661" s="197" t="str">
        <f>IF(ISNA(LOOKUP($G661,BLIOTECAS!$B$1:$B$27,BLIOTECAS!C$1:C$27)),"",LOOKUP($G661,BLIOTECAS!$B$1:$B$27,BLIOTECAS!C$1:C$27))</f>
        <v xml:space="preserve">Facultad de Ciencias Matemáticas </v>
      </c>
      <c r="B661" s="197" t="str">
        <f>IF(ISNA(LOOKUP($G661,BLIOTECAS!$B$1:$B$27,BLIOTECAS!D$1:D$27)),"",LOOKUP($G661,BLIOTECAS!$B$1:$B$27,BLIOTECAS!D$1:D$27))</f>
        <v>MAT</v>
      </c>
      <c r="C661" s="197" t="str">
        <f>IF(ISNA(LOOKUP($G661,BLIOTECAS!$B$1:$B$27,BLIOTECAS!E$1:E$27)),"",LOOKUP($G661,BLIOTECAS!$B$1:$B$27,BLIOTECAS!E$1:E$27))</f>
        <v>Ciencias Experimentales</v>
      </c>
      <c r="D661">
        <v>2098</v>
      </c>
      <c r="G661">
        <v>8</v>
      </c>
      <c r="I661">
        <v>2</v>
      </c>
      <c r="J661">
        <v>3</v>
      </c>
      <c r="L661">
        <v>8</v>
      </c>
      <c r="R661">
        <v>5</v>
      </c>
      <c r="X661">
        <v>2</v>
      </c>
      <c r="Y661">
        <v>5</v>
      </c>
      <c r="Z661">
        <v>3</v>
      </c>
      <c r="AA661">
        <v>1</v>
      </c>
      <c r="AB661">
        <v>4</v>
      </c>
      <c r="AD661">
        <v>4</v>
      </c>
      <c r="AE661">
        <v>4</v>
      </c>
      <c r="AF661">
        <v>5</v>
      </c>
      <c r="AG661">
        <v>5</v>
      </c>
      <c r="AH661">
        <v>4</v>
      </c>
      <c r="AI661">
        <v>5</v>
      </c>
      <c r="AJ661">
        <v>3</v>
      </c>
      <c r="AM661">
        <v>5</v>
      </c>
      <c r="AN661">
        <v>5</v>
      </c>
      <c r="AO661">
        <v>5</v>
      </c>
      <c r="AP661">
        <v>5</v>
      </c>
      <c r="AQ661">
        <v>5</v>
      </c>
      <c r="AS661">
        <v>4</v>
      </c>
      <c r="AU661" t="s">
        <v>183</v>
      </c>
      <c r="AV661">
        <v>5</v>
      </c>
      <c r="AW661" t="s">
        <v>33</v>
      </c>
      <c r="AY661" t="s">
        <v>33</v>
      </c>
      <c r="BA661" t="s">
        <v>183</v>
      </c>
      <c r="BB661" t="s">
        <v>183</v>
      </c>
      <c r="BC661" t="s">
        <v>33</v>
      </c>
      <c r="BE661" t="s">
        <v>33</v>
      </c>
      <c r="BJ661">
        <v>5</v>
      </c>
      <c r="BK661">
        <v>5</v>
      </c>
      <c r="BM661">
        <v>5</v>
      </c>
      <c r="BN661">
        <v>5</v>
      </c>
      <c r="BO661" t="s">
        <v>580</v>
      </c>
      <c r="BQ661">
        <v>43163.490243055552</v>
      </c>
      <c r="BR661" t="s">
        <v>356</v>
      </c>
    </row>
    <row r="662" spans="1:70" x14ac:dyDescent="0.2">
      <c r="A662" s="197" t="str">
        <f>IF(ISNA(LOOKUP($G662,BLIOTECAS!$B$1:$B$27,BLIOTECAS!C$1:C$27)),"",LOOKUP($G662,BLIOTECAS!$B$1:$B$27,BLIOTECAS!C$1:C$27))</f>
        <v xml:space="preserve">Facultad de Filología </v>
      </c>
      <c r="B662" s="197" t="str">
        <f>IF(ISNA(LOOKUP($G662,BLIOTECAS!$B$1:$B$27,BLIOTECAS!D$1:D$27)),"",LOOKUP($G662,BLIOTECAS!$B$1:$B$27,BLIOTECAS!D$1:D$27))</f>
        <v>FLL</v>
      </c>
      <c r="C662" s="197" t="str">
        <f>IF(ISNA(LOOKUP($G662,BLIOTECAS!$B$1:$B$27,BLIOTECAS!E$1:E$27)),"",LOOKUP($G662,BLIOTECAS!$B$1:$B$27,BLIOTECAS!E$1:E$27))</f>
        <v>Humanidades</v>
      </c>
      <c r="D662">
        <v>2099</v>
      </c>
      <c r="G662">
        <v>14</v>
      </c>
      <c r="I662">
        <v>3</v>
      </c>
      <c r="J662">
        <v>3</v>
      </c>
      <c r="L662">
        <v>14</v>
      </c>
      <c r="M662">
        <v>14</v>
      </c>
      <c r="R662">
        <v>5</v>
      </c>
      <c r="S662">
        <v>5</v>
      </c>
      <c r="T662">
        <v>5</v>
      </c>
      <c r="U662">
        <v>5</v>
      </c>
      <c r="X662">
        <v>4</v>
      </c>
      <c r="Y662">
        <v>3</v>
      </c>
      <c r="Z662">
        <v>5</v>
      </c>
      <c r="AA662">
        <v>4</v>
      </c>
      <c r="AB662">
        <v>5</v>
      </c>
      <c r="AD662">
        <v>4</v>
      </c>
      <c r="AE662">
        <v>4</v>
      </c>
      <c r="AF662">
        <v>4</v>
      </c>
      <c r="AG662">
        <v>5</v>
      </c>
      <c r="AH662">
        <v>4</v>
      </c>
      <c r="AI662">
        <v>3</v>
      </c>
      <c r="AJ662">
        <v>3</v>
      </c>
      <c r="AM662">
        <v>5</v>
      </c>
      <c r="AN662">
        <v>3</v>
      </c>
      <c r="AO662">
        <v>5</v>
      </c>
      <c r="AP662">
        <v>3</v>
      </c>
      <c r="AQ662">
        <v>4</v>
      </c>
      <c r="AR662">
        <v>4</v>
      </c>
      <c r="AS662">
        <v>2</v>
      </c>
      <c r="AU662" t="s">
        <v>183</v>
      </c>
      <c r="AV662">
        <v>2</v>
      </c>
      <c r="AW662" t="s">
        <v>33</v>
      </c>
      <c r="AY662" t="s">
        <v>33</v>
      </c>
      <c r="BA662" t="s">
        <v>33</v>
      </c>
      <c r="BB662" t="s">
        <v>33</v>
      </c>
      <c r="BC662" t="s">
        <v>33</v>
      </c>
      <c r="BE662" t="s">
        <v>33</v>
      </c>
      <c r="BJ662">
        <v>5</v>
      </c>
      <c r="BK662">
        <v>5</v>
      </c>
      <c r="BM662">
        <v>4</v>
      </c>
      <c r="BN662">
        <v>5</v>
      </c>
      <c r="BQ662">
        <v>43166.787604166668</v>
      </c>
      <c r="BR662" t="s">
        <v>355</v>
      </c>
    </row>
    <row r="663" spans="1:70" x14ac:dyDescent="0.2">
      <c r="A663" s="197" t="str">
        <f>IF(ISNA(LOOKUP($G663,BLIOTECAS!$B$1:$B$27,BLIOTECAS!C$1:C$27)),"",LOOKUP($G663,BLIOTECAS!$B$1:$B$27,BLIOTECAS!C$1:C$27))</f>
        <v xml:space="preserve">Facultad de Educación </v>
      </c>
      <c r="B663" s="197" t="str">
        <f>IF(ISNA(LOOKUP($G663,BLIOTECAS!$B$1:$B$27,BLIOTECAS!D$1:D$27)),"",LOOKUP($G663,BLIOTECAS!$B$1:$B$27,BLIOTECAS!D$1:D$27))</f>
        <v>EDU</v>
      </c>
      <c r="C663" s="197" t="str">
        <f>IF(ISNA(LOOKUP($G663,BLIOTECAS!$B$1:$B$27,BLIOTECAS!E$1:E$27)),"",LOOKUP($G663,BLIOTECAS!$B$1:$B$27,BLIOTECAS!E$1:E$27))</f>
        <v>Humanidades</v>
      </c>
      <c r="D663">
        <v>2100</v>
      </c>
      <c r="G663">
        <v>12</v>
      </c>
      <c r="I663">
        <v>2</v>
      </c>
      <c r="J663">
        <v>5</v>
      </c>
      <c r="L663">
        <v>12</v>
      </c>
      <c r="R663">
        <v>5</v>
      </c>
      <c r="S663">
        <v>4</v>
      </c>
      <c r="T663">
        <v>4</v>
      </c>
      <c r="U663">
        <v>4</v>
      </c>
      <c r="X663">
        <v>4</v>
      </c>
      <c r="Y663">
        <v>4</v>
      </c>
      <c r="Z663">
        <v>3</v>
      </c>
      <c r="AA663">
        <v>3</v>
      </c>
      <c r="AB663">
        <v>3</v>
      </c>
      <c r="AD663">
        <v>4</v>
      </c>
      <c r="AE663">
        <v>5</v>
      </c>
      <c r="AG663">
        <v>5</v>
      </c>
      <c r="AH663">
        <v>5</v>
      </c>
      <c r="AI663">
        <v>5</v>
      </c>
      <c r="AJ663">
        <v>5</v>
      </c>
      <c r="AM663">
        <v>4</v>
      </c>
      <c r="AN663">
        <v>5</v>
      </c>
      <c r="AO663">
        <v>5</v>
      </c>
      <c r="AP663">
        <v>5</v>
      </c>
      <c r="AQ663">
        <v>5</v>
      </c>
      <c r="AR663">
        <v>5</v>
      </c>
      <c r="AS663">
        <v>5</v>
      </c>
      <c r="AU663" t="s">
        <v>183</v>
      </c>
      <c r="AV663">
        <v>5</v>
      </c>
      <c r="AW663" t="s">
        <v>183</v>
      </c>
      <c r="AX663">
        <v>4</v>
      </c>
      <c r="AY663" t="s">
        <v>183</v>
      </c>
      <c r="AZ663">
        <v>4</v>
      </c>
      <c r="BA663" t="s">
        <v>183</v>
      </c>
      <c r="BB663" t="s">
        <v>183</v>
      </c>
      <c r="BC663" t="s">
        <v>33</v>
      </c>
      <c r="BE663" t="s">
        <v>183</v>
      </c>
      <c r="BJ663">
        <v>5</v>
      </c>
      <c r="BK663">
        <v>4</v>
      </c>
      <c r="BM663">
        <v>5</v>
      </c>
      <c r="BN663">
        <v>4</v>
      </c>
      <c r="BQ663">
        <v>43167.418576388889</v>
      </c>
      <c r="BR663" t="s">
        <v>355</v>
      </c>
    </row>
    <row r="664" spans="1:70" x14ac:dyDescent="0.2">
      <c r="A664" s="197" t="str">
        <f>IF(ISNA(LOOKUP($G664,BLIOTECAS!$B$1:$B$27,BLIOTECAS!C$1:C$27)),"",LOOKUP($G664,BLIOTECAS!$B$1:$B$27,BLIOTECAS!C$1:C$27))</f>
        <v xml:space="preserve">Facultad de Medicina </v>
      </c>
      <c r="B664" s="197" t="str">
        <f>IF(ISNA(LOOKUP($G664,BLIOTECAS!$B$1:$B$27,BLIOTECAS!D$1:D$27)),"",LOOKUP($G664,BLIOTECAS!$B$1:$B$27,BLIOTECAS!D$1:D$27))</f>
        <v>MED</v>
      </c>
      <c r="C664" s="197" t="str">
        <f>IF(ISNA(LOOKUP($G664,BLIOTECAS!$B$1:$B$27,BLIOTECAS!E$1:E$27)),"",LOOKUP($G664,BLIOTECAS!$B$1:$B$27,BLIOTECAS!E$1:E$27))</f>
        <v>Ciencias de la Salud</v>
      </c>
      <c r="D664">
        <v>2101</v>
      </c>
      <c r="G664">
        <v>18</v>
      </c>
      <c r="I664">
        <v>2</v>
      </c>
      <c r="J664">
        <v>5</v>
      </c>
      <c r="L664">
        <v>18</v>
      </c>
      <c r="Y664">
        <v>5</v>
      </c>
      <c r="AA664">
        <v>5</v>
      </c>
      <c r="AD664">
        <v>5</v>
      </c>
      <c r="AG664">
        <v>5</v>
      </c>
      <c r="AH664">
        <v>5</v>
      </c>
      <c r="AJ664">
        <v>5</v>
      </c>
      <c r="AM664">
        <v>5</v>
      </c>
      <c r="AN664">
        <v>5</v>
      </c>
      <c r="AO664">
        <v>5</v>
      </c>
      <c r="AP664">
        <v>5</v>
      </c>
      <c r="AQ664">
        <v>5</v>
      </c>
      <c r="AR664">
        <v>5</v>
      </c>
      <c r="AS664">
        <v>5</v>
      </c>
      <c r="AU664" t="s">
        <v>33</v>
      </c>
      <c r="AW664" t="s">
        <v>33</v>
      </c>
      <c r="BA664" t="s">
        <v>33</v>
      </c>
      <c r="BB664" t="s">
        <v>33</v>
      </c>
      <c r="BC664" t="s">
        <v>33</v>
      </c>
      <c r="BE664" t="s">
        <v>33</v>
      </c>
      <c r="BJ664">
        <v>5</v>
      </c>
      <c r="BK664">
        <v>5</v>
      </c>
      <c r="BM664">
        <v>5</v>
      </c>
      <c r="BN664">
        <v>5</v>
      </c>
      <c r="BQ664">
        <v>43170.841562499998</v>
      </c>
      <c r="BR664" t="s">
        <v>355</v>
      </c>
    </row>
    <row r="665" spans="1:70" x14ac:dyDescent="0.2">
      <c r="A665" s="197" t="str">
        <f>IF(ISNA(LOOKUP($G665,BLIOTECAS!$B$1:$B$27,BLIOTECAS!C$1:C$27)),"",LOOKUP($G665,BLIOTECAS!$B$1:$B$27,BLIOTECAS!C$1:C$27))</f>
        <v/>
      </c>
      <c r="B665" s="197" t="str">
        <f>IF(ISNA(LOOKUP($G665,BLIOTECAS!$B$1:$B$27,BLIOTECAS!D$1:D$27)),"",LOOKUP($G665,BLIOTECAS!$B$1:$B$27,BLIOTECAS!D$1:D$27))</f>
        <v/>
      </c>
      <c r="C665" s="197" t="str">
        <f>IF(ISNA(LOOKUP($G665,BLIOTECAS!$B$1:$B$27,BLIOTECAS!E$1:E$27)),"",LOOKUP($G665,BLIOTECAS!$B$1:$B$27,BLIOTECAS!E$1:E$27))</f>
        <v/>
      </c>
      <c r="D665">
        <v>2102</v>
      </c>
      <c r="I665">
        <v>3</v>
      </c>
      <c r="J665">
        <v>3</v>
      </c>
      <c r="L665">
        <v>12</v>
      </c>
      <c r="M665">
        <v>9</v>
      </c>
      <c r="R665">
        <v>5</v>
      </c>
      <c r="S665">
        <v>5</v>
      </c>
      <c r="T665">
        <v>5</v>
      </c>
      <c r="U665">
        <v>5</v>
      </c>
      <c r="X665">
        <v>4</v>
      </c>
      <c r="Y665">
        <v>4</v>
      </c>
      <c r="Z665">
        <v>3</v>
      </c>
      <c r="AA665">
        <v>4</v>
      </c>
      <c r="AB665">
        <v>4</v>
      </c>
      <c r="AD665">
        <v>4</v>
      </c>
      <c r="AE665">
        <v>5</v>
      </c>
      <c r="AF665">
        <v>4</v>
      </c>
      <c r="AG665">
        <v>5</v>
      </c>
      <c r="AH665">
        <v>4</v>
      </c>
      <c r="AI665">
        <v>5</v>
      </c>
      <c r="AJ665">
        <v>4</v>
      </c>
      <c r="AM665">
        <v>5</v>
      </c>
      <c r="AN665">
        <v>5</v>
      </c>
      <c r="AO665">
        <v>5</v>
      </c>
      <c r="AP665">
        <v>5</v>
      </c>
      <c r="AQ665">
        <v>5</v>
      </c>
      <c r="AR665">
        <v>5</v>
      </c>
      <c r="AS665">
        <v>5</v>
      </c>
      <c r="AU665" t="s">
        <v>33</v>
      </c>
      <c r="AW665" t="s">
        <v>33</v>
      </c>
      <c r="AY665" t="s">
        <v>33</v>
      </c>
      <c r="BA665" t="s">
        <v>33</v>
      </c>
      <c r="BB665"/>
      <c r="BC665" t="s">
        <v>33</v>
      </c>
      <c r="BJ665">
        <v>5</v>
      </c>
      <c r="BK665">
        <v>5</v>
      </c>
      <c r="BM665">
        <v>5</v>
      </c>
      <c r="BN665">
        <v>4</v>
      </c>
      <c r="BQ665">
        <v>43172.983773148146</v>
      </c>
      <c r="BR665" t="s">
        <v>355</v>
      </c>
    </row>
    <row r="666" spans="1:70" x14ac:dyDescent="0.2">
      <c r="A666" s="197" t="str">
        <f>IF(ISNA(LOOKUP($G666,BLIOTECAS!$B$1:$B$27,BLIOTECAS!C$1:C$27)),"",LOOKUP($G666,BLIOTECAS!$B$1:$B$27,BLIOTECAS!C$1:C$27))</f>
        <v xml:space="preserve">Facultad de Ciencias de la Información </v>
      </c>
      <c r="B666" s="197" t="str">
        <f>IF(ISNA(LOOKUP($G666,BLIOTECAS!$B$1:$B$27,BLIOTECAS!D$1:D$27)),"",LOOKUP($G666,BLIOTECAS!$B$1:$B$27,BLIOTECAS!D$1:D$27))</f>
        <v>INF</v>
      </c>
      <c r="C666" s="197" t="str">
        <f>IF(ISNA(LOOKUP($G666,BLIOTECAS!$B$1:$B$27,BLIOTECAS!E$1:E$27)),"",LOOKUP($G666,BLIOTECAS!$B$1:$B$27,BLIOTECAS!E$1:E$27))</f>
        <v>Ciencias Sociales</v>
      </c>
      <c r="D666">
        <v>2103</v>
      </c>
      <c r="G666">
        <v>4</v>
      </c>
      <c r="I666">
        <v>3</v>
      </c>
      <c r="J666">
        <v>4</v>
      </c>
      <c r="L666">
        <v>4</v>
      </c>
      <c r="R666">
        <v>5</v>
      </c>
      <c r="S666">
        <v>5</v>
      </c>
      <c r="T666">
        <v>5</v>
      </c>
      <c r="U666">
        <v>4</v>
      </c>
      <c r="X666">
        <v>4</v>
      </c>
      <c r="Y666">
        <v>4</v>
      </c>
      <c r="Z666">
        <v>4</v>
      </c>
      <c r="AA666">
        <v>3</v>
      </c>
      <c r="AB666">
        <v>4</v>
      </c>
      <c r="AD666">
        <v>4</v>
      </c>
      <c r="AE666">
        <v>5</v>
      </c>
      <c r="AF666">
        <v>4</v>
      </c>
      <c r="AG666">
        <v>5</v>
      </c>
      <c r="AH666">
        <v>4</v>
      </c>
      <c r="AI666">
        <v>4</v>
      </c>
      <c r="AJ666">
        <v>4</v>
      </c>
      <c r="AM666">
        <v>5</v>
      </c>
      <c r="AN666">
        <v>5</v>
      </c>
      <c r="AO666">
        <v>5</v>
      </c>
      <c r="AP666">
        <v>5</v>
      </c>
      <c r="AQ666">
        <v>5</v>
      </c>
      <c r="AR666">
        <v>5</v>
      </c>
      <c r="AS666">
        <v>5</v>
      </c>
      <c r="AU666" t="s">
        <v>183</v>
      </c>
      <c r="AV666">
        <v>4</v>
      </c>
      <c r="AW666" t="s">
        <v>183</v>
      </c>
      <c r="AX666">
        <v>4</v>
      </c>
      <c r="AY666" t="s">
        <v>33</v>
      </c>
      <c r="BA666" t="s">
        <v>33</v>
      </c>
      <c r="BB666" t="s">
        <v>183</v>
      </c>
      <c r="BC666" t="s">
        <v>33</v>
      </c>
      <c r="BE666" t="s">
        <v>183</v>
      </c>
      <c r="BJ666">
        <v>5</v>
      </c>
      <c r="BK666">
        <v>5</v>
      </c>
      <c r="BM666">
        <v>5</v>
      </c>
      <c r="BN666">
        <v>4</v>
      </c>
      <c r="BQ666">
        <v>43178.499097222222</v>
      </c>
      <c r="BR666" t="s">
        <v>356</v>
      </c>
    </row>
    <row r="667" spans="1:70" x14ac:dyDescent="0.2">
      <c r="A667" s="197" t="str">
        <f>IF(ISNA(LOOKUP($G667,BLIOTECAS!$B$1:$B$27,BLIOTECAS!C$1:C$27)),"",LOOKUP($G667,BLIOTECAS!$B$1:$B$27,BLIOTECAS!C$1:C$27))</f>
        <v>F. Enfermería, Fisioterapia y Podología</v>
      </c>
      <c r="B667" s="197" t="str">
        <f>IF(ISNA(LOOKUP($G667,BLIOTECAS!$B$1:$B$27,BLIOTECAS!D$1:D$27)),"",LOOKUP($G667,BLIOTECAS!$B$1:$B$27,BLIOTECAS!D$1:D$27))</f>
        <v>ENF</v>
      </c>
      <c r="C667" s="197" t="str">
        <f>IF(ISNA(LOOKUP($G667,BLIOTECAS!$B$1:$B$27,BLIOTECAS!E$1:E$27)),"",LOOKUP($G667,BLIOTECAS!$B$1:$B$27,BLIOTECAS!E$1:E$27))</f>
        <v>Ciencias de la Salud</v>
      </c>
      <c r="D667">
        <v>2104</v>
      </c>
      <c r="G667">
        <v>22</v>
      </c>
      <c r="I667">
        <v>3</v>
      </c>
      <c r="J667">
        <v>4</v>
      </c>
      <c r="R667">
        <v>5</v>
      </c>
      <c r="S667">
        <v>5</v>
      </c>
      <c r="T667">
        <v>5</v>
      </c>
      <c r="U667">
        <v>4</v>
      </c>
      <c r="X667">
        <v>3</v>
      </c>
      <c r="Y667">
        <v>5</v>
      </c>
      <c r="Z667">
        <v>3</v>
      </c>
      <c r="AA667">
        <v>2</v>
      </c>
      <c r="AB667">
        <v>3</v>
      </c>
      <c r="AD667">
        <v>4</v>
      </c>
      <c r="AE667">
        <v>4</v>
      </c>
      <c r="AF667">
        <v>4</v>
      </c>
      <c r="AG667">
        <v>5</v>
      </c>
      <c r="AH667">
        <v>3</v>
      </c>
      <c r="AI667">
        <v>5</v>
      </c>
      <c r="AJ667">
        <v>4</v>
      </c>
      <c r="AM667">
        <v>5</v>
      </c>
      <c r="AN667">
        <v>5</v>
      </c>
      <c r="AO667">
        <v>5</v>
      </c>
      <c r="AP667">
        <v>5</v>
      </c>
      <c r="AQ667">
        <v>5</v>
      </c>
      <c r="AR667">
        <v>5</v>
      </c>
      <c r="AS667">
        <v>4</v>
      </c>
      <c r="AU667" t="s">
        <v>183</v>
      </c>
      <c r="AV667">
        <v>2</v>
      </c>
      <c r="AW667" t="s">
        <v>33</v>
      </c>
      <c r="AY667" t="s">
        <v>33</v>
      </c>
      <c r="BA667" t="s">
        <v>183</v>
      </c>
      <c r="BB667" t="s">
        <v>183</v>
      </c>
      <c r="BC667" t="s">
        <v>183</v>
      </c>
      <c r="BD667">
        <v>5</v>
      </c>
      <c r="BE667" t="s">
        <v>33</v>
      </c>
      <c r="BJ667">
        <v>5</v>
      </c>
      <c r="BK667">
        <v>5</v>
      </c>
      <c r="BM667">
        <v>4</v>
      </c>
      <c r="BN667">
        <v>4</v>
      </c>
      <c r="BQ667">
        <v>43179.864386574074</v>
      </c>
      <c r="BR667" t="s">
        <v>356</v>
      </c>
    </row>
    <row r="668" spans="1:70" x14ac:dyDescent="0.2">
      <c r="A668" s="197" t="str">
        <f>IF(ISNA(LOOKUP($G668,BLIOTECAS!$B$1:$B$27,BLIOTECAS!C$1:C$27)),"",LOOKUP($G668,BLIOTECAS!$B$1:$B$27,BLIOTECAS!C$1:C$27))</f>
        <v>F. Óptica y Optometría</v>
      </c>
      <c r="B668" s="197" t="str">
        <f>IF(ISNA(LOOKUP($G668,BLIOTECAS!$B$1:$B$27,BLIOTECAS!D$1:D$27)),"",LOOKUP($G668,BLIOTECAS!$B$1:$B$27,BLIOTECAS!D$1:D$27))</f>
        <v>OPT</v>
      </c>
      <c r="C668" s="197" t="str">
        <f>IF(ISNA(LOOKUP($G668,BLIOTECAS!$B$1:$B$27,BLIOTECAS!E$1:E$27)),"",LOOKUP($G668,BLIOTECAS!$B$1:$B$27,BLIOTECAS!E$1:E$27))</f>
        <v>Ciencias de la Salud</v>
      </c>
      <c r="D668">
        <v>2105</v>
      </c>
      <c r="G668">
        <v>25</v>
      </c>
      <c r="I668">
        <v>3</v>
      </c>
      <c r="J668">
        <v>3</v>
      </c>
      <c r="L668">
        <v>25</v>
      </c>
      <c r="R668">
        <v>4</v>
      </c>
      <c r="S668">
        <v>4</v>
      </c>
      <c r="T668">
        <v>4</v>
      </c>
      <c r="U668">
        <v>3</v>
      </c>
      <c r="X668">
        <v>4</v>
      </c>
      <c r="Y668">
        <v>2</v>
      </c>
      <c r="Z668">
        <v>5</v>
      </c>
      <c r="AA668">
        <v>3</v>
      </c>
      <c r="AB668">
        <v>5</v>
      </c>
      <c r="AD668">
        <v>3</v>
      </c>
      <c r="AE668">
        <v>3</v>
      </c>
      <c r="AF668">
        <v>1</v>
      </c>
      <c r="AG668">
        <v>1</v>
      </c>
      <c r="AH668">
        <v>1</v>
      </c>
      <c r="AI668">
        <v>1</v>
      </c>
      <c r="AJ668">
        <v>1</v>
      </c>
      <c r="AM668">
        <v>5</v>
      </c>
      <c r="AN668">
        <v>5</v>
      </c>
      <c r="AO668">
        <v>5</v>
      </c>
      <c r="AP668">
        <v>3</v>
      </c>
      <c r="AQ668">
        <v>4</v>
      </c>
      <c r="AR668">
        <v>3</v>
      </c>
      <c r="AS668">
        <v>3</v>
      </c>
      <c r="AU668" t="s">
        <v>33</v>
      </c>
      <c r="AW668" t="s">
        <v>183</v>
      </c>
      <c r="AX668">
        <v>2</v>
      </c>
      <c r="AY668" t="s">
        <v>33</v>
      </c>
      <c r="BA668" t="s">
        <v>33</v>
      </c>
      <c r="BB668" t="s">
        <v>183</v>
      </c>
      <c r="BC668" t="s">
        <v>183</v>
      </c>
      <c r="BD668">
        <v>3</v>
      </c>
      <c r="BE668" t="s">
        <v>33</v>
      </c>
      <c r="BJ668">
        <v>4</v>
      </c>
      <c r="BK668">
        <v>5</v>
      </c>
      <c r="BM668">
        <v>3</v>
      </c>
      <c r="BN668">
        <v>3</v>
      </c>
      <c r="BO668" t="s">
        <v>581</v>
      </c>
      <c r="BQ668">
        <v>43180.507372685184</v>
      </c>
      <c r="BR668" t="s">
        <v>356</v>
      </c>
    </row>
    <row r="669" spans="1:70" x14ac:dyDescent="0.2">
      <c r="A669" s="197" t="str">
        <f>IF(ISNA(LOOKUP($G669,BLIOTECAS!$B$1:$B$27,BLIOTECAS!C$1:C$27)),"",LOOKUP($G669,BLIOTECAS!$B$1:$B$27,BLIOTECAS!C$1:C$27))</f>
        <v/>
      </c>
      <c r="B669" s="197" t="str">
        <f>IF(ISNA(LOOKUP($G669,BLIOTECAS!$B$1:$B$27,BLIOTECAS!D$1:D$27)),"",LOOKUP($G669,BLIOTECAS!$B$1:$B$27,BLIOTECAS!D$1:D$27))</f>
        <v/>
      </c>
      <c r="C669" s="197" t="str">
        <f>IF(ISNA(LOOKUP($G669,BLIOTECAS!$B$1:$B$27,BLIOTECAS!E$1:E$27)),"",LOOKUP($G669,BLIOTECAS!$B$1:$B$27,BLIOTECAS!E$1:E$27))</f>
        <v/>
      </c>
    </row>
    <row r="670" spans="1:70" x14ac:dyDescent="0.2">
      <c r="A670" s="197" t="str">
        <f>IF(ISNA(LOOKUP($G670,BLIOTECAS!$B$1:$B$27,BLIOTECAS!C$1:C$27)),"",LOOKUP($G670,BLIOTECAS!$B$1:$B$27,BLIOTECAS!C$1:C$27))</f>
        <v/>
      </c>
      <c r="B670" s="197" t="str">
        <f>IF(ISNA(LOOKUP($G670,BLIOTECAS!$B$1:$B$27,BLIOTECAS!D$1:D$27)),"",LOOKUP($G670,BLIOTECAS!$B$1:$B$27,BLIOTECAS!D$1:D$27))</f>
        <v/>
      </c>
      <c r="C670" s="197" t="str">
        <f>IF(ISNA(LOOKUP($G670,BLIOTECAS!$B$1:$B$27,BLIOTECAS!E$1:E$27)),"",LOOKUP($G670,BLIOTECAS!$B$1:$B$27,BLIOTECAS!E$1:E$27))</f>
        <v/>
      </c>
    </row>
    <row r="671" spans="1:70" x14ac:dyDescent="0.2">
      <c r="A671" s="197" t="str">
        <f>IF(ISNA(LOOKUP($G671,BLIOTECAS!$B$1:$B$27,BLIOTECAS!C$1:C$27)),"",LOOKUP($G671,BLIOTECAS!$B$1:$B$27,BLIOTECAS!C$1:C$27))</f>
        <v/>
      </c>
      <c r="B671" s="197" t="str">
        <f>IF(ISNA(LOOKUP($G671,BLIOTECAS!$B$1:$B$27,BLIOTECAS!D$1:D$27)),"",LOOKUP($G671,BLIOTECAS!$B$1:$B$27,BLIOTECAS!D$1:D$27))</f>
        <v/>
      </c>
      <c r="C671" s="197" t="str">
        <f>IF(ISNA(LOOKUP($G671,BLIOTECAS!$B$1:$B$27,BLIOTECAS!E$1:E$27)),"",LOOKUP($G671,BLIOTECAS!$B$1:$B$27,BLIOTECAS!E$1:E$27))</f>
        <v/>
      </c>
    </row>
    <row r="672" spans="1:70" x14ac:dyDescent="0.2">
      <c r="A672" s="197" t="str">
        <f>IF(ISNA(LOOKUP($G672,BLIOTECAS!$B$1:$B$27,BLIOTECAS!C$1:C$27)),"",LOOKUP($G672,BLIOTECAS!$B$1:$B$27,BLIOTECAS!C$1:C$27))</f>
        <v/>
      </c>
      <c r="B672" s="197" t="str">
        <f>IF(ISNA(LOOKUP($G672,BLIOTECAS!$B$1:$B$27,BLIOTECAS!D$1:D$27)),"",LOOKUP($G672,BLIOTECAS!$B$1:$B$27,BLIOTECAS!D$1:D$27))</f>
        <v/>
      </c>
      <c r="C672" s="197" t="str">
        <f>IF(ISNA(LOOKUP($G672,BLIOTECAS!$B$1:$B$27,BLIOTECAS!E$1:E$27)),"",LOOKUP($G672,BLIOTECAS!$B$1:$B$27,BLIOTECAS!E$1:E$27))</f>
        <v/>
      </c>
    </row>
    <row r="673" spans="1:3" x14ac:dyDescent="0.2">
      <c r="A673" s="197" t="str">
        <f>IF(ISNA(LOOKUP($G673,BLIOTECAS!$B$1:$B$27,BLIOTECAS!C$1:C$27)),"",LOOKUP($G673,BLIOTECAS!$B$1:$B$27,BLIOTECAS!C$1:C$27))</f>
        <v/>
      </c>
      <c r="B673" s="197" t="str">
        <f>IF(ISNA(LOOKUP($G673,BLIOTECAS!$B$1:$B$27,BLIOTECAS!D$1:D$27)),"",LOOKUP($G673,BLIOTECAS!$B$1:$B$27,BLIOTECAS!D$1:D$27))</f>
        <v/>
      </c>
      <c r="C673" s="197" t="str">
        <f>IF(ISNA(LOOKUP($G673,BLIOTECAS!$B$1:$B$27,BLIOTECAS!E$1:E$27)),"",LOOKUP($G673,BLIOTECAS!$B$1:$B$27,BLIOTECAS!E$1:E$27))</f>
        <v/>
      </c>
    </row>
    <row r="674" spans="1:3" x14ac:dyDescent="0.2">
      <c r="A674" s="197" t="str">
        <f>IF(ISNA(LOOKUP($G674,BLIOTECAS!$B$1:$B$27,BLIOTECAS!C$1:C$27)),"",LOOKUP($G674,BLIOTECAS!$B$1:$B$27,BLIOTECAS!C$1:C$27))</f>
        <v/>
      </c>
      <c r="B674" s="197" t="str">
        <f>IF(ISNA(LOOKUP($G674,BLIOTECAS!$B$1:$B$27,BLIOTECAS!D$1:D$27)),"",LOOKUP($G674,BLIOTECAS!$B$1:$B$27,BLIOTECAS!D$1:D$27))</f>
        <v/>
      </c>
      <c r="C674" s="197" t="str">
        <f>IF(ISNA(LOOKUP($G674,BLIOTECAS!$B$1:$B$27,BLIOTECAS!E$1:E$27)),"",LOOKUP($G674,BLIOTECAS!$B$1:$B$27,BLIOTECAS!E$1:E$27))</f>
        <v/>
      </c>
    </row>
    <row r="675" spans="1:3" x14ac:dyDescent="0.2">
      <c r="A675" s="197" t="str">
        <f>IF(ISNA(LOOKUP($G675,BLIOTECAS!$B$1:$B$27,BLIOTECAS!C$1:C$27)),"",LOOKUP($G675,BLIOTECAS!$B$1:$B$27,BLIOTECAS!C$1:C$27))</f>
        <v/>
      </c>
      <c r="B675" s="197" t="str">
        <f>IF(ISNA(LOOKUP($G675,BLIOTECAS!$B$1:$B$27,BLIOTECAS!D$1:D$27)),"",LOOKUP($G675,BLIOTECAS!$B$1:$B$27,BLIOTECAS!D$1:D$27))</f>
        <v/>
      </c>
      <c r="C675" s="197" t="str">
        <f>IF(ISNA(LOOKUP($G675,BLIOTECAS!$B$1:$B$27,BLIOTECAS!E$1:E$27)),"",LOOKUP($G675,BLIOTECAS!$B$1:$B$27,BLIOTECAS!E$1:E$27))</f>
        <v/>
      </c>
    </row>
    <row r="676" spans="1:3" x14ac:dyDescent="0.2">
      <c r="A676" s="197" t="str">
        <f>IF(ISNA(LOOKUP($G676,BLIOTECAS!$B$1:$B$27,BLIOTECAS!C$1:C$27)),"",LOOKUP($G676,BLIOTECAS!$B$1:$B$27,BLIOTECAS!C$1:C$27))</f>
        <v/>
      </c>
      <c r="B676" s="197" t="str">
        <f>IF(ISNA(LOOKUP($G676,BLIOTECAS!$B$1:$B$27,BLIOTECAS!D$1:D$27)),"",LOOKUP($G676,BLIOTECAS!$B$1:$B$27,BLIOTECAS!D$1:D$27))</f>
        <v/>
      </c>
      <c r="C676" s="197" t="str">
        <f>IF(ISNA(LOOKUP($G676,BLIOTECAS!$B$1:$B$27,BLIOTECAS!E$1:E$27)),"",LOOKUP($G676,BLIOTECAS!$B$1:$B$27,BLIOTECAS!E$1:E$27))</f>
        <v/>
      </c>
    </row>
    <row r="677" spans="1:3" x14ac:dyDescent="0.2">
      <c r="A677" s="197" t="str">
        <f>IF(ISNA(LOOKUP($G677,BLIOTECAS!$B$1:$B$27,BLIOTECAS!C$1:C$27)),"",LOOKUP($G677,BLIOTECAS!$B$1:$B$27,BLIOTECAS!C$1:C$27))</f>
        <v/>
      </c>
      <c r="B677" s="197" t="str">
        <f>IF(ISNA(LOOKUP($G677,BLIOTECAS!$B$1:$B$27,BLIOTECAS!D$1:D$27)),"",LOOKUP($G677,BLIOTECAS!$B$1:$B$27,BLIOTECAS!D$1:D$27))</f>
        <v/>
      </c>
      <c r="C677" s="197" t="str">
        <f>IF(ISNA(LOOKUP($G677,BLIOTECAS!$B$1:$B$27,BLIOTECAS!E$1:E$27)),"",LOOKUP($G677,BLIOTECAS!$B$1:$B$27,BLIOTECAS!E$1:E$27))</f>
        <v/>
      </c>
    </row>
    <row r="678" spans="1:3" x14ac:dyDescent="0.2">
      <c r="A678" s="197" t="str">
        <f>IF(ISNA(LOOKUP($G678,BLIOTECAS!$B$1:$B$27,BLIOTECAS!C$1:C$27)),"",LOOKUP($G678,BLIOTECAS!$B$1:$B$27,BLIOTECAS!C$1:C$27))</f>
        <v/>
      </c>
      <c r="B678" s="197" t="str">
        <f>IF(ISNA(LOOKUP($G678,BLIOTECAS!$B$1:$B$27,BLIOTECAS!D$1:D$27)),"",LOOKUP($G678,BLIOTECAS!$B$1:$B$27,BLIOTECAS!D$1:D$27))</f>
        <v/>
      </c>
      <c r="C678" s="197" t="str">
        <f>IF(ISNA(LOOKUP($G678,BLIOTECAS!$B$1:$B$27,BLIOTECAS!E$1:E$27)),"",LOOKUP($G678,BLIOTECAS!$B$1:$B$27,BLIOTECAS!E$1:E$27))</f>
        <v/>
      </c>
    </row>
    <row r="679" spans="1:3" x14ac:dyDescent="0.2">
      <c r="A679" s="197" t="str">
        <f>IF(ISNA(LOOKUP($G679,BLIOTECAS!$B$1:$B$27,BLIOTECAS!C$1:C$27)),"",LOOKUP($G679,BLIOTECAS!$B$1:$B$27,BLIOTECAS!C$1:C$27))</f>
        <v/>
      </c>
      <c r="B679" s="197" t="str">
        <f>IF(ISNA(LOOKUP($G679,BLIOTECAS!$B$1:$B$27,BLIOTECAS!D$1:D$27)),"",LOOKUP($G679,BLIOTECAS!$B$1:$B$27,BLIOTECAS!D$1:D$27))</f>
        <v/>
      </c>
      <c r="C679" s="197" t="str">
        <f>IF(ISNA(LOOKUP($G679,BLIOTECAS!$B$1:$B$27,BLIOTECAS!E$1:E$27)),"",LOOKUP($G679,BLIOTECAS!$B$1:$B$27,BLIOTECAS!E$1:E$27))</f>
        <v/>
      </c>
    </row>
    <row r="680" spans="1:3" x14ac:dyDescent="0.2">
      <c r="A680" s="197" t="str">
        <f>IF(ISNA(LOOKUP($G680,BLIOTECAS!$B$1:$B$27,BLIOTECAS!C$1:C$27)),"",LOOKUP($G680,BLIOTECAS!$B$1:$B$27,BLIOTECAS!C$1:C$27))</f>
        <v/>
      </c>
      <c r="B680" s="197" t="str">
        <f>IF(ISNA(LOOKUP($G680,BLIOTECAS!$B$1:$B$27,BLIOTECAS!D$1:D$27)),"",LOOKUP($G680,BLIOTECAS!$B$1:$B$27,BLIOTECAS!D$1:D$27))</f>
        <v/>
      </c>
      <c r="C680" s="197" t="str">
        <f>IF(ISNA(LOOKUP($G680,BLIOTECAS!$B$1:$B$27,BLIOTECAS!E$1:E$27)),"",LOOKUP($G680,BLIOTECAS!$B$1:$B$27,BLIOTECAS!E$1:E$27))</f>
        <v/>
      </c>
    </row>
    <row r="681" spans="1:3" x14ac:dyDescent="0.2">
      <c r="A681" s="197" t="str">
        <f>IF(ISNA(LOOKUP($G681,BLIOTECAS!$B$1:$B$27,BLIOTECAS!C$1:C$27)),"",LOOKUP($G681,BLIOTECAS!$B$1:$B$27,BLIOTECAS!C$1:C$27))</f>
        <v/>
      </c>
      <c r="B681" s="197" t="str">
        <f>IF(ISNA(LOOKUP($G681,BLIOTECAS!$B$1:$B$27,BLIOTECAS!D$1:D$27)),"",LOOKUP($G681,BLIOTECAS!$B$1:$B$27,BLIOTECAS!D$1:D$27))</f>
        <v/>
      </c>
      <c r="C681" s="197" t="str">
        <f>IF(ISNA(LOOKUP($G681,BLIOTECAS!$B$1:$B$27,BLIOTECAS!E$1:E$27)),"",LOOKUP($G681,BLIOTECAS!$B$1:$B$27,BLIOTECAS!E$1:E$27))</f>
        <v/>
      </c>
    </row>
    <row r="682" spans="1:3" x14ac:dyDescent="0.2">
      <c r="A682" s="197" t="str">
        <f>IF(ISNA(LOOKUP($G682,BLIOTECAS!$B$1:$B$27,BLIOTECAS!C$1:C$27)),"",LOOKUP($G682,BLIOTECAS!$B$1:$B$27,BLIOTECAS!C$1:C$27))</f>
        <v/>
      </c>
      <c r="B682" s="197" t="str">
        <f>IF(ISNA(LOOKUP($G682,BLIOTECAS!$B$1:$B$27,BLIOTECAS!D$1:D$27)),"",LOOKUP($G682,BLIOTECAS!$B$1:$B$27,BLIOTECAS!D$1:D$27))</f>
        <v/>
      </c>
      <c r="C682" s="197" t="str">
        <f>IF(ISNA(LOOKUP($G682,BLIOTECAS!$B$1:$B$27,BLIOTECAS!E$1:E$27)),"",LOOKUP($G682,BLIOTECAS!$B$1:$B$27,BLIOTECAS!E$1:E$27))</f>
        <v/>
      </c>
    </row>
    <row r="683" spans="1:3" x14ac:dyDescent="0.2">
      <c r="A683" s="197" t="str">
        <f>IF(ISNA(LOOKUP($G683,BLIOTECAS!$B$1:$B$27,BLIOTECAS!C$1:C$27)),"",LOOKUP($G683,BLIOTECAS!$B$1:$B$27,BLIOTECAS!C$1:C$27))</f>
        <v/>
      </c>
      <c r="B683" s="197" t="str">
        <f>IF(ISNA(LOOKUP($G683,BLIOTECAS!$B$1:$B$27,BLIOTECAS!D$1:D$27)),"",LOOKUP($G683,BLIOTECAS!$B$1:$B$27,BLIOTECAS!D$1:D$27))</f>
        <v/>
      </c>
      <c r="C683" s="197" t="str">
        <f>IF(ISNA(LOOKUP($G683,BLIOTECAS!$B$1:$B$27,BLIOTECAS!E$1:E$27)),"",LOOKUP($G683,BLIOTECAS!$B$1:$B$27,BLIOTECAS!E$1:E$27))</f>
        <v/>
      </c>
    </row>
    <row r="684" spans="1:3" x14ac:dyDescent="0.2">
      <c r="A684" s="197" t="str">
        <f>IF(ISNA(LOOKUP($G684,BLIOTECAS!$B$1:$B$27,BLIOTECAS!C$1:C$27)),"",LOOKUP($G684,BLIOTECAS!$B$1:$B$27,BLIOTECAS!C$1:C$27))</f>
        <v/>
      </c>
      <c r="B684" s="197" t="str">
        <f>IF(ISNA(LOOKUP($G684,BLIOTECAS!$B$1:$B$27,BLIOTECAS!D$1:D$27)),"",LOOKUP($G684,BLIOTECAS!$B$1:$B$27,BLIOTECAS!D$1:D$27))</f>
        <v/>
      </c>
      <c r="C684" s="197" t="str">
        <f>IF(ISNA(LOOKUP($G684,BLIOTECAS!$B$1:$B$27,BLIOTECAS!E$1:E$27)),"",LOOKUP($G684,BLIOTECAS!$B$1:$B$27,BLIOTECAS!E$1:E$27))</f>
        <v/>
      </c>
    </row>
    <row r="685" spans="1:3" x14ac:dyDescent="0.2">
      <c r="A685" s="197" t="str">
        <f>IF(ISNA(LOOKUP($G685,BLIOTECAS!$B$1:$B$27,BLIOTECAS!C$1:C$27)),"",LOOKUP($G685,BLIOTECAS!$B$1:$B$27,BLIOTECAS!C$1:C$27))</f>
        <v/>
      </c>
      <c r="B685" s="197" t="str">
        <f>IF(ISNA(LOOKUP($G685,BLIOTECAS!$B$1:$B$27,BLIOTECAS!D$1:D$27)),"",LOOKUP($G685,BLIOTECAS!$B$1:$B$27,BLIOTECAS!D$1:D$27))</f>
        <v/>
      </c>
      <c r="C685" s="197" t="str">
        <f>IF(ISNA(LOOKUP($G685,BLIOTECAS!$B$1:$B$27,BLIOTECAS!E$1:E$27)),"",LOOKUP($G685,BLIOTECAS!$B$1:$B$27,BLIOTECAS!E$1:E$27))</f>
        <v/>
      </c>
    </row>
    <row r="686" spans="1:3" x14ac:dyDescent="0.2">
      <c r="A686" s="197" t="str">
        <f>IF(ISNA(LOOKUP($G686,BLIOTECAS!$B$1:$B$27,BLIOTECAS!C$1:C$27)),"",LOOKUP($G686,BLIOTECAS!$B$1:$B$27,BLIOTECAS!C$1:C$27))</f>
        <v/>
      </c>
      <c r="B686" s="197" t="str">
        <f>IF(ISNA(LOOKUP($G686,BLIOTECAS!$B$1:$B$27,BLIOTECAS!D$1:D$27)),"",LOOKUP($G686,BLIOTECAS!$B$1:$B$27,BLIOTECAS!D$1:D$27))</f>
        <v/>
      </c>
      <c r="C686" s="197" t="str">
        <f>IF(ISNA(LOOKUP($G686,BLIOTECAS!$B$1:$B$27,BLIOTECAS!E$1:E$27)),"",LOOKUP($G686,BLIOTECAS!$B$1:$B$27,BLIOTECAS!E$1:E$27))</f>
        <v/>
      </c>
    </row>
    <row r="687" spans="1:3" x14ac:dyDescent="0.2">
      <c r="A687" s="197" t="str">
        <f>IF(ISNA(LOOKUP($G687,BLIOTECAS!$B$1:$B$27,BLIOTECAS!C$1:C$27)),"",LOOKUP($G687,BLIOTECAS!$B$1:$B$27,BLIOTECAS!C$1:C$27))</f>
        <v/>
      </c>
      <c r="B687" s="197" t="str">
        <f>IF(ISNA(LOOKUP($G687,BLIOTECAS!$B$1:$B$27,BLIOTECAS!D$1:D$27)),"",LOOKUP($G687,BLIOTECAS!$B$1:$B$27,BLIOTECAS!D$1:D$27))</f>
        <v/>
      </c>
      <c r="C687" s="197" t="str">
        <f>IF(ISNA(LOOKUP($G687,BLIOTECAS!$B$1:$B$27,BLIOTECAS!E$1:E$27)),"",LOOKUP($G687,BLIOTECAS!$B$1:$B$27,BLIOTECAS!E$1:E$27))</f>
        <v/>
      </c>
    </row>
    <row r="688" spans="1:3" x14ac:dyDescent="0.2">
      <c r="A688" s="197" t="str">
        <f>IF(ISNA(LOOKUP($G688,BLIOTECAS!$B$1:$B$27,BLIOTECAS!C$1:C$27)),"",LOOKUP($G688,BLIOTECAS!$B$1:$B$27,BLIOTECAS!C$1:C$27))</f>
        <v/>
      </c>
      <c r="B688" s="197" t="str">
        <f>IF(ISNA(LOOKUP($G688,BLIOTECAS!$B$1:$B$27,BLIOTECAS!D$1:D$27)),"",LOOKUP($G688,BLIOTECAS!$B$1:$B$27,BLIOTECAS!D$1:D$27))</f>
        <v/>
      </c>
      <c r="C688" s="197" t="str">
        <f>IF(ISNA(LOOKUP($G688,BLIOTECAS!$B$1:$B$27,BLIOTECAS!E$1:E$27)),"",LOOKUP($G688,BLIOTECAS!$B$1:$B$27,BLIOTECAS!E$1:E$27))</f>
        <v/>
      </c>
    </row>
    <row r="689" spans="1:3" x14ac:dyDescent="0.2">
      <c r="A689" s="197" t="str">
        <f>IF(ISNA(LOOKUP($G689,BLIOTECAS!$B$1:$B$27,BLIOTECAS!C$1:C$27)),"",LOOKUP($G689,BLIOTECAS!$B$1:$B$27,BLIOTECAS!C$1:C$27))</f>
        <v/>
      </c>
      <c r="B689" s="197" t="str">
        <f>IF(ISNA(LOOKUP($G689,BLIOTECAS!$B$1:$B$27,BLIOTECAS!D$1:D$27)),"",LOOKUP($G689,BLIOTECAS!$B$1:$B$27,BLIOTECAS!D$1:D$27))</f>
        <v/>
      </c>
      <c r="C689" s="197" t="str">
        <f>IF(ISNA(LOOKUP($G689,BLIOTECAS!$B$1:$B$27,BLIOTECAS!E$1:E$27)),"",LOOKUP($G689,BLIOTECAS!$B$1:$B$27,BLIOTECAS!E$1:E$27))</f>
        <v/>
      </c>
    </row>
    <row r="690" spans="1:3" x14ac:dyDescent="0.2">
      <c r="A690" s="197" t="str">
        <f>IF(ISNA(LOOKUP($G690,BLIOTECAS!$B$1:$B$27,BLIOTECAS!C$1:C$27)),"",LOOKUP($G690,BLIOTECAS!$B$1:$B$27,BLIOTECAS!C$1:C$27))</f>
        <v/>
      </c>
      <c r="B690" s="197" t="str">
        <f>IF(ISNA(LOOKUP($G690,BLIOTECAS!$B$1:$B$27,BLIOTECAS!D$1:D$27)),"",LOOKUP($G690,BLIOTECAS!$B$1:$B$27,BLIOTECAS!D$1:D$27))</f>
        <v/>
      </c>
      <c r="C690" s="197" t="str">
        <f>IF(ISNA(LOOKUP($G690,BLIOTECAS!$B$1:$B$27,BLIOTECAS!E$1:E$27)),"",LOOKUP($G690,BLIOTECAS!$B$1:$B$27,BLIOTECAS!E$1:E$27))</f>
        <v/>
      </c>
    </row>
    <row r="691" spans="1:3" x14ac:dyDescent="0.2">
      <c r="A691" s="197" t="str">
        <f>IF(ISNA(LOOKUP($G691,BLIOTECAS!$B$1:$B$27,BLIOTECAS!C$1:C$27)),"",LOOKUP($G691,BLIOTECAS!$B$1:$B$27,BLIOTECAS!C$1:C$27))</f>
        <v/>
      </c>
      <c r="B691" s="197" t="str">
        <f>IF(ISNA(LOOKUP($G691,BLIOTECAS!$B$1:$B$27,BLIOTECAS!D$1:D$27)),"",LOOKUP($G691,BLIOTECAS!$B$1:$B$27,BLIOTECAS!D$1:D$27))</f>
        <v/>
      </c>
      <c r="C691" s="197" t="str">
        <f>IF(ISNA(LOOKUP($G691,BLIOTECAS!$B$1:$B$27,BLIOTECAS!E$1:E$27)),"",LOOKUP($G691,BLIOTECAS!$B$1:$B$27,BLIOTECAS!E$1:E$27))</f>
        <v/>
      </c>
    </row>
    <row r="692" spans="1:3" x14ac:dyDescent="0.2">
      <c r="A692" s="197" t="str">
        <f>IF(ISNA(LOOKUP($G692,BLIOTECAS!$B$1:$B$27,BLIOTECAS!C$1:C$27)),"",LOOKUP($G692,BLIOTECAS!$B$1:$B$27,BLIOTECAS!C$1:C$27))</f>
        <v/>
      </c>
      <c r="B692" s="197" t="str">
        <f>IF(ISNA(LOOKUP($G692,BLIOTECAS!$B$1:$B$27,BLIOTECAS!D$1:D$27)),"",LOOKUP($G692,BLIOTECAS!$B$1:$B$27,BLIOTECAS!D$1:D$27))</f>
        <v/>
      </c>
      <c r="C692" s="197" t="str">
        <f>IF(ISNA(LOOKUP($G692,BLIOTECAS!$B$1:$B$27,BLIOTECAS!E$1:E$27)),"",LOOKUP($G692,BLIOTECAS!$B$1:$B$27,BLIOTECAS!E$1:E$27))</f>
        <v/>
      </c>
    </row>
    <row r="693" spans="1:3" x14ac:dyDescent="0.2">
      <c r="A693" s="197" t="str">
        <f>IF(ISNA(LOOKUP($G693,BLIOTECAS!$B$1:$B$27,BLIOTECAS!C$1:C$27)),"",LOOKUP($G693,BLIOTECAS!$B$1:$B$27,BLIOTECAS!C$1:C$27))</f>
        <v/>
      </c>
      <c r="B693" s="197" t="str">
        <f>IF(ISNA(LOOKUP($G693,BLIOTECAS!$B$1:$B$27,BLIOTECAS!D$1:D$27)),"",LOOKUP($G693,BLIOTECAS!$B$1:$B$27,BLIOTECAS!D$1:D$27))</f>
        <v/>
      </c>
      <c r="C693" s="197" t="str">
        <f>IF(ISNA(LOOKUP($G693,BLIOTECAS!$B$1:$B$27,BLIOTECAS!E$1:E$27)),"",LOOKUP($G693,BLIOTECAS!$B$1:$B$27,BLIOTECAS!E$1:E$27))</f>
        <v/>
      </c>
    </row>
    <row r="694" spans="1:3" x14ac:dyDescent="0.2">
      <c r="A694" s="197" t="str">
        <f>IF(ISNA(LOOKUP($G694,BLIOTECAS!$B$1:$B$27,BLIOTECAS!C$1:C$27)),"",LOOKUP($G694,BLIOTECAS!$B$1:$B$27,BLIOTECAS!C$1:C$27))</f>
        <v/>
      </c>
      <c r="B694" s="197" t="str">
        <f>IF(ISNA(LOOKUP($G694,BLIOTECAS!$B$1:$B$27,BLIOTECAS!D$1:D$27)),"",LOOKUP($G694,BLIOTECAS!$B$1:$B$27,BLIOTECAS!D$1:D$27))</f>
        <v/>
      </c>
      <c r="C694" s="197" t="str">
        <f>IF(ISNA(LOOKUP($G694,BLIOTECAS!$B$1:$B$27,BLIOTECAS!E$1:E$27)),"",LOOKUP($G694,BLIOTECAS!$B$1:$B$27,BLIOTECAS!E$1:E$27))</f>
        <v/>
      </c>
    </row>
    <row r="695" spans="1:3" x14ac:dyDescent="0.2">
      <c r="A695" s="197" t="str">
        <f>IF(ISNA(LOOKUP($G695,BLIOTECAS!$B$1:$B$27,BLIOTECAS!C$1:C$27)),"",LOOKUP($G695,BLIOTECAS!$B$1:$B$27,BLIOTECAS!C$1:C$27))</f>
        <v/>
      </c>
      <c r="B695" s="197" t="str">
        <f>IF(ISNA(LOOKUP($G695,BLIOTECAS!$B$1:$B$27,BLIOTECAS!D$1:D$27)),"",LOOKUP($G695,BLIOTECAS!$B$1:$B$27,BLIOTECAS!D$1:D$27))</f>
        <v/>
      </c>
      <c r="C695" s="197" t="str">
        <f>IF(ISNA(LOOKUP($G695,BLIOTECAS!$B$1:$B$27,BLIOTECAS!E$1:E$27)),"",LOOKUP($G695,BLIOTECAS!$B$1:$B$27,BLIOTECAS!E$1:E$27))</f>
        <v/>
      </c>
    </row>
    <row r="696" spans="1:3" x14ac:dyDescent="0.2">
      <c r="A696" s="197" t="str">
        <f>IF(ISNA(LOOKUP($G696,BLIOTECAS!$B$1:$B$27,BLIOTECAS!C$1:C$27)),"",LOOKUP($G696,BLIOTECAS!$B$1:$B$27,BLIOTECAS!C$1:C$27))</f>
        <v/>
      </c>
      <c r="B696" s="197" t="str">
        <f>IF(ISNA(LOOKUP($G696,BLIOTECAS!$B$1:$B$27,BLIOTECAS!D$1:D$27)),"",LOOKUP($G696,BLIOTECAS!$B$1:$B$27,BLIOTECAS!D$1:D$27))</f>
        <v/>
      </c>
      <c r="C696" s="197" t="str">
        <f>IF(ISNA(LOOKUP($G696,BLIOTECAS!$B$1:$B$27,BLIOTECAS!E$1:E$27)),"",LOOKUP($G696,BLIOTECAS!$B$1:$B$27,BLIOTECAS!E$1:E$27))</f>
        <v/>
      </c>
    </row>
    <row r="697" spans="1:3" x14ac:dyDescent="0.2">
      <c r="A697" s="197" t="str">
        <f>IF(ISNA(LOOKUP($G697,BLIOTECAS!$B$1:$B$27,BLIOTECAS!C$1:C$27)),"",LOOKUP($G697,BLIOTECAS!$B$1:$B$27,BLIOTECAS!C$1:C$27))</f>
        <v/>
      </c>
      <c r="B697" s="197" t="str">
        <f>IF(ISNA(LOOKUP($G697,BLIOTECAS!$B$1:$B$27,BLIOTECAS!D$1:D$27)),"",LOOKUP($G697,BLIOTECAS!$B$1:$B$27,BLIOTECAS!D$1:D$27))</f>
        <v/>
      </c>
      <c r="C697" s="197" t="str">
        <f>IF(ISNA(LOOKUP($G697,BLIOTECAS!$B$1:$B$27,BLIOTECAS!E$1:E$27)),"",LOOKUP($G697,BLIOTECAS!$B$1:$B$27,BLIOTECAS!E$1:E$27))</f>
        <v/>
      </c>
    </row>
    <row r="698" spans="1:3" x14ac:dyDescent="0.2">
      <c r="A698" s="197" t="str">
        <f>IF(ISNA(LOOKUP($G698,BLIOTECAS!$B$1:$B$27,BLIOTECAS!C$1:C$27)),"",LOOKUP($G698,BLIOTECAS!$B$1:$B$27,BLIOTECAS!C$1:C$27))</f>
        <v/>
      </c>
      <c r="B698" s="197" t="str">
        <f>IF(ISNA(LOOKUP($G698,BLIOTECAS!$B$1:$B$27,BLIOTECAS!D$1:D$27)),"",LOOKUP($G698,BLIOTECAS!$B$1:$B$27,BLIOTECAS!D$1:D$27))</f>
        <v/>
      </c>
      <c r="C698" s="197" t="str">
        <f>IF(ISNA(LOOKUP($G698,BLIOTECAS!$B$1:$B$27,BLIOTECAS!E$1:E$27)),"",LOOKUP($G698,BLIOTECAS!$B$1:$B$27,BLIOTECAS!E$1:E$27))</f>
        <v/>
      </c>
    </row>
    <row r="699" spans="1:3" x14ac:dyDescent="0.2">
      <c r="A699" s="197" t="str">
        <f>IF(ISNA(LOOKUP($G699,BLIOTECAS!$B$1:$B$27,BLIOTECAS!C$1:C$27)),"",LOOKUP($G699,BLIOTECAS!$B$1:$B$27,BLIOTECAS!C$1:C$27))</f>
        <v/>
      </c>
      <c r="B699" s="197" t="str">
        <f>IF(ISNA(LOOKUP($G699,BLIOTECAS!$B$1:$B$27,BLIOTECAS!D$1:D$27)),"",LOOKUP($G699,BLIOTECAS!$B$1:$B$27,BLIOTECAS!D$1:D$27))</f>
        <v/>
      </c>
      <c r="C699" s="197" t="str">
        <f>IF(ISNA(LOOKUP($G699,BLIOTECAS!$B$1:$B$27,BLIOTECAS!E$1:E$27)),"",LOOKUP($G699,BLIOTECAS!$B$1:$B$27,BLIOTECAS!E$1:E$27))</f>
        <v/>
      </c>
    </row>
    <row r="700" spans="1:3" x14ac:dyDescent="0.2">
      <c r="A700" s="197" t="str">
        <f>IF(ISNA(LOOKUP($G700,BLIOTECAS!$B$1:$B$27,BLIOTECAS!C$1:C$27)),"",LOOKUP($G700,BLIOTECAS!$B$1:$B$27,BLIOTECAS!C$1:C$27))</f>
        <v/>
      </c>
      <c r="B700" s="197" t="str">
        <f>IF(ISNA(LOOKUP($G700,BLIOTECAS!$B$1:$B$27,BLIOTECAS!D$1:D$27)),"",LOOKUP($G700,BLIOTECAS!$B$1:$B$27,BLIOTECAS!D$1:D$27))</f>
        <v/>
      </c>
      <c r="C700" s="197" t="str">
        <f>IF(ISNA(LOOKUP($G700,BLIOTECAS!$B$1:$B$27,BLIOTECAS!E$1:E$27)),"",LOOKUP($G700,BLIOTECAS!$B$1:$B$27,BLIOTECAS!E$1:E$27))</f>
        <v/>
      </c>
    </row>
    <row r="701" spans="1:3" x14ac:dyDescent="0.2">
      <c r="A701" s="197" t="str">
        <f>IF(ISNA(LOOKUP($G701,BLIOTECAS!$B$1:$B$27,BLIOTECAS!C$1:C$27)),"",LOOKUP($G701,BLIOTECAS!$B$1:$B$27,BLIOTECAS!C$1:C$27))</f>
        <v/>
      </c>
      <c r="B701" s="197" t="str">
        <f>IF(ISNA(LOOKUP($G701,BLIOTECAS!$B$1:$B$27,BLIOTECAS!D$1:D$27)),"",LOOKUP($G701,BLIOTECAS!$B$1:$B$27,BLIOTECAS!D$1:D$27))</f>
        <v/>
      </c>
      <c r="C701" s="197" t="str">
        <f>IF(ISNA(LOOKUP($G701,BLIOTECAS!$B$1:$B$27,BLIOTECAS!E$1:E$27)),"",LOOKUP($G701,BLIOTECAS!$B$1:$B$27,BLIOTECAS!E$1:E$27))</f>
        <v/>
      </c>
    </row>
    <row r="702" spans="1:3" x14ac:dyDescent="0.2">
      <c r="A702" s="197" t="str">
        <f>IF(ISNA(LOOKUP($G702,BLIOTECAS!$B$1:$B$27,BLIOTECAS!C$1:C$27)),"",LOOKUP($G702,BLIOTECAS!$B$1:$B$27,BLIOTECAS!C$1:C$27))</f>
        <v/>
      </c>
      <c r="B702" s="197" t="str">
        <f>IF(ISNA(LOOKUP($G702,BLIOTECAS!$B$1:$B$27,BLIOTECAS!D$1:D$27)),"",LOOKUP($G702,BLIOTECAS!$B$1:$B$27,BLIOTECAS!D$1:D$27))</f>
        <v/>
      </c>
      <c r="C702" s="197" t="str">
        <f>IF(ISNA(LOOKUP($G702,BLIOTECAS!$B$1:$B$27,BLIOTECAS!E$1:E$27)),"",LOOKUP($G702,BLIOTECAS!$B$1:$B$27,BLIOTECAS!E$1:E$27))</f>
        <v/>
      </c>
    </row>
    <row r="703" spans="1:3" x14ac:dyDescent="0.2">
      <c r="A703" s="197" t="str">
        <f>IF(ISNA(LOOKUP($G703,BLIOTECAS!$B$1:$B$27,BLIOTECAS!C$1:C$27)),"",LOOKUP($G703,BLIOTECAS!$B$1:$B$27,BLIOTECAS!C$1:C$27))</f>
        <v/>
      </c>
      <c r="B703" s="197" t="str">
        <f>IF(ISNA(LOOKUP($G703,BLIOTECAS!$B$1:$B$27,BLIOTECAS!D$1:D$27)),"",LOOKUP($G703,BLIOTECAS!$B$1:$B$27,BLIOTECAS!D$1:D$27))</f>
        <v/>
      </c>
      <c r="C703" s="197" t="str">
        <f>IF(ISNA(LOOKUP($G703,BLIOTECAS!$B$1:$B$27,BLIOTECAS!E$1:E$27)),"",LOOKUP($G703,BLIOTECAS!$B$1:$B$27,BLIOTECAS!E$1:E$27))</f>
        <v/>
      </c>
    </row>
    <row r="704" spans="1:3" x14ac:dyDescent="0.2">
      <c r="A704" s="197" t="str">
        <f>IF(ISNA(LOOKUP($G704,BLIOTECAS!$B$1:$B$27,BLIOTECAS!C$1:C$27)),"",LOOKUP($G704,BLIOTECAS!$B$1:$B$27,BLIOTECAS!C$1:C$27))</f>
        <v/>
      </c>
      <c r="B704" s="197" t="str">
        <f>IF(ISNA(LOOKUP($G704,BLIOTECAS!$B$1:$B$27,BLIOTECAS!D$1:D$27)),"",LOOKUP($G704,BLIOTECAS!$B$1:$B$27,BLIOTECAS!D$1:D$27))</f>
        <v/>
      </c>
      <c r="C704" s="197" t="str">
        <f>IF(ISNA(LOOKUP($G704,BLIOTECAS!$B$1:$B$27,BLIOTECAS!E$1:E$27)),"",LOOKUP($G704,BLIOTECAS!$B$1:$B$27,BLIOTECAS!E$1:E$27))</f>
        <v/>
      </c>
    </row>
    <row r="705" spans="1:3" x14ac:dyDescent="0.2">
      <c r="A705" s="197" t="str">
        <f>IF(ISNA(LOOKUP($G705,BLIOTECAS!$B$1:$B$27,BLIOTECAS!C$1:C$27)),"",LOOKUP($G705,BLIOTECAS!$B$1:$B$27,BLIOTECAS!C$1:C$27))</f>
        <v/>
      </c>
      <c r="B705" s="197" t="str">
        <f>IF(ISNA(LOOKUP($G705,BLIOTECAS!$B$1:$B$27,BLIOTECAS!D$1:D$27)),"",LOOKUP($G705,BLIOTECAS!$B$1:$B$27,BLIOTECAS!D$1:D$27))</f>
        <v/>
      </c>
      <c r="C705" s="197" t="str">
        <f>IF(ISNA(LOOKUP($G705,BLIOTECAS!$B$1:$B$27,BLIOTECAS!E$1:E$27)),"",LOOKUP($G705,BLIOTECAS!$B$1:$B$27,BLIOTECAS!E$1:E$27))</f>
        <v/>
      </c>
    </row>
    <row r="706" spans="1:3" x14ac:dyDescent="0.2">
      <c r="A706" s="197" t="str">
        <f>IF(ISNA(LOOKUP($G706,BLIOTECAS!$B$1:$B$27,BLIOTECAS!C$1:C$27)),"",LOOKUP($G706,BLIOTECAS!$B$1:$B$27,BLIOTECAS!C$1:C$27))</f>
        <v/>
      </c>
      <c r="B706" s="197" t="str">
        <f>IF(ISNA(LOOKUP($G706,BLIOTECAS!$B$1:$B$27,BLIOTECAS!D$1:D$27)),"",LOOKUP($G706,BLIOTECAS!$B$1:$B$27,BLIOTECAS!D$1:D$27))</f>
        <v/>
      </c>
      <c r="C706" s="197" t="str">
        <f>IF(ISNA(LOOKUP($G706,BLIOTECAS!$B$1:$B$27,BLIOTECAS!E$1:E$27)),"",LOOKUP($G706,BLIOTECAS!$B$1:$B$27,BLIOTECAS!E$1:E$27))</f>
        <v/>
      </c>
    </row>
    <row r="707" spans="1:3" x14ac:dyDescent="0.2">
      <c r="A707" s="197" t="str">
        <f>IF(ISNA(LOOKUP($G707,BLIOTECAS!$B$1:$B$27,BLIOTECAS!C$1:C$27)),"",LOOKUP($G707,BLIOTECAS!$B$1:$B$27,BLIOTECAS!C$1:C$27))</f>
        <v/>
      </c>
      <c r="B707" s="197" t="str">
        <f>IF(ISNA(LOOKUP($G707,BLIOTECAS!$B$1:$B$27,BLIOTECAS!D$1:D$27)),"",LOOKUP($G707,BLIOTECAS!$B$1:$B$27,BLIOTECAS!D$1:D$27))</f>
        <v/>
      </c>
      <c r="C707" s="197" t="str">
        <f>IF(ISNA(LOOKUP($G707,BLIOTECAS!$B$1:$B$27,BLIOTECAS!E$1:E$27)),"",LOOKUP($G707,BLIOTECAS!$B$1:$B$27,BLIOTECAS!E$1:E$27))</f>
        <v/>
      </c>
    </row>
    <row r="708" spans="1:3" x14ac:dyDescent="0.2">
      <c r="A708" s="197" t="str">
        <f>IF(ISNA(LOOKUP($G708,BLIOTECAS!$B$1:$B$27,BLIOTECAS!C$1:C$27)),"",LOOKUP($G708,BLIOTECAS!$B$1:$B$27,BLIOTECAS!C$1:C$27))</f>
        <v/>
      </c>
      <c r="B708" s="197" t="str">
        <f>IF(ISNA(LOOKUP($G708,BLIOTECAS!$B$1:$B$27,BLIOTECAS!D$1:D$27)),"",LOOKUP($G708,BLIOTECAS!$B$1:$B$27,BLIOTECAS!D$1:D$27))</f>
        <v/>
      </c>
      <c r="C708" s="197" t="str">
        <f>IF(ISNA(LOOKUP($G708,BLIOTECAS!$B$1:$B$27,BLIOTECAS!E$1:E$27)),"",LOOKUP($G708,BLIOTECAS!$B$1:$B$27,BLIOTECAS!E$1:E$27))</f>
        <v/>
      </c>
    </row>
    <row r="709" spans="1:3" x14ac:dyDescent="0.2">
      <c r="A709" s="197" t="str">
        <f>IF(ISNA(LOOKUP($G709,BLIOTECAS!$B$1:$B$27,BLIOTECAS!C$1:C$27)),"",LOOKUP($G709,BLIOTECAS!$B$1:$B$27,BLIOTECAS!C$1:C$27))</f>
        <v/>
      </c>
      <c r="B709" s="197" t="str">
        <f>IF(ISNA(LOOKUP($G709,BLIOTECAS!$B$1:$B$27,BLIOTECAS!D$1:D$27)),"",LOOKUP($G709,BLIOTECAS!$B$1:$B$27,BLIOTECAS!D$1:D$27))</f>
        <v/>
      </c>
      <c r="C709" s="197" t="str">
        <f>IF(ISNA(LOOKUP($G709,BLIOTECAS!$B$1:$B$27,BLIOTECAS!E$1:E$27)),"",LOOKUP($G709,BLIOTECAS!$B$1:$B$27,BLIOTECAS!E$1:E$27))</f>
        <v/>
      </c>
    </row>
    <row r="710" spans="1:3" x14ac:dyDescent="0.2">
      <c r="A710" s="197" t="str">
        <f>IF(ISNA(LOOKUP($G710,BLIOTECAS!$B$1:$B$27,BLIOTECAS!C$1:C$27)),"",LOOKUP($G710,BLIOTECAS!$B$1:$B$27,BLIOTECAS!C$1:C$27))</f>
        <v/>
      </c>
      <c r="B710" s="197" t="str">
        <f>IF(ISNA(LOOKUP($G710,BLIOTECAS!$B$1:$B$27,BLIOTECAS!D$1:D$27)),"",LOOKUP($G710,BLIOTECAS!$B$1:$B$27,BLIOTECAS!D$1:D$27))</f>
        <v/>
      </c>
      <c r="C710" s="197" t="str">
        <f>IF(ISNA(LOOKUP($G710,BLIOTECAS!$B$1:$B$27,BLIOTECAS!E$1:E$27)),"",LOOKUP($G710,BLIOTECAS!$B$1:$B$27,BLIOTECAS!E$1:E$27))</f>
        <v/>
      </c>
    </row>
    <row r="711" spans="1:3" x14ac:dyDescent="0.2">
      <c r="A711" s="197" t="str">
        <f>IF(ISNA(LOOKUP($G711,BLIOTECAS!$B$1:$B$27,BLIOTECAS!C$1:C$27)),"",LOOKUP($G711,BLIOTECAS!$B$1:$B$27,BLIOTECAS!C$1:C$27))</f>
        <v/>
      </c>
      <c r="B711" s="197" t="str">
        <f>IF(ISNA(LOOKUP($G711,BLIOTECAS!$B$1:$B$27,BLIOTECAS!D$1:D$27)),"",LOOKUP($G711,BLIOTECAS!$B$1:$B$27,BLIOTECAS!D$1:D$27))</f>
        <v/>
      </c>
      <c r="C711" s="197" t="str">
        <f>IF(ISNA(LOOKUP($G711,BLIOTECAS!$B$1:$B$27,BLIOTECAS!E$1:E$27)),"",LOOKUP($G711,BLIOTECAS!$B$1:$B$27,BLIOTECAS!E$1:E$27))</f>
        <v/>
      </c>
    </row>
    <row r="712" spans="1:3" x14ac:dyDescent="0.2">
      <c r="A712" s="197" t="str">
        <f>IF(ISNA(LOOKUP($G712,BLIOTECAS!$B$1:$B$27,BLIOTECAS!C$1:C$27)),"",LOOKUP($G712,BLIOTECAS!$B$1:$B$27,BLIOTECAS!C$1:C$27))</f>
        <v/>
      </c>
      <c r="B712" s="197" t="str">
        <f>IF(ISNA(LOOKUP($G712,BLIOTECAS!$B$1:$B$27,BLIOTECAS!D$1:D$27)),"",LOOKUP($G712,BLIOTECAS!$B$1:$B$27,BLIOTECAS!D$1:D$27))</f>
        <v/>
      </c>
      <c r="C712" s="197" t="str">
        <f>IF(ISNA(LOOKUP($G712,BLIOTECAS!$B$1:$B$27,BLIOTECAS!E$1:E$27)),"",LOOKUP($G712,BLIOTECAS!$B$1:$B$27,BLIOTECAS!E$1:E$27))</f>
        <v/>
      </c>
    </row>
    <row r="713" spans="1:3" x14ac:dyDescent="0.2">
      <c r="A713" s="197" t="str">
        <f>IF(ISNA(LOOKUP($G713,BLIOTECAS!$B$1:$B$27,BLIOTECAS!C$1:C$27)),"",LOOKUP($G713,BLIOTECAS!$B$1:$B$27,BLIOTECAS!C$1:C$27))</f>
        <v/>
      </c>
      <c r="B713" s="197" t="str">
        <f>IF(ISNA(LOOKUP($G713,BLIOTECAS!$B$1:$B$27,BLIOTECAS!D$1:D$27)),"",LOOKUP($G713,BLIOTECAS!$B$1:$B$27,BLIOTECAS!D$1:D$27))</f>
        <v/>
      </c>
      <c r="C713" s="197" t="str">
        <f>IF(ISNA(LOOKUP($G713,BLIOTECAS!$B$1:$B$27,BLIOTECAS!E$1:E$27)),"",LOOKUP($G713,BLIOTECAS!$B$1:$B$27,BLIOTECAS!E$1:E$27))</f>
        <v/>
      </c>
    </row>
    <row r="714" spans="1:3" x14ac:dyDescent="0.2">
      <c r="A714" s="197" t="str">
        <f>IF(ISNA(LOOKUP($G714,BLIOTECAS!$B$1:$B$27,BLIOTECAS!C$1:C$27)),"",LOOKUP($G714,BLIOTECAS!$B$1:$B$27,BLIOTECAS!C$1:C$27))</f>
        <v/>
      </c>
      <c r="B714" s="197" t="str">
        <f>IF(ISNA(LOOKUP($G714,BLIOTECAS!$B$1:$B$27,BLIOTECAS!D$1:D$27)),"",LOOKUP($G714,BLIOTECAS!$B$1:$B$27,BLIOTECAS!D$1:D$27))</f>
        <v/>
      </c>
      <c r="C714" s="197" t="str">
        <f>IF(ISNA(LOOKUP($G714,BLIOTECAS!$B$1:$B$27,BLIOTECAS!E$1:E$27)),"",LOOKUP($G714,BLIOTECAS!$B$1:$B$27,BLIOTECAS!E$1:E$27))</f>
        <v/>
      </c>
    </row>
    <row r="715" spans="1:3" x14ac:dyDescent="0.2">
      <c r="A715" s="197" t="str">
        <f>IF(ISNA(LOOKUP($G715,BLIOTECAS!$B$1:$B$27,BLIOTECAS!C$1:C$27)),"",LOOKUP($G715,BLIOTECAS!$B$1:$B$27,BLIOTECAS!C$1:C$27))</f>
        <v/>
      </c>
      <c r="B715" s="197" t="str">
        <f>IF(ISNA(LOOKUP($G715,BLIOTECAS!$B$1:$B$27,BLIOTECAS!D$1:D$27)),"",LOOKUP($G715,BLIOTECAS!$B$1:$B$27,BLIOTECAS!D$1:D$27))</f>
        <v/>
      </c>
      <c r="C715" s="197" t="str">
        <f>IF(ISNA(LOOKUP($G715,BLIOTECAS!$B$1:$B$27,BLIOTECAS!E$1:E$27)),"",LOOKUP($G715,BLIOTECAS!$B$1:$B$27,BLIOTECAS!E$1:E$27))</f>
        <v/>
      </c>
    </row>
    <row r="716" spans="1:3" x14ac:dyDescent="0.2">
      <c r="A716" s="197" t="str">
        <f>IF(ISNA(LOOKUP($G716,BLIOTECAS!$B$1:$B$27,BLIOTECAS!C$1:C$27)),"",LOOKUP($G716,BLIOTECAS!$B$1:$B$27,BLIOTECAS!C$1:C$27))</f>
        <v/>
      </c>
      <c r="B716" s="197" t="str">
        <f>IF(ISNA(LOOKUP($G716,BLIOTECAS!$B$1:$B$27,BLIOTECAS!D$1:D$27)),"",LOOKUP($G716,BLIOTECAS!$B$1:$B$27,BLIOTECAS!D$1:D$27))</f>
        <v/>
      </c>
      <c r="C716" s="197" t="str">
        <f>IF(ISNA(LOOKUP($G716,BLIOTECAS!$B$1:$B$27,BLIOTECAS!E$1:E$27)),"",LOOKUP($G716,BLIOTECAS!$B$1:$B$27,BLIOTECAS!E$1:E$27))</f>
        <v/>
      </c>
    </row>
    <row r="717" spans="1:3" x14ac:dyDescent="0.2">
      <c r="A717" s="197" t="str">
        <f>IF(ISNA(LOOKUP($G717,BLIOTECAS!$B$1:$B$27,BLIOTECAS!C$1:C$27)),"",LOOKUP($G717,BLIOTECAS!$B$1:$B$27,BLIOTECAS!C$1:C$27))</f>
        <v/>
      </c>
      <c r="B717" s="197" t="str">
        <f>IF(ISNA(LOOKUP($G717,BLIOTECAS!$B$1:$B$27,BLIOTECAS!D$1:D$27)),"",LOOKUP($G717,BLIOTECAS!$B$1:$B$27,BLIOTECAS!D$1:D$27))</f>
        <v/>
      </c>
      <c r="C717" s="197" t="str">
        <f>IF(ISNA(LOOKUP($G717,BLIOTECAS!$B$1:$B$27,BLIOTECAS!E$1:E$27)),"",LOOKUP($G717,BLIOTECAS!$B$1:$B$27,BLIOTECAS!E$1:E$27))</f>
        <v/>
      </c>
    </row>
    <row r="718" spans="1:3" x14ac:dyDescent="0.2">
      <c r="A718" s="197" t="str">
        <f>IF(ISNA(LOOKUP($G718,BLIOTECAS!$B$1:$B$27,BLIOTECAS!C$1:C$27)),"",LOOKUP($G718,BLIOTECAS!$B$1:$B$27,BLIOTECAS!C$1:C$27))</f>
        <v/>
      </c>
      <c r="B718" s="197" t="str">
        <f>IF(ISNA(LOOKUP($G718,BLIOTECAS!$B$1:$B$27,BLIOTECAS!D$1:D$27)),"",LOOKUP($G718,BLIOTECAS!$B$1:$B$27,BLIOTECAS!D$1:D$27))</f>
        <v/>
      </c>
      <c r="C718" s="197" t="str">
        <f>IF(ISNA(LOOKUP($G718,BLIOTECAS!$B$1:$B$27,BLIOTECAS!E$1:E$27)),"",LOOKUP($G718,BLIOTECAS!$B$1:$B$27,BLIOTECAS!E$1:E$27))</f>
        <v/>
      </c>
    </row>
    <row r="719" spans="1:3" x14ac:dyDescent="0.2">
      <c r="A719" s="197" t="str">
        <f>IF(ISNA(LOOKUP($G719,BLIOTECAS!$B$1:$B$27,BLIOTECAS!C$1:C$27)),"",LOOKUP($G719,BLIOTECAS!$B$1:$B$27,BLIOTECAS!C$1:C$27))</f>
        <v/>
      </c>
      <c r="B719" s="197" t="str">
        <f>IF(ISNA(LOOKUP($G719,BLIOTECAS!$B$1:$B$27,BLIOTECAS!D$1:D$27)),"",LOOKUP($G719,BLIOTECAS!$B$1:$B$27,BLIOTECAS!D$1:D$27))</f>
        <v/>
      </c>
      <c r="C719" s="197" t="str">
        <f>IF(ISNA(LOOKUP($G719,BLIOTECAS!$B$1:$B$27,BLIOTECAS!E$1:E$27)),"",LOOKUP($G719,BLIOTECAS!$B$1:$B$27,BLIOTECAS!E$1:E$27))</f>
        <v/>
      </c>
    </row>
    <row r="720" spans="1:3" x14ac:dyDescent="0.2">
      <c r="A720" s="197" t="str">
        <f>IF(ISNA(LOOKUP($G720,BLIOTECAS!$B$1:$B$27,BLIOTECAS!C$1:C$27)),"",LOOKUP($G720,BLIOTECAS!$B$1:$B$27,BLIOTECAS!C$1:C$27))</f>
        <v/>
      </c>
      <c r="B720" s="197" t="str">
        <f>IF(ISNA(LOOKUP($G720,BLIOTECAS!$B$1:$B$27,BLIOTECAS!D$1:D$27)),"",LOOKUP($G720,BLIOTECAS!$B$1:$B$27,BLIOTECAS!D$1:D$27))</f>
        <v/>
      </c>
      <c r="C720" s="197" t="str">
        <f>IF(ISNA(LOOKUP($G720,BLIOTECAS!$B$1:$B$27,BLIOTECAS!E$1:E$27)),"",LOOKUP($G720,BLIOTECAS!$B$1:$B$27,BLIOTECAS!E$1:E$27))</f>
        <v/>
      </c>
    </row>
    <row r="721" spans="1:3" x14ac:dyDescent="0.2">
      <c r="A721" s="197" t="str">
        <f>IF(ISNA(LOOKUP($G721,BLIOTECAS!$B$1:$B$27,BLIOTECAS!C$1:C$27)),"",LOOKUP($G721,BLIOTECAS!$B$1:$B$27,BLIOTECAS!C$1:C$27))</f>
        <v/>
      </c>
      <c r="B721" s="197" t="str">
        <f>IF(ISNA(LOOKUP($G721,BLIOTECAS!$B$1:$B$27,BLIOTECAS!D$1:D$27)),"",LOOKUP($G721,BLIOTECAS!$B$1:$B$27,BLIOTECAS!D$1:D$27))</f>
        <v/>
      </c>
      <c r="C721" s="197" t="str">
        <f>IF(ISNA(LOOKUP($G721,BLIOTECAS!$B$1:$B$27,BLIOTECAS!E$1:E$27)),"",LOOKUP($G721,BLIOTECAS!$B$1:$B$27,BLIOTECAS!E$1:E$27))</f>
        <v/>
      </c>
    </row>
    <row r="722" spans="1:3" x14ac:dyDescent="0.2">
      <c r="A722" s="197" t="str">
        <f>IF(ISNA(LOOKUP($G722,BLIOTECAS!$B$1:$B$27,BLIOTECAS!C$1:C$27)),"",LOOKUP($G722,BLIOTECAS!$B$1:$B$27,BLIOTECAS!C$1:C$27))</f>
        <v/>
      </c>
      <c r="B722" s="197" t="str">
        <f>IF(ISNA(LOOKUP($G722,BLIOTECAS!$B$1:$B$27,BLIOTECAS!D$1:D$27)),"",LOOKUP($G722,BLIOTECAS!$B$1:$B$27,BLIOTECAS!D$1:D$27))</f>
        <v/>
      </c>
      <c r="C722" s="197" t="str">
        <f>IF(ISNA(LOOKUP($G722,BLIOTECAS!$B$1:$B$27,BLIOTECAS!E$1:E$27)),"",LOOKUP($G722,BLIOTECAS!$B$1:$B$27,BLIOTECAS!E$1:E$27))</f>
        <v/>
      </c>
    </row>
    <row r="723" spans="1:3" x14ac:dyDescent="0.2">
      <c r="A723" s="197" t="str">
        <f>IF(ISNA(LOOKUP($G723,BLIOTECAS!$B$1:$B$27,BLIOTECAS!C$1:C$27)),"",LOOKUP($G723,BLIOTECAS!$B$1:$B$27,BLIOTECAS!C$1:C$27))</f>
        <v/>
      </c>
      <c r="B723" s="197" t="str">
        <f>IF(ISNA(LOOKUP($G723,BLIOTECAS!$B$1:$B$27,BLIOTECAS!D$1:D$27)),"",LOOKUP($G723,BLIOTECAS!$B$1:$B$27,BLIOTECAS!D$1:D$27))</f>
        <v/>
      </c>
      <c r="C723" s="197" t="str">
        <f>IF(ISNA(LOOKUP($G723,BLIOTECAS!$B$1:$B$27,BLIOTECAS!E$1:E$27)),"",LOOKUP($G723,BLIOTECAS!$B$1:$B$27,BLIOTECAS!E$1:E$27))</f>
        <v/>
      </c>
    </row>
    <row r="724" spans="1:3" x14ac:dyDescent="0.2">
      <c r="A724" s="197" t="str">
        <f>IF(ISNA(LOOKUP($G724,BLIOTECAS!$B$1:$B$27,BLIOTECAS!C$1:C$27)),"",LOOKUP($G724,BLIOTECAS!$B$1:$B$27,BLIOTECAS!C$1:C$27))</f>
        <v/>
      </c>
      <c r="B724" s="197" t="str">
        <f>IF(ISNA(LOOKUP($G724,BLIOTECAS!$B$1:$B$27,BLIOTECAS!D$1:D$27)),"",LOOKUP($G724,BLIOTECAS!$B$1:$B$27,BLIOTECAS!D$1:D$27))</f>
        <v/>
      </c>
      <c r="C724" s="197" t="str">
        <f>IF(ISNA(LOOKUP($G724,BLIOTECAS!$B$1:$B$27,BLIOTECAS!E$1:E$27)),"",LOOKUP($G724,BLIOTECAS!$B$1:$B$27,BLIOTECAS!E$1:E$27))</f>
        <v/>
      </c>
    </row>
    <row r="725" spans="1:3" x14ac:dyDescent="0.2">
      <c r="A725" s="197" t="str">
        <f>IF(ISNA(LOOKUP($G725,BLIOTECAS!$B$1:$B$27,BLIOTECAS!C$1:C$27)),"",LOOKUP($G725,BLIOTECAS!$B$1:$B$27,BLIOTECAS!C$1:C$27))</f>
        <v/>
      </c>
      <c r="B725" s="197" t="str">
        <f>IF(ISNA(LOOKUP($G725,BLIOTECAS!$B$1:$B$27,BLIOTECAS!D$1:D$27)),"",LOOKUP($G725,BLIOTECAS!$B$1:$B$27,BLIOTECAS!D$1:D$27))</f>
        <v/>
      </c>
      <c r="C725" s="197" t="str">
        <f>IF(ISNA(LOOKUP($G725,BLIOTECAS!$B$1:$B$27,BLIOTECAS!E$1:E$27)),"",LOOKUP($G725,BLIOTECAS!$B$1:$B$27,BLIOTECAS!E$1:E$27))</f>
        <v/>
      </c>
    </row>
    <row r="726" spans="1:3" x14ac:dyDescent="0.2">
      <c r="A726" s="197" t="str">
        <f>IF(ISNA(LOOKUP($G726,BLIOTECAS!$B$1:$B$27,BLIOTECAS!C$1:C$27)),"",LOOKUP($G726,BLIOTECAS!$B$1:$B$27,BLIOTECAS!C$1:C$27))</f>
        <v/>
      </c>
      <c r="B726" s="197" t="str">
        <f>IF(ISNA(LOOKUP($G726,BLIOTECAS!$B$1:$B$27,BLIOTECAS!D$1:D$27)),"",LOOKUP($G726,BLIOTECAS!$B$1:$B$27,BLIOTECAS!D$1:D$27))</f>
        <v/>
      </c>
      <c r="C726" s="197" t="str">
        <f>IF(ISNA(LOOKUP($G726,BLIOTECAS!$B$1:$B$27,BLIOTECAS!E$1:E$27)),"",LOOKUP($G726,BLIOTECAS!$B$1:$B$27,BLIOTECAS!E$1:E$27))</f>
        <v/>
      </c>
    </row>
    <row r="727" spans="1:3" x14ac:dyDescent="0.2">
      <c r="A727" s="197" t="str">
        <f>IF(ISNA(LOOKUP($G727,BLIOTECAS!$B$1:$B$27,BLIOTECAS!C$1:C$27)),"",LOOKUP($G727,BLIOTECAS!$B$1:$B$27,BLIOTECAS!C$1:C$27))</f>
        <v/>
      </c>
      <c r="B727" s="197" t="str">
        <f>IF(ISNA(LOOKUP($G727,BLIOTECAS!$B$1:$B$27,BLIOTECAS!D$1:D$27)),"",LOOKUP($G727,BLIOTECAS!$B$1:$B$27,BLIOTECAS!D$1:D$27))</f>
        <v/>
      </c>
      <c r="C727" s="197" t="str">
        <f>IF(ISNA(LOOKUP($G727,BLIOTECAS!$B$1:$B$27,BLIOTECAS!E$1:E$27)),"",LOOKUP($G727,BLIOTECAS!$B$1:$B$27,BLIOTECAS!E$1:E$27))</f>
        <v/>
      </c>
    </row>
    <row r="728" spans="1:3" x14ac:dyDescent="0.2">
      <c r="A728" s="197" t="str">
        <f>IF(ISNA(LOOKUP($G728,BLIOTECAS!$B$1:$B$27,BLIOTECAS!C$1:C$27)),"",LOOKUP($G728,BLIOTECAS!$B$1:$B$27,BLIOTECAS!C$1:C$27))</f>
        <v/>
      </c>
      <c r="B728" s="197" t="str">
        <f>IF(ISNA(LOOKUP($G728,BLIOTECAS!$B$1:$B$27,BLIOTECAS!D$1:D$27)),"",LOOKUP($G728,BLIOTECAS!$B$1:$B$27,BLIOTECAS!D$1:D$27))</f>
        <v/>
      </c>
      <c r="C728" s="197" t="str">
        <f>IF(ISNA(LOOKUP($G728,BLIOTECAS!$B$1:$B$27,BLIOTECAS!E$1:E$27)),"",LOOKUP($G728,BLIOTECAS!$B$1:$B$27,BLIOTECAS!E$1:E$27))</f>
        <v/>
      </c>
    </row>
    <row r="729" spans="1:3" x14ac:dyDescent="0.2">
      <c r="A729" s="197" t="str">
        <f>IF(ISNA(LOOKUP($G729,BLIOTECAS!$B$1:$B$27,BLIOTECAS!C$1:C$27)),"",LOOKUP($G729,BLIOTECAS!$B$1:$B$27,BLIOTECAS!C$1:C$27))</f>
        <v/>
      </c>
      <c r="B729" s="197" t="str">
        <f>IF(ISNA(LOOKUP($G729,BLIOTECAS!$B$1:$B$27,BLIOTECAS!D$1:D$27)),"",LOOKUP($G729,BLIOTECAS!$B$1:$B$27,BLIOTECAS!D$1:D$27))</f>
        <v/>
      </c>
      <c r="C729" s="197" t="str">
        <f>IF(ISNA(LOOKUP($G729,BLIOTECAS!$B$1:$B$27,BLIOTECAS!E$1:E$27)),"",LOOKUP($G729,BLIOTECAS!$B$1:$B$27,BLIOTECAS!E$1:E$27))</f>
        <v/>
      </c>
    </row>
  </sheetData>
  <autoFilter ref="A1:BS729"/>
  <phoneticPr fontId="32" type="noConversion"/>
  <pageMargins left="0.75" right="0.75" top="1" bottom="1" header="0"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H27"/>
  <sheetViews>
    <sheetView workbookViewId="0">
      <selection activeCell="G5" sqref="G5:H16"/>
    </sheetView>
  </sheetViews>
  <sheetFormatPr baseColWidth="10" defaultColWidth="11.42578125" defaultRowHeight="12.75" x14ac:dyDescent="0.2"/>
  <cols>
    <col min="1" max="3" width="11.42578125" style="188"/>
    <col min="4" max="4" width="17.140625" style="188" customWidth="1"/>
    <col min="5" max="5" width="7.42578125" style="188" customWidth="1"/>
    <col min="6" max="6" width="11.42578125" style="188"/>
    <col min="7" max="7" width="17.85546875" style="188" customWidth="1"/>
    <col min="8" max="16384" width="11.42578125" style="188"/>
  </cols>
  <sheetData>
    <row r="5" spans="1:8" x14ac:dyDescent="0.2">
      <c r="A5" s="187" t="s">
        <v>231</v>
      </c>
      <c r="B5" s="187">
        <f>COUNTIF(TABLA!O:O,"*"&amp;A5&amp;"*")</f>
        <v>0</v>
      </c>
      <c r="D5" s="189" t="s">
        <v>232</v>
      </c>
      <c r="E5" s="190">
        <f>SUM(B5:B7)</f>
        <v>0</v>
      </c>
      <c r="G5" s="188" t="s">
        <v>184</v>
      </c>
      <c r="H5" s="188">
        <v>42</v>
      </c>
    </row>
    <row r="6" spans="1:8" x14ac:dyDescent="0.2">
      <c r="A6" s="187" t="s">
        <v>233</v>
      </c>
      <c r="B6" s="187">
        <f>COUNTIF(TABLA!O:O,"*"&amp;A6&amp;"*")</f>
        <v>0</v>
      </c>
      <c r="D6" s="191" t="s">
        <v>234</v>
      </c>
      <c r="E6" s="192">
        <f>B10+B8</f>
        <v>0</v>
      </c>
      <c r="G6" s="188" t="s">
        <v>185</v>
      </c>
      <c r="H6" s="188">
        <v>16</v>
      </c>
    </row>
    <row r="7" spans="1:8" x14ac:dyDescent="0.2">
      <c r="A7" s="187" t="s">
        <v>232</v>
      </c>
      <c r="B7" s="187">
        <f>COUNTIF(TABLA!O:O,"*"&amp;A7&amp;"*")</f>
        <v>0</v>
      </c>
      <c r="D7" s="191" t="s">
        <v>235</v>
      </c>
      <c r="E7" s="192">
        <f>SUM(B21:B22)</f>
        <v>0</v>
      </c>
      <c r="G7" s="188" t="s">
        <v>191</v>
      </c>
      <c r="H7" s="188">
        <v>11</v>
      </c>
    </row>
    <row r="8" spans="1:8" x14ac:dyDescent="0.2">
      <c r="A8" s="187" t="s">
        <v>237</v>
      </c>
      <c r="B8" s="187">
        <f>COUNTIF(TABLA!O:O,"*"&amp;A8&amp;"*")</f>
        <v>0</v>
      </c>
      <c r="D8" s="191" t="s">
        <v>252</v>
      </c>
      <c r="E8" s="192">
        <f>B23+B25</f>
        <v>4</v>
      </c>
      <c r="G8" s="188" t="s">
        <v>240</v>
      </c>
      <c r="H8" s="188">
        <v>10</v>
      </c>
    </row>
    <row r="9" spans="1:8" x14ac:dyDescent="0.2">
      <c r="A9" s="273" t="s">
        <v>368</v>
      </c>
      <c r="B9" s="187">
        <f>COUNTIF(TABLA!O:O,"*"&amp;A9&amp;"*")</f>
        <v>0</v>
      </c>
      <c r="D9" s="191" t="s">
        <v>250</v>
      </c>
      <c r="E9" s="192">
        <f>B24</f>
        <v>1</v>
      </c>
      <c r="G9" s="188" t="s">
        <v>250</v>
      </c>
      <c r="H9" s="188">
        <v>7</v>
      </c>
    </row>
    <row r="10" spans="1:8" x14ac:dyDescent="0.2">
      <c r="A10" s="187" t="s">
        <v>234</v>
      </c>
      <c r="B10" s="187">
        <f>COUNTIF(TABLA!O:O,"*"&amp;A10&amp;"*")</f>
        <v>0</v>
      </c>
      <c r="D10" s="191" t="s">
        <v>239</v>
      </c>
      <c r="E10" s="192">
        <f>B18</f>
        <v>1</v>
      </c>
      <c r="G10" s="188" t="s">
        <v>232</v>
      </c>
      <c r="H10" s="188">
        <v>6</v>
      </c>
    </row>
    <row r="11" spans="1:8" x14ac:dyDescent="0.2">
      <c r="A11" s="187" t="s">
        <v>185</v>
      </c>
      <c r="B11" s="187">
        <f>COUNTIF(TABLA!O:O,"*"&amp;A11&amp;"*")</f>
        <v>10</v>
      </c>
      <c r="D11" s="191" t="s">
        <v>236</v>
      </c>
      <c r="E11" s="192">
        <f>SUM(B16:B17)</f>
        <v>5</v>
      </c>
      <c r="G11" s="188" t="s">
        <v>239</v>
      </c>
      <c r="H11" s="188">
        <v>5</v>
      </c>
    </row>
    <row r="12" spans="1:8" x14ac:dyDescent="0.2">
      <c r="A12" s="187" t="s">
        <v>240</v>
      </c>
      <c r="B12" s="187">
        <f>COUNTIF(TABLA!O:O,"*"&amp;A12&amp;"*")</f>
        <v>17</v>
      </c>
      <c r="D12" s="191" t="s">
        <v>191</v>
      </c>
      <c r="E12" s="192">
        <f>SUM(B13:B15)</f>
        <v>8</v>
      </c>
      <c r="G12" s="188" t="s">
        <v>252</v>
      </c>
      <c r="H12" s="188">
        <v>2</v>
      </c>
    </row>
    <row r="13" spans="1:8" x14ac:dyDescent="0.2">
      <c r="A13" s="187" t="s">
        <v>241</v>
      </c>
      <c r="B13" s="187">
        <f>COUNTIF(TABLA!O:O,"*"&amp;A13&amp;"*")</f>
        <v>3</v>
      </c>
      <c r="D13" s="191" t="s">
        <v>184</v>
      </c>
      <c r="E13" s="192">
        <f>SUM(B19:B20)</f>
        <v>47</v>
      </c>
      <c r="G13" s="188" t="s">
        <v>236</v>
      </c>
      <c r="H13" s="188">
        <v>2</v>
      </c>
    </row>
    <row r="14" spans="1:8" x14ac:dyDescent="0.2">
      <c r="A14" s="187" t="s">
        <v>242</v>
      </c>
      <c r="B14" s="187">
        <f>COUNTIF(TABLA!O:O,"*"&amp;A14&amp;"*")</f>
        <v>0</v>
      </c>
      <c r="D14" s="188" t="s">
        <v>248</v>
      </c>
      <c r="E14" s="188">
        <f>B26</f>
        <v>6</v>
      </c>
      <c r="G14" s="188" t="s">
        <v>248</v>
      </c>
      <c r="H14" s="188">
        <v>2</v>
      </c>
    </row>
    <row r="15" spans="1:8" x14ac:dyDescent="0.2">
      <c r="A15" s="187" t="s">
        <v>243</v>
      </c>
      <c r="B15" s="187">
        <f>COUNTIF(TABLA!O:O,"*"&amp;A15&amp;"*")</f>
        <v>5</v>
      </c>
      <c r="D15" s="188" t="s">
        <v>185</v>
      </c>
      <c r="E15" s="188">
        <f>B11+B9</f>
        <v>10</v>
      </c>
      <c r="G15" s="188" t="s">
        <v>234</v>
      </c>
      <c r="H15" s="188">
        <v>1</v>
      </c>
    </row>
    <row r="16" spans="1:8" ht="11.25" customHeight="1" x14ac:dyDescent="0.2">
      <c r="A16" s="187" t="s">
        <v>244</v>
      </c>
      <c r="B16" s="187">
        <f>COUNTIF(TABLA!O:O,"*"&amp;A16&amp;"*")</f>
        <v>3</v>
      </c>
      <c r="D16" s="188" t="s">
        <v>240</v>
      </c>
      <c r="E16" s="188">
        <f>B12</f>
        <v>17</v>
      </c>
      <c r="G16" s="188" t="s">
        <v>235</v>
      </c>
      <c r="H16" s="188">
        <v>0</v>
      </c>
    </row>
    <row r="17" spans="1:5" x14ac:dyDescent="0.2">
      <c r="A17" s="187" t="s">
        <v>236</v>
      </c>
      <c r="B17" s="187">
        <f>COUNTIF(TABLA!O:O,"*"&amp;A17&amp;"*")</f>
        <v>2</v>
      </c>
      <c r="D17" s="193"/>
      <c r="E17" s="194"/>
    </row>
    <row r="18" spans="1:5" x14ac:dyDescent="0.2">
      <c r="A18" s="187" t="s">
        <v>239</v>
      </c>
      <c r="B18" s="187">
        <f>COUNTIF(TABLA!O:O,"*"&amp;A18&amp;"*")</f>
        <v>1</v>
      </c>
      <c r="E18" s="195"/>
    </row>
    <row r="19" spans="1:5" x14ac:dyDescent="0.2">
      <c r="A19" s="187" t="s">
        <v>245</v>
      </c>
      <c r="B19" s="187">
        <f>COUNTIF(TABLA!O:O,"*"&amp;A19&amp;"*")</f>
        <v>41</v>
      </c>
    </row>
    <row r="20" spans="1:5" x14ac:dyDescent="0.2">
      <c r="A20" s="187" t="s">
        <v>184</v>
      </c>
      <c r="B20" s="187">
        <f>COUNTIF(TABLA!O:O,"*"&amp;A20&amp;"*")</f>
        <v>6</v>
      </c>
    </row>
    <row r="21" spans="1:5" x14ac:dyDescent="0.2">
      <c r="A21" s="187" t="s">
        <v>246</v>
      </c>
      <c r="B21" s="187">
        <f>COUNTIF(TABLA!O:O,"*"&amp;A21&amp;"*")</f>
        <v>0</v>
      </c>
    </row>
    <row r="22" spans="1:5" x14ac:dyDescent="0.2">
      <c r="A22" s="187" t="s">
        <v>235</v>
      </c>
      <c r="B22" s="187">
        <f>COUNTIF(TABLA!O:O,"*"&amp;A22&amp;"*")</f>
        <v>0</v>
      </c>
    </row>
    <row r="23" spans="1:5" x14ac:dyDescent="0.2">
      <c r="A23" s="187" t="s">
        <v>251</v>
      </c>
      <c r="B23" s="187">
        <f>COUNTIF(TABLA!O:O,"*"&amp;A23&amp;"*")</f>
        <v>3</v>
      </c>
    </row>
    <row r="24" spans="1:5" x14ac:dyDescent="0.2">
      <c r="A24" s="187" t="s">
        <v>249</v>
      </c>
      <c r="B24" s="187">
        <f>COUNTIF(TABLA!O:O,"*"&amp;A24&amp;"*")</f>
        <v>1</v>
      </c>
    </row>
    <row r="25" spans="1:5" x14ac:dyDescent="0.2">
      <c r="A25" s="187" t="s">
        <v>238</v>
      </c>
      <c r="B25" s="187">
        <f>COUNTIF(TABLA!O:O,"*"&amp;A25&amp;"*")</f>
        <v>1</v>
      </c>
    </row>
    <row r="26" spans="1:5" x14ac:dyDescent="0.2">
      <c r="A26" s="188" t="s">
        <v>247</v>
      </c>
      <c r="B26" s="187">
        <f>COUNTIF(TABLA!O:O,"*"&amp;A26&amp;"*")</f>
        <v>6</v>
      </c>
    </row>
    <row r="27" spans="1:5" x14ac:dyDescent="0.2">
      <c r="B27" s="187">
        <v>116</v>
      </c>
    </row>
  </sheetData>
  <sortState ref="G5:H16">
    <sortCondition descending="1" ref="H5:H16"/>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T54"/>
  <sheetViews>
    <sheetView topLeftCell="J1" workbookViewId="0">
      <selection activeCell="H22" sqref="H22"/>
    </sheetView>
  </sheetViews>
  <sheetFormatPr baseColWidth="10" defaultColWidth="9.85546875" defaultRowHeight="12.75" x14ac:dyDescent="0.2"/>
  <cols>
    <col min="1" max="1" width="19.42578125" customWidth="1"/>
    <col min="2" max="7" width="5.28515625" customWidth="1"/>
    <col min="8" max="8" width="9.85546875" customWidth="1"/>
    <col min="9" max="9" width="21.140625" customWidth="1"/>
    <col min="10" max="20" width="5.85546875" customWidth="1"/>
  </cols>
  <sheetData>
    <row r="4" spans="1:20" x14ac:dyDescent="0.2">
      <c r="A4" s="106" t="s">
        <v>256</v>
      </c>
      <c r="B4" s="106" t="s">
        <v>180</v>
      </c>
      <c r="C4" s="104"/>
      <c r="D4" s="104"/>
      <c r="E4" s="104"/>
      <c r="F4" s="104"/>
      <c r="G4" s="104"/>
      <c r="H4" s="105"/>
      <c r="J4" s="17"/>
    </row>
    <row r="5" spans="1:20" x14ac:dyDescent="0.2">
      <c r="A5" s="106" t="s">
        <v>262</v>
      </c>
      <c r="B5" s="103">
        <v>1</v>
      </c>
      <c r="C5" s="109">
        <v>2</v>
      </c>
      <c r="D5" s="109">
        <v>3</v>
      </c>
      <c r="E5" s="109">
        <v>4</v>
      </c>
      <c r="F5" s="109">
        <v>5</v>
      </c>
      <c r="G5" s="109" t="s">
        <v>70</v>
      </c>
      <c r="H5" s="110" t="s">
        <v>71</v>
      </c>
      <c r="J5" s="18">
        <v>0</v>
      </c>
      <c r="K5" s="18">
        <v>2.5</v>
      </c>
      <c r="L5" s="18">
        <v>5</v>
      </c>
      <c r="M5" s="18">
        <v>7.5</v>
      </c>
      <c r="N5" s="18">
        <v>10</v>
      </c>
      <c r="T5" s="69"/>
    </row>
    <row r="6" spans="1:20" x14ac:dyDescent="0.2">
      <c r="A6" s="103">
        <v>0</v>
      </c>
      <c r="B6" s="149"/>
      <c r="C6" s="150"/>
      <c r="D6" s="150">
        <v>1</v>
      </c>
      <c r="E6" s="150">
        <v>3</v>
      </c>
      <c r="F6" s="150">
        <v>1</v>
      </c>
      <c r="G6" s="150"/>
      <c r="H6" s="146">
        <v>5</v>
      </c>
      <c r="I6">
        <f>A6</f>
        <v>0</v>
      </c>
      <c r="J6" s="198">
        <v>0</v>
      </c>
      <c r="K6">
        <f>C6*K$5</f>
        <v>0</v>
      </c>
      <c r="L6">
        <f t="shared" ref="L6:L17" si="0">D6*L$5</f>
        <v>5</v>
      </c>
      <c r="M6">
        <f t="shared" ref="M6:M17" si="1">E6*M$5</f>
        <v>22.5</v>
      </c>
      <c r="N6">
        <f t="shared" ref="N6:N17" si="2">F6*N$5</f>
        <v>10</v>
      </c>
      <c r="O6">
        <f>SUM(J6:N6)/SUM(B6:F6)</f>
        <v>7.5</v>
      </c>
      <c r="T6" s="69"/>
    </row>
    <row r="7" spans="1:20" x14ac:dyDescent="0.2">
      <c r="A7" s="107"/>
      <c r="B7" s="151"/>
      <c r="C7" s="87">
        <v>1</v>
      </c>
      <c r="D7" s="87">
        <v>1</v>
      </c>
      <c r="E7" s="87">
        <v>28</v>
      </c>
      <c r="F7" s="87">
        <v>36</v>
      </c>
      <c r="G7" s="87">
        <v>6</v>
      </c>
      <c r="H7" s="147">
        <v>72</v>
      </c>
      <c r="I7">
        <f t="shared" ref="I7:I14" si="3">A7</f>
        <v>0</v>
      </c>
      <c r="J7" s="198">
        <v>0</v>
      </c>
      <c r="K7">
        <f t="shared" ref="K7:K17" si="4">C7*K$5</f>
        <v>2.5</v>
      </c>
      <c r="L7">
        <f t="shared" si="0"/>
        <v>5</v>
      </c>
      <c r="M7">
        <f t="shared" si="1"/>
        <v>210</v>
      </c>
      <c r="N7">
        <f t="shared" si="2"/>
        <v>360</v>
      </c>
      <c r="O7" s="69">
        <f t="shared" ref="O7:O34" si="5">SUM(J7:N7)/SUM(B7:F7)</f>
        <v>8.75</v>
      </c>
      <c r="T7" s="69"/>
    </row>
    <row r="8" spans="1:20" x14ac:dyDescent="0.2">
      <c r="A8" s="107" t="s">
        <v>261</v>
      </c>
      <c r="B8" s="151"/>
      <c r="C8" s="87">
        <v>2</v>
      </c>
      <c r="D8" s="87">
        <v>6</v>
      </c>
      <c r="E8" s="87">
        <v>55</v>
      </c>
      <c r="F8" s="87">
        <v>83</v>
      </c>
      <c r="G8" s="87">
        <v>5</v>
      </c>
      <c r="H8" s="147">
        <v>151</v>
      </c>
      <c r="I8" t="str">
        <f t="shared" si="3"/>
        <v>Ciencias de la Salud</v>
      </c>
      <c r="J8" s="198">
        <v>0</v>
      </c>
      <c r="K8">
        <f>C8*K$5</f>
        <v>5</v>
      </c>
      <c r="L8">
        <f t="shared" si="0"/>
        <v>30</v>
      </c>
      <c r="M8">
        <f t="shared" si="1"/>
        <v>412.5</v>
      </c>
      <c r="N8">
        <f t="shared" si="2"/>
        <v>830</v>
      </c>
      <c r="O8" s="69">
        <f t="shared" si="5"/>
        <v>8.75</v>
      </c>
      <c r="T8" s="69"/>
    </row>
    <row r="9" spans="1:20" x14ac:dyDescent="0.2">
      <c r="A9" s="107" t="s">
        <v>259</v>
      </c>
      <c r="B9" s="151"/>
      <c r="C9" s="87">
        <v>3</v>
      </c>
      <c r="D9" s="87">
        <v>5</v>
      </c>
      <c r="E9" s="87">
        <v>35</v>
      </c>
      <c r="F9" s="87">
        <v>67</v>
      </c>
      <c r="G9" s="87">
        <v>1</v>
      </c>
      <c r="H9" s="147">
        <v>111</v>
      </c>
      <c r="I9" t="str">
        <f t="shared" si="3"/>
        <v>Ciencias Experimentales</v>
      </c>
      <c r="J9" s="198">
        <v>0</v>
      </c>
      <c r="K9">
        <f t="shared" si="4"/>
        <v>7.5</v>
      </c>
      <c r="L9">
        <f t="shared" si="0"/>
        <v>25</v>
      </c>
      <c r="M9">
        <f t="shared" si="1"/>
        <v>262.5</v>
      </c>
      <c r="N9">
        <f t="shared" si="2"/>
        <v>670</v>
      </c>
      <c r="O9" s="69">
        <f t="shared" si="5"/>
        <v>8.7727272727272734</v>
      </c>
      <c r="T9" s="69"/>
    </row>
    <row r="10" spans="1:20" x14ac:dyDescent="0.2">
      <c r="A10" s="107" t="s">
        <v>260</v>
      </c>
      <c r="B10" s="151">
        <v>1</v>
      </c>
      <c r="C10" s="87">
        <v>3</v>
      </c>
      <c r="D10" s="87">
        <v>8</v>
      </c>
      <c r="E10" s="87">
        <v>71</v>
      </c>
      <c r="F10" s="87">
        <v>72</v>
      </c>
      <c r="G10" s="87">
        <v>3</v>
      </c>
      <c r="H10" s="147">
        <v>158</v>
      </c>
      <c r="I10" t="str">
        <f t="shared" si="3"/>
        <v>Ciencias Sociales</v>
      </c>
      <c r="J10" s="198">
        <v>0</v>
      </c>
      <c r="K10">
        <f t="shared" si="4"/>
        <v>7.5</v>
      </c>
      <c r="L10">
        <f t="shared" si="0"/>
        <v>40</v>
      </c>
      <c r="M10">
        <f t="shared" si="1"/>
        <v>532.5</v>
      </c>
      <c r="N10">
        <f t="shared" si="2"/>
        <v>720</v>
      </c>
      <c r="O10" s="69">
        <f t="shared" si="5"/>
        <v>8.387096774193548</v>
      </c>
      <c r="T10" s="69"/>
    </row>
    <row r="11" spans="1:20" x14ac:dyDescent="0.2">
      <c r="A11" s="107" t="s">
        <v>258</v>
      </c>
      <c r="B11" s="151"/>
      <c r="C11" s="87"/>
      <c r="D11" s="87">
        <v>9</v>
      </c>
      <c r="E11" s="87">
        <v>61</v>
      </c>
      <c r="F11" s="87">
        <v>79</v>
      </c>
      <c r="G11" s="87">
        <v>1</v>
      </c>
      <c r="H11" s="147">
        <v>150</v>
      </c>
      <c r="I11" t="str">
        <f t="shared" si="3"/>
        <v>Humanidades</v>
      </c>
      <c r="J11" s="198">
        <v>0</v>
      </c>
      <c r="K11">
        <f>C11*K$5</f>
        <v>0</v>
      </c>
      <c r="L11">
        <f t="shared" si="0"/>
        <v>45</v>
      </c>
      <c r="M11">
        <f t="shared" si="1"/>
        <v>457.5</v>
      </c>
      <c r="N11">
        <f>F11*N$5</f>
        <v>790</v>
      </c>
      <c r="O11" s="69">
        <f>SUM(J11:N11)/SUM(B11:F11)</f>
        <v>8.6744966442953029</v>
      </c>
      <c r="T11" s="69"/>
    </row>
    <row r="12" spans="1:20" x14ac:dyDescent="0.2">
      <c r="A12" s="108" t="s">
        <v>71</v>
      </c>
      <c r="B12" s="112">
        <v>1</v>
      </c>
      <c r="C12" s="113">
        <v>9</v>
      </c>
      <c r="D12" s="113">
        <v>30</v>
      </c>
      <c r="E12" s="113">
        <v>253</v>
      </c>
      <c r="F12" s="113">
        <v>338</v>
      </c>
      <c r="G12" s="113">
        <v>16</v>
      </c>
      <c r="H12" s="111">
        <v>647</v>
      </c>
      <c r="I12" t="str">
        <f t="shared" si="3"/>
        <v>Total general</v>
      </c>
      <c r="J12" s="198">
        <v>0</v>
      </c>
      <c r="K12">
        <f t="shared" si="4"/>
        <v>22.5</v>
      </c>
      <c r="L12">
        <f t="shared" si="0"/>
        <v>150</v>
      </c>
      <c r="M12">
        <f t="shared" si="1"/>
        <v>1897.5</v>
      </c>
      <c r="N12">
        <f t="shared" si="2"/>
        <v>3380</v>
      </c>
      <c r="O12" s="69">
        <f t="shared" si="5"/>
        <v>8.6370839936608554</v>
      </c>
      <c r="T12" s="69"/>
    </row>
    <row r="13" spans="1:20" x14ac:dyDescent="0.2">
      <c r="I13">
        <f t="shared" si="3"/>
        <v>0</v>
      </c>
      <c r="J13" s="198">
        <v>0</v>
      </c>
      <c r="K13">
        <f t="shared" si="4"/>
        <v>0</v>
      </c>
      <c r="L13">
        <f t="shared" si="0"/>
        <v>0</v>
      </c>
      <c r="M13">
        <f t="shared" si="1"/>
        <v>0</v>
      </c>
      <c r="N13">
        <f t="shared" si="2"/>
        <v>0</v>
      </c>
      <c r="O13" t="e">
        <f t="shared" si="5"/>
        <v>#DIV/0!</v>
      </c>
      <c r="T13" s="69"/>
    </row>
    <row r="14" spans="1:20" x14ac:dyDescent="0.2">
      <c r="I14">
        <f t="shared" si="3"/>
        <v>0</v>
      </c>
      <c r="J14" s="198">
        <v>0</v>
      </c>
      <c r="K14">
        <f t="shared" si="4"/>
        <v>0</v>
      </c>
      <c r="L14">
        <f t="shared" si="0"/>
        <v>0</v>
      </c>
      <c r="M14">
        <f t="shared" si="1"/>
        <v>0</v>
      </c>
      <c r="N14">
        <f t="shared" si="2"/>
        <v>0</v>
      </c>
      <c r="O14" t="e">
        <f t="shared" si="5"/>
        <v>#DIV/0!</v>
      </c>
      <c r="T14" s="69"/>
    </row>
    <row r="15" spans="1:20" x14ac:dyDescent="0.2">
      <c r="J15" s="198">
        <v>0</v>
      </c>
      <c r="K15">
        <f t="shared" si="4"/>
        <v>0</v>
      </c>
      <c r="L15">
        <f t="shared" si="0"/>
        <v>0</v>
      </c>
      <c r="M15">
        <f t="shared" si="1"/>
        <v>0</v>
      </c>
      <c r="N15">
        <f t="shared" si="2"/>
        <v>0</v>
      </c>
      <c r="O15" t="e">
        <f t="shared" si="5"/>
        <v>#DIV/0!</v>
      </c>
      <c r="T15" s="69"/>
    </row>
    <row r="16" spans="1:20" x14ac:dyDescent="0.2">
      <c r="J16" s="198">
        <v>0</v>
      </c>
      <c r="K16">
        <f t="shared" si="4"/>
        <v>0</v>
      </c>
      <c r="L16">
        <f t="shared" si="0"/>
        <v>0</v>
      </c>
      <c r="M16">
        <f t="shared" si="1"/>
        <v>0</v>
      </c>
      <c r="N16">
        <f t="shared" si="2"/>
        <v>0</v>
      </c>
      <c r="O16" t="e">
        <f t="shared" si="5"/>
        <v>#DIV/0!</v>
      </c>
      <c r="T16" s="69"/>
    </row>
    <row r="17" spans="10:20" x14ac:dyDescent="0.2">
      <c r="J17" s="198">
        <v>0</v>
      </c>
      <c r="K17">
        <f t="shared" si="4"/>
        <v>0</v>
      </c>
      <c r="L17">
        <f t="shared" si="0"/>
        <v>0</v>
      </c>
      <c r="M17">
        <f t="shared" si="1"/>
        <v>0</v>
      </c>
      <c r="N17">
        <f t="shared" si="2"/>
        <v>0</v>
      </c>
      <c r="O17" t="e">
        <f t="shared" si="5"/>
        <v>#DIV/0!</v>
      </c>
      <c r="T17" s="69"/>
    </row>
    <row r="18" spans="10:20" x14ac:dyDescent="0.2">
      <c r="J18" s="198">
        <v>0</v>
      </c>
      <c r="K18">
        <f t="shared" ref="K18:K42" si="6">C18*K$5</f>
        <v>0</v>
      </c>
      <c r="L18">
        <f t="shared" ref="L18:L42" si="7">D18*L$5</f>
        <v>0</v>
      </c>
      <c r="M18">
        <f t="shared" ref="M18:M42" si="8">E18*M$5</f>
        <v>0</v>
      </c>
      <c r="N18">
        <f t="shared" ref="N18:N42" si="9">F18*N$5</f>
        <v>0</v>
      </c>
      <c r="O18" t="e">
        <f t="shared" si="5"/>
        <v>#DIV/0!</v>
      </c>
      <c r="T18" s="69"/>
    </row>
    <row r="19" spans="10:20" x14ac:dyDescent="0.2">
      <c r="J19" s="198">
        <v>0</v>
      </c>
      <c r="K19">
        <f t="shared" si="6"/>
        <v>0</v>
      </c>
      <c r="L19">
        <f t="shared" si="7"/>
        <v>0</v>
      </c>
      <c r="M19">
        <f t="shared" si="8"/>
        <v>0</v>
      </c>
      <c r="N19">
        <f t="shared" si="9"/>
        <v>0</v>
      </c>
      <c r="O19" t="e">
        <f t="shared" si="5"/>
        <v>#DIV/0!</v>
      </c>
      <c r="T19" s="69"/>
    </row>
    <row r="20" spans="10:20" x14ac:dyDescent="0.2">
      <c r="J20" s="198">
        <v>0</v>
      </c>
      <c r="K20">
        <f t="shared" si="6"/>
        <v>0</v>
      </c>
      <c r="L20">
        <f t="shared" si="7"/>
        <v>0</v>
      </c>
      <c r="M20">
        <f t="shared" si="8"/>
        <v>0</v>
      </c>
      <c r="N20">
        <f t="shared" si="9"/>
        <v>0</v>
      </c>
      <c r="O20" t="e">
        <f t="shared" si="5"/>
        <v>#DIV/0!</v>
      </c>
      <c r="T20" s="69"/>
    </row>
    <row r="21" spans="10:20" x14ac:dyDescent="0.2">
      <c r="J21" s="198">
        <v>0</v>
      </c>
      <c r="K21">
        <f t="shared" si="6"/>
        <v>0</v>
      </c>
      <c r="L21">
        <f t="shared" si="7"/>
        <v>0</v>
      </c>
      <c r="M21">
        <f t="shared" si="8"/>
        <v>0</v>
      </c>
      <c r="N21">
        <f t="shared" si="9"/>
        <v>0</v>
      </c>
      <c r="O21" t="e">
        <f t="shared" si="5"/>
        <v>#DIV/0!</v>
      </c>
      <c r="T21" s="69"/>
    </row>
    <row r="22" spans="10:20" x14ac:dyDescent="0.2">
      <c r="J22" s="198">
        <v>0</v>
      </c>
      <c r="K22">
        <f t="shared" si="6"/>
        <v>0</v>
      </c>
      <c r="L22">
        <f t="shared" si="7"/>
        <v>0</v>
      </c>
      <c r="M22">
        <f t="shared" si="8"/>
        <v>0</v>
      </c>
      <c r="N22">
        <f t="shared" si="9"/>
        <v>0</v>
      </c>
      <c r="O22" t="e">
        <f t="shared" si="5"/>
        <v>#DIV/0!</v>
      </c>
      <c r="T22" s="69"/>
    </row>
    <row r="23" spans="10:20" x14ac:dyDescent="0.2">
      <c r="J23" s="198">
        <v>0</v>
      </c>
      <c r="K23">
        <f t="shared" si="6"/>
        <v>0</v>
      </c>
      <c r="L23">
        <f t="shared" si="7"/>
        <v>0</v>
      </c>
      <c r="M23">
        <f t="shared" si="8"/>
        <v>0</v>
      </c>
      <c r="N23">
        <f t="shared" si="9"/>
        <v>0</v>
      </c>
      <c r="O23" t="e">
        <f t="shared" si="5"/>
        <v>#DIV/0!</v>
      </c>
      <c r="T23" s="69"/>
    </row>
    <row r="24" spans="10:20" x14ac:dyDescent="0.2">
      <c r="J24" s="198">
        <v>0</v>
      </c>
      <c r="K24">
        <f t="shared" si="6"/>
        <v>0</v>
      </c>
      <c r="L24">
        <f t="shared" si="7"/>
        <v>0</v>
      </c>
      <c r="M24">
        <f t="shared" si="8"/>
        <v>0</v>
      </c>
      <c r="N24">
        <f t="shared" si="9"/>
        <v>0</v>
      </c>
      <c r="O24" t="e">
        <f t="shared" si="5"/>
        <v>#DIV/0!</v>
      </c>
      <c r="T24" s="69"/>
    </row>
    <row r="25" spans="10:20" x14ac:dyDescent="0.2">
      <c r="J25" s="198">
        <v>0</v>
      </c>
      <c r="K25">
        <f t="shared" si="6"/>
        <v>0</v>
      </c>
      <c r="L25">
        <f t="shared" si="7"/>
        <v>0</v>
      </c>
      <c r="M25">
        <f t="shared" si="8"/>
        <v>0</v>
      </c>
      <c r="N25">
        <f t="shared" si="9"/>
        <v>0</v>
      </c>
      <c r="O25" t="e">
        <f t="shared" si="5"/>
        <v>#DIV/0!</v>
      </c>
      <c r="T25" s="69"/>
    </row>
    <row r="26" spans="10:20" x14ac:dyDescent="0.2">
      <c r="J26" s="198">
        <v>0</v>
      </c>
      <c r="K26">
        <f t="shared" si="6"/>
        <v>0</v>
      </c>
      <c r="L26">
        <f t="shared" si="7"/>
        <v>0</v>
      </c>
      <c r="M26">
        <f t="shared" si="8"/>
        <v>0</v>
      </c>
      <c r="N26">
        <f t="shared" si="9"/>
        <v>0</v>
      </c>
      <c r="O26" t="e">
        <f t="shared" si="5"/>
        <v>#DIV/0!</v>
      </c>
      <c r="T26" s="69"/>
    </row>
    <row r="27" spans="10:20" x14ac:dyDescent="0.2">
      <c r="J27" s="198">
        <v>0</v>
      </c>
      <c r="K27">
        <f t="shared" si="6"/>
        <v>0</v>
      </c>
      <c r="L27">
        <f t="shared" si="7"/>
        <v>0</v>
      </c>
      <c r="M27">
        <f t="shared" si="8"/>
        <v>0</v>
      </c>
      <c r="N27">
        <f t="shared" si="9"/>
        <v>0</v>
      </c>
      <c r="O27" t="e">
        <f t="shared" si="5"/>
        <v>#DIV/0!</v>
      </c>
      <c r="T27" s="69"/>
    </row>
    <row r="28" spans="10:20" x14ac:dyDescent="0.2">
      <c r="J28" s="198">
        <v>0</v>
      </c>
      <c r="K28">
        <f t="shared" si="6"/>
        <v>0</v>
      </c>
      <c r="L28">
        <f t="shared" si="7"/>
        <v>0</v>
      </c>
      <c r="M28">
        <f t="shared" si="8"/>
        <v>0</v>
      </c>
      <c r="N28">
        <f t="shared" si="9"/>
        <v>0</v>
      </c>
      <c r="O28" t="e">
        <f t="shared" si="5"/>
        <v>#DIV/0!</v>
      </c>
      <c r="T28" s="69"/>
    </row>
    <row r="29" spans="10:20" x14ac:dyDescent="0.2">
      <c r="J29" s="198">
        <v>0</v>
      </c>
      <c r="K29">
        <f t="shared" si="6"/>
        <v>0</v>
      </c>
      <c r="L29">
        <f t="shared" si="7"/>
        <v>0</v>
      </c>
      <c r="M29">
        <f t="shared" si="8"/>
        <v>0</v>
      </c>
      <c r="N29">
        <f t="shared" si="9"/>
        <v>0</v>
      </c>
      <c r="O29" t="e">
        <f t="shared" si="5"/>
        <v>#DIV/0!</v>
      </c>
      <c r="T29" s="69"/>
    </row>
    <row r="30" spans="10:20" x14ac:dyDescent="0.2">
      <c r="J30" s="198">
        <v>0</v>
      </c>
      <c r="K30">
        <f t="shared" si="6"/>
        <v>0</v>
      </c>
      <c r="L30">
        <f t="shared" si="7"/>
        <v>0</v>
      </c>
      <c r="M30">
        <f t="shared" si="8"/>
        <v>0</v>
      </c>
      <c r="N30">
        <f t="shared" si="9"/>
        <v>0</v>
      </c>
      <c r="O30" t="e">
        <f t="shared" si="5"/>
        <v>#DIV/0!</v>
      </c>
      <c r="T30" s="69"/>
    </row>
    <row r="31" spans="10:20" x14ac:dyDescent="0.2">
      <c r="J31" s="198">
        <v>0</v>
      </c>
      <c r="K31">
        <f t="shared" si="6"/>
        <v>0</v>
      </c>
      <c r="L31">
        <f t="shared" si="7"/>
        <v>0</v>
      </c>
      <c r="M31">
        <f t="shared" si="8"/>
        <v>0</v>
      </c>
      <c r="N31">
        <f t="shared" si="9"/>
        <v>0</v>
      </c>
      <c r="O31" t="e">
        <f t="shared" si="5"/>
        <v>#DIV/0!</v>
      </c>
      <c r="T31" s="69"/>
    </row>
    <row r="32" spans="10:20" x14ac:dyDescent="0.2">
      <c r="J32" s="198">
        <v>0</v>
      </c>
      <c r="K32">
        <f t="shared" si="6"/>
        <v>0</v>
      </c>
      <c r="L32">
        <f t="shared" si="7"/>
        <v>0</v>
      </c>
      <c r="M32">
        <f t="shared" si="8"/>
        <v>0</v>
      </c>
      <c r="N32">
        <f t="shared" si="9"/>
        <v>0</v>
      </c>
      <c r="O32" t="e">
        <f t="shared" si="5"/>
        <v>#DIV/0!</v>
      </c>
      <c r="T32" s="69"/>
    </row>
    <row r="33" spans="9:20" x14ac:dyDescent="0.2">
      <c r="J33" s="198">
        <v>0</v>
      </c>
      <c r="K33">
        <f t="shared" si="6"/>
        <v>0</v>
      </c>
      <c r="L33">
        <f t="shared" si="7"/>
        <v>0</v>
      </c>
      <c r="M33">
        <f t="shared" si="8"/>
        <v>0</v>
      </c>
      <c r="N33">
        <f t="shared" si="9"/>
        <v>0</v>
      </c>
      <c r="O33" t="e">
        <f t="shared" si="5"/>
        <v>#DIV/0!</v>
      </c>
      <c r="T33" s="69"/>
    </row>
    <row r="34" spans="9:20" x14ac:dyDescent="0.2">
      <c r="J34" s="198">
        <v>0</v>
      </c>
      <c r="K34">
        <f t="shared" si="6"/>
        <v>0</v>
      </c>
      <c r="L34">
        <f t="shared" si="7"/>
        <v>0</v>
      </c>
      <c r="M34">
        <f t="shared" si="8"/>
        <v>0</v>
      </c>
      <c r="N34">
        <f t="shared" si="9"/>
        <v>0</v>
      </c>
      <c r="O34" t="e">
        <f t="shared" si="5"/>
        <v>#DIV/0!</v>
      </c>
      <c r="T34" s="69"/>
    </row>
    <row r="35" spans="9:20" x14ac:dyDescent="0.2">
      <c r="I35">
        <f t="shared" ref="I35:I42" si="10">B35*I$5</f>
        <v>0</v>
      </c>
      <c r="K35">
        <f t="shared" si="6"/>
        <v>0</v>
      </c>
      <c r="L35">
        <f t="shared" si="7"/>
        <v>0</v>
      </c>
      <c r="M35">
        <f t="shared" si="8"/>
        <v>0</v>
      </c>
      <c r="N35">
        <f t="shared" si="9"/>
        <v>0</v>
      </c>
      <c r="O35" t="e">
        <f t="shared" ref="O35:O42" si="11">SUM(I35:N35)/H35</f>
        <v>#DIV/0!</v>
      </c>
      <c r="T35" s="69"/>
    </row>
    <row r="36" spans="9:20" x14ac:dyDescent="0.2">
      <c r="I36">
        <f t="shared" si="10"/>
        <v>0</v>
      </c>
      <c r="K36">
        <f t="shared" si="6"/>
        <v>0</v>
      </c>
      <c r="L36">
        <f t="shared" si="7"/>
        <v>0</v>
      </c>
      <c r="M36">
        <f t="shared" si="8"/>
        <v>0</v>
      </c>
      <c r="N36">
        <f t="shared" si="9"/>
        <v>0</v>
      </c>
      <c r="O36" t="e">
        <f t="shared" si="11"/>
        <v>#DIV/0!</v>
      </c>
    </row>
    <row r="37" spans="9:20" x14ac:dyDescent="0.2">
      <c r="I37">
        <f t="shared" si="10"/>
        <v>0</v>
      </c>
      <c r="K37">
        <f t="shared" si="6"/>
        <v>0</v>
      </c>
      <c r="L37">
        <f t="shared" si="7"/>
        <v>0</v>
      </c>
      <c r="M37">
        <f t="shared" si="8"/>
        <v>0</v>
      </c>
      <c r="N37">
        <f t="shared" si="9"/>
        <v>0</v>
      </c>
      <c r="O37" t="e">
        <f t="shared" si="11"/>
        <v>#DIV/0!</v>
      </c>
    </row>
    <row r="38" spans="9:20" x14ac:dyDescent="0.2">
      <c r="I38">
        <f t="shared" si="10"/>
        <v>0</v>
      </c>
      <c r="K38">
        <f t="shared" si="6"/>
        <v>0</v>
      </c>
      <c r="L38">
        <f t="shared" si="7"/>
        <v>0</v>
      </c>
      <c r="M38">
        <f t="shared" si="8"/>
        <v>0</v>
      </c>
      <c r="N38">
        <f t="shared" si="9"/>
        <v>0</v>
      </c>
      <c r="O38" t="e">
        <f t="shared" si="11"/>
        <v>#DIV/0!</v>
      </c>
    </row>
    <row r="39" spans="9:20" x14ac:dyDescent="0.2">
      <c r="I39">
        <f t="shared" si="10"/>
        <v>0</v>
      </c>
      <c r="K39">
        <f t="shared" si="6"/>
        <v>0</v>
      </c>
      <c r="L39">
        <f t="shared" si="7"/>
        <v>0</v>
      </c>
      <c r="M39">
        <f t="shared" si="8"/>
        <v>0</v>
      </c>
      <c r="N39">
        <f t="shared" si="9"/>
        <v>0</v>
      </c>
      <c r="O39" t="e">
        <f t="shared" si="11"/>
        <v>#DIV/0!</v>
      </c>
    </row>
    <row r="40" spans="9:20" x14ac:dyDescent="0.2">
      <c r="I40">
        <f t="shared" si="10"/>
        <v>0</v>
      </c>
      <c r="K40">
        <f t="shared" si="6"/>
        <v>0</v>
      </c>
      <c r="L40">
        <f t="shared" si="7"/>
        <v>0</v>
      </c>
      <c r="M40">
        <f t="shared" si="8"/>
        <v>0</v>
      </c>
      <c r="N40">
        <f t="shared" si="9"/>
        <v>0</v>
      </c>
      <c r="O40" t="e">
        <f t="shared" si="11"/>
        <v>#DIV/0!</v>
      </c>
    </row>
    <row r="41" spans="9:20" x14ac:dyDescent="0.2">
      <c r="I41">
        <f t="shared" si="10"/>
        <v>0</v>
      </c>
      <c r="K41">
        <f t="shared" si="6"/>
        <v>0</v>
      </c>
      <c r="L41">
        <f t="shared" si="7"/>
        <v>0</v>
      </c>
      <c r="M41">
        <f t="shared" si="8"/>
        <v>0</v>
      </c>
      <c r="N41">
        <f t="shared" si="9"/>
        <v>0</v>
      </c>
      <c r="O41" t="e">
        <f t="shared" si="11"/>
        <v>#DIV/0!</v>
      </c>
    </row>
    <row r="42" spans="9:20" x14ac:dyDescent="0.2">
      <c r="I42">
        <f t="shared" si="10"/>
        <v>0</v>
      </c>
      <c r="K42">
        <f t="shared" si="6"/>
        <v>0</v>
      </c>
      <c r="L42">
        <f t="shared" si="7"/>
        <v>0</v>
      </c>
      <c r="M42">
        <f t="shared" si="8"/>
        <v>0</v>
      </c>
      <c r="N42">
        <f t="shared" si="9"/>
        <v>0</v>
      </c>
      <c r="O42" t="e">
        <f t="shared" si="11"/>
        <v>#DIV/0!</v>
      </c>
    </row>
    <row r="43" spans="9:20" x14ac:dyDescent="0.2">
      <c r="I43">
        <f t="shared" ref="I43:I54" si="12">B43*I$5</f>
        <v>0</v>
      </c>
      <c r="K43">
        <f t="shared" ref="K43:K54" si="13">C43*K$5</f>
        <v>0</v>
      </c>
      <c r="L43">
        <f t="shared" ref="L43:L54" si="14">D43*L$5</f>
        <v>0</v>
      </c>
      <c r="M43">
        <f t="shared" ref="M43:M54" si="15">E43*M$5</f>
        <v>0</v>
      </c>
      <c r="N43">
        <f t="shared" ref="N43:N54" si="16">F43*N$5</f>
        <v>0</v>
      </c>
      <c r="O43" t="e">
        <f t="shared" ref="O43:O54" si="17">SUM(I43:N43)/H43</f>
        <v>#DIV/0!</v>
      </c>
    </row>
    <row r="44" spans="9:20" x14ac:dyDescent="0.2">
      <c r="I44">
        <f t="shared" si="12"/>
        <v>0</v>
      </c>
      <c r="K44">
        <f t="shared" si="13"/>
        <v>0</v>
      </c>
      <c r="L44">
        <f t="shared" si="14"/>
        <v>0</v>
      </c>
      <c r="M44">
        <f t="shared" si="15"/>
        <v>0</v>
      </c>
      <c r="N44">
        <f t="shared" si="16"/>
        <v>0</v>
      </c>
      <c r="O44" t="e">
        <f t="shared" si="17"/>
        <v>#DIV/0!</v>
      </c>
    </row>
    <row r="45" spans="9:20" x14ac:dyDescent="0.2">
      <c r="I45">
        <f t="shared" si="12"/>
        <v>0</v>
      </c>
      <c r="K45">
        <f t="shared" si="13"/>
        <v>0</v>
      </c>
      <c r="L45">
        <f t="shared" si="14"/>
        <v>0</v>
      </c>
      <c r="M45">
        <f t="shared" si="15"/>
        <v>0</v>
      </c>
      <c r="N45">
        <f t="shared" si="16"/>
        <v>0</v>
      </c>
      <c r="O45" t="e">
        <f t="shared" si="17"/>
        <v>#DIV/0!</v>
      </c>
    </row>
    <row r="46" spans="9:20" x14ac:dyDescent="0.2">
      <c r="I46">
        <f t="shared" si="12"/>
        <v>0</v>
      </c>
      <c r="K46">
        <f t="shared" si="13"/>
        <v>0</v>
      </c>
      <c r="L46">
        <f t="shared" si="14"/>
        <v>0</v>
      </c>
      <c r="M46">
        <f t="shared" si="15"/>
        <v>0</v>
      </c>
      <c r="N46">
        <f t="shared" si="16"/>
        <v>0</v>
      </c>
      <c r="O46" t="e">
        <f t="shared" si="17"/>
        <v>#DIV/0!</v>
      </c>
    </row>
    <row r="47" spans="9:20" x14ac:dyDescent="0.2">
      <c r="I47">
        <f t="shared" si="12"/>
        <v>0</v>
      </c>
      <c r="K47">
        <f t="shared" si="13"/>
        <v>0</v>
      </c>
      <c r="L47">
        <f t="shared" si="14"/>
        <v>0</v>
      </c>
      <c r="M47">
        <f t="shared" si="15"/>
        <v>0</v>
      </c>
      <c r="N47">
        <f t="shared" si="16"/>
        <v>0</v>
      </c>
      <c r="O47" t="e">
        <f t="shared" si="17"/>
        <v>#DIV/0!</v>
      </c>
    </row>
    <row r="48" spans="9:20" x14ac:dyDescent="0.2">
      <c r="I48">
        <f t="shared" si="12"/>
        <v>0</v>
      </c>
      <c r="K48">
        <f t="shared" si="13"/>
        <v>0</v>
      </c>
      <c r="L48">
        <f t="shared" si="14"/>
        <v>0</v>
      </c>
      <c r="M48">
        <f t="shared" si="15"/>
        <v>0</v>
      </c>
      <c r="N48">
        <f t="shared" si="16"/>
        <v>0</v>
      </c>
      <c r="O48" t="e">
        <f t="shared" si="17"/>
        <v>#DIV/0!</v>
      </c>
    </row>
    <row r="49" spans="9:15" x14ac:dyDescent="0.2">
      <c r="I49">
        <f t="shared" si="12"/>
        <v>0</v>
      </c>
      <c r="K49">
        <f t="shared" si="13"/>
        <v>0</v>
      </c>
      <c r="L49">
        <f t="shared" si="14"/>
        <v>0</v>
      </c>
      <c r="M49">
        <f t="shared" si="15"/>
        <v>0</v>
      </c>
      <c r="N49">
        <f t="shared" si="16"/>
        <v>0</v>
      </c>
      <c r="O49" t="e">
        <f t="shared" si="17"/>
        <v>#DIV/0!</v>
      </c>
    </row>
    <row r="50" spans="9:15" x14ac:dyDescent="0.2">
      <c r="I50">
        <f t="shared" si="12"/>
        <v>0</v>
      </c>
      <c r="K50">
        <f t="shared" si="13"/>
        <v>0</v>
      </c>
      <c r="L50">
        <f t="shared" si="14"/>
        <v>0</v>
      </c>
      <c r="M50">
        <f t="shared" si="15"/>
        <v>0</v>
      </c>
      <c r="N50">
        <f t="shared" si="16"/>
        <v>0</v>
      </c>
      <c r="O50" t="e">
        <f t="shared" si="17"/>
        <v>#DIV/0!</v>
      </c>
    </row>
    <row r="51" spans="9:15" x14ac:dyDescent="0.2">
      <c r="I51">
        <f t="shared" si="12"/>
        <v>0</v>
      </c>
      <c r="K51">
        <f t="shared" si="13"/>
        <v>0</v>
      </c>
      <c r="L51">
        <f t="shared" si="14"/>
        <v>0</v>
      </c>
      <c r="M51">
        <f t="shared" si="15"/>
        <v>0</v>
      </c>
      <c r="N51">
        <f t="shared" si="16"/>
        <v>0</v>
      </c>
      <c r="O51" t="e">
        <f t="shared" si="17"/>
        <v>#DIV/0!</v>
      </c>
    </row>
    <row r="52" spans="9:15" x14ac:dyDescent="0.2">
      <c r="I52">
        <f t="shared" si="12"/>
        <v>0</v>
      </c>
      <c r="K52">
        <f t="shared" si="13"/>
        <v>0</v>
      </c>
      <c r="L52">
        <f t="shared" si="14"/>
        <v>0</v>
      </c>
      <c r="M52">
        <f t="shared" si="15"/>
        <v>0</v>
      </c>
      <c r="N52">
        <f t="shared" si="16"/>
        <v>0</v>
      </c>
      <c r="O52" t="e">
        <f t="shared" si="17"/>
        <v>#DIV/0!</v>
      </c>
    </row>
    <row r="53" spans="9:15" x14ac:dyDescent="0.2">
      <c r="I53">
        <f t="shared" si="12"/>
        <v>0</v>
      </c>
      <c r="K53">
        <f t="shared" si="13"/>
        <v>0</v>
      </c>
      <c r="L53">
        <f t="shared" si="14"/>
        <v>0</v>
      </c>
      <c r="M53">
        <f t="shared" si="15"/>
        <v>0</v>
      </c>
      <c r="N53">
        <f t="shared" si="16"/>
        <v>0</v>
      </c>
      <c r="O53" t="e">
        <f t="shared" si="17"/>
        <v>#DIV/0!</v>
      </c>
    </row>
    <row r="54" spans="9:15" x14ac:dyDescent="0.2">
      <c r="I54">
        <f t="shared" si="12"/>
        <v>0</v>
      </c>
      <c r="K54">
        <f t="shared" si="13"/>
        <v>0</v>
      </c>
      <c r="L54">
        <f t="shared" si="14"/>
        <v>0</v>
      </c>
      <c r="M54">
        <f t="shared" si="15"/>
        <v>0</v>
      </c>
      <c r="N54">
        <f t="shared" si="16"/>
        <v>0</v>
      </c>
      <c r="O54" t="e">
        <f t="shared" si="17"/>
        <v>#DIV/0!</v>
      </c>
    </row>
  </sheetData>
  <phoneticPr fontId="32" type="noConversion"/>
  <pageMargins left="0.75" right="0.75" top="1" bottom="1" header="0" footer="0"/>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I8" sqref="I8"/>
    </sheetView>
  </sheetViews>
  <sheetFormatPr baseColWidth="10" defaultRowHeight="12.75" x14ac:dyDescent="0.2"/>
  <cols>
    <col min="1" max="1" width="38.85546875" customWidth="1"/>
    <col min="2" max="2" width="7.7109375" customWidth="1"/>
    <col min="3" max="3" width="34.28515625" customWidth="1"/>
  </cols>
  <sheetData>
    <row r="1" spans="1:5" x14ac:dyDescent="0.2">
      <c r="A1" s="216" t="s">
        <v>111</v>
      </c>
      <c r="B1" s="217">
        <v>1</v>
      </c>
      <c r="C1" s="117" t="s">
        <v>47</v>
      </c>
      <c r="D1" s="118" t="s">
        <v>77</v>
      </c>
      <c r="E1" t="s">
        <v>258</v>
      </c>
    </row>
    <row r="2" spans="1:5" x14ac:dyDescent="0.2">
      <c r="A2" s="218" t="s">
        <v>112</v>
      </c>
      <c r="B2" s="217">
        <v>2</v>
      </c>
      <c r="C2" s="119" t="s">
        <v>28</v>
      </c>
      <c r="D2" s="120" t="s">
        <v>78</v>
      </c>
      <c r="E2" t="s">
        <v>259</v>
      </c>
    </row>
    <row r="3" spans="1:5" x14ac:dyDescent="0.2">
      <c r="A3" s="218" t="s">
        <v>113</v>
      </c>
      <c r="B3" s="217">
        <v>3</v>
      </c>
      <c r="C3" s="119" t="s">
        <v>16</v>
      </c>
      <c r="D3" s="120" t="s">
        <v>79</v>
      </c>
      <c r="E3" t="s">
        <v>260</v>
      </c>
    </row>
    <row r="4" spans="1:5" x14ac:dyDescent="0.2">
      <c r="A4" s="218" t="s">
        <v>114</v>
      </c>
      <c r="B4" s="217">
        <v>4</v>
      </c>
      <c r="C4" s="119" t="s">
        <v>14</v>
      </c>
      <c r="D4" s="120" t="s">
        <v>80</v>
      </c>
      <c r="E4" t="s">
        <v>260</v>
      </c>
    </row>
    <row r="5" spans="1:5" x14ac:dyDescent="0.2">
      <c r="A5" s="218" t="s">
        <v>115</v>
      </c>
      <c r="B5" s="217">
        <v>5</v>
      </c>
      <c r="C5" s="119" t="s">
        <v>15</v>
      </c>
      <c r="D5" s="120" t="s">
        <v>81</v>
      </c>
      <c r="E5" t="s">
        <v>260</v>
      </c>
    </row>
    <row r="6" spans="1:5" x14ac:dyDescent="0.2">
      <c r="A6" s="218" t="s">
        <v>116</v>
      </c>
      <c r="B6" s="217">
        <v>6</v>
      </c>
      <c r="C6" s="119" t="s">
        <v>22</v>
      </c>
      <c r="D6" s="120" t="s">
        <v>82</v>
      </c>
      <c r="E6" t="s">
        <v>259</v>
      </c>
    </row>
    <row r="7" spans="1:5" x14ac:dyDescent="0.2">
      <c r="A7" s="218" t="s">
        <v>117</v>
      </c>
      <c r="B7" s="217">
        <v>7</v>
      </c>
      <c r="C7" s="119" t="s">
        <v>44</v>
      </c>
      <c r="D7" s="120" t="s">
        <v>83</v>
      </c>
      <c r="E7" t="s">
        <v>259</v>
      </c>
    </row>
    <row r="8" spans="1:5" x14ac:dyDescent="0.2">
      <c r="A8" s="218" t="s">
        <v>118</v>
      </c>
      <c r="B8" s="217">
        <v>8</v>
      </c>
      <c r="C8" s="119" t="s">
        <v>25</v>
      </c>
      <c r="D8" s="120" t="s">
        <v>84</v>
      </c>
      <c r="E8" t="s">
        <v>259</v>
      </c>
    </row>
    <row r="9" spans="1:5" x14ac:dyDescent="0.2">
      <c r="A9" s="218" t="s">
        <v>119</v>
      </c>
      <c r="B9" s="217">
        <v>9</v>
      </c>
      <c r="C9" s="119" t="s">
        <v>26</v>
      </c>
      <c r="D9" s="120" t="s">
        <v>85</v>
      </c>
      <c r="E9" t="s">
        <v>260</v>
      </c>
    </row>
    <row r="10" spans="1:5" x14ac:dyDescent="0.2">
      <c r="A10" s="218" t="s">
        <v>120</v>
      </c>
      <c r="B10" s="217">
        <v>10</v>
      </c>
      <c r="C10" s="119" t="s">
        <v>9</v>
      </c>
      <c r="D10" s="120" t="s">
        <v>86</v>
      </c>
      <c r="E10" t="s">
        <v>259</v>
      </c>
    </row>
    <row r="11" spans="1:5" x14ac:dyDescent="0.2">
      <c r="A11" s="218" t="s">
        <v>121</v>
      </c>
      <c r="B11" s="217">
        <v>11</v>
      </c>
      <c r="C11" s="119" t="s">
        <v>24</v>
      </c>
      <c r="D11" s="120" t="s">
        <v>87</v>
      </c>
      <c r="E11" t="s">
        <v>260</v>
      </c>
    </row>
    <row r="12" spans="1:5" ht="25.5" x14ac:dyDescent="0.2">
      <c r="A12" s="218" t="s">
        <v>122</v>
      </c>
      <c r="B12" s="217">
        <v>12</v>
      </c>
      <c r="C12" s="119" t="s">
        <v>20</v>
      </c>
      <c r="D12" s="120" t="s">
        <v>88</v>
      </c>
      <c r="E12" t="s">
        <v>258</v>
      </c>
    </row>
    <row r="13" spans="1:5" x14ac:dyDescent="0.2">
      <c r="A13" s="218" t="s">
        <v>123</v>
      </c>
      <c r="B13" s="217">
        <v>13</v>
      </c>
      <c r="C13" s="119" t="s">
        <v>31</v>
      </c>
      <c r="D13" s="120" t="s">
        <v>89</v>
      </c>
      <c r="E13" t="s">
        <v>261</v>
      </c>
    </row>
    <row r="14" spans="1:5" x14ac:dyDescent="0.2">
      <c r="A14" s="218" t="s">
        <v>124</v>
      </c>
      <c r="B14" s="217">
        <v>14</v>
      </c>
      <c r="C14" s="119" t="s">
        <v>17</v>
      </c>
      <c r="D14" s="120" t="s">
        <v>90</v>
      </c>
      <c r="E14" t="s">
        <v>258</v>
      </c>
    </row>
    <row r="15" spans="1:5" x14ac:dyDescent="0.2">
      <c r="A15" s="218" t="s">
        <v>125</v>
      </c>
      <c r="B15" s="217">
        <v>15</v>
      </c>
      <c r="C15" s="119" t="s">
        <v>13</v>
      </c>
      <c r="D15" s="120" t="s">
        <v>91</v>
      </c>
      <c r="E15" t="s">
        <v>258</v>
      </c>
    </row>
    <row r="16" spans="1:5" x14ac:dyDescent="0.2">
      <c r="A16" s="218" t="s">
        <v>126</v>
      </c>
      <c r="B16" s="217">
        <v>16</v>
      </c>
      <c r="C16" s="119" t="s">
        <v>19</v>
      </c>
      <c r="D16" s="120" t="s">
        <v>137</v>
      </c>
      <c r="E16" t="s">
        <v>258</v>
      </c>
    </row>
    <row r="17" spans="1:5" x14ac:dyDescent="0.2">
      <c r="A17" s="218" t="s">
        <v>127</v>
      </c>
      <c r="B17" s="217">
        <v>17</v>
      </c>
      <c r="C17" s="119" t="s">
        <v>29</v>
      </c>
      <c r="D17" s="120" t="s">
        <v>92</v>
      </c>
      <c r="E17" t="s">
        <v>259</v>
      </c>
    </row>
    <row r="18" spans="1:5" x14ac:dyDescent="0.2">
      <c r="A18" s="218" t="s">
        <v>128</v>
      </c>
      <c r="B18" s="217">
        <v>18</v>
      </c>
      <c r="C18" s="119" t="s">
        <v>21</v>
      </c>
      <c r="D18" s="120" t="s">
        <v>93</v>
      </c>
      <c r="E18" t="s">
        <v>261</v>
      </c>
    </row>
    <row r="19" spans="1:5" x14ac:dyDescent="0.2">
      <c r="A19" s="218" t="s">
        <v>129</v>
      </c>
      <c r="B19" s="217">
        <v>19</v>
      </c>
      <c r="C19" s="119" t="s">
        <v>45</v>
      </c>
      <c r="D19" s="120" t="s">
        <v>94</v>
      </c>
      <c r="E19" t="s">
        <v>261</v>
      </c>
    </row>
    <row r="20" spans="1:5" x14ac:dyDescent="0.2">
      <c r="A20" s="218" t="s">
        <v>130</v>
      </c>
      <c r="B20" s="217">
        <v>20</v>
      </c>
      <c r="C20" s="119" t="s">
        <v>11</v>
      </c>
      <c r="D20" s="120" t="s">
        <v>95</v>
      </c>
      <c r="E20" t="s">
        <v>261</v>
      </c>
    </row>
    <row r="21" spans="1:5" x14ac:dyDescent="0.2">
      <c r="A21" s="218" t="s">
        <v>131</v>
      </c>
      <c r="B21" s="217">
        <v>21</v>
      </c>
      <c r="C21" s="119" t="s">
        <v>18</v>
      </c>
      <c r="D21" s="120" t="s">
        <v>96</v>
      </c>
      <c r="E21" t="s">
        <v>261</v>
      </c>
    </row>
    <row r="22" spans="1:5" x14ac:dyDescent="0.2">
      <c r="A22" s="218" t="s">
        <v>306</v>
      </c>
      <c r="B22" s="217">
        <v>22</v>
      </c>
      <c r="C22" s="218" t="s">
        <v>306</v>
      </c>
      <c r="D22" s="120" t="s">
        <v>72</v>
      </c>
      <c r="E22" t="s">
        <v>261</v>
      </c>
    </row>
    <row r="23" spans="1:5" x14ac:dyDescent="0.2">
      <c r="A23" s="218" t="s">
        <v>307</v>
      </c>
      <c r="B23" s="217">
        <v>23</v>
      </c>
      <c r="C23" s="218" t="s">
        <v>307</v>
      </c>
      <c r="D23" s="120" t="s">
        <v>73</v>
      </c>
      <c r="E23" t="s">
        <v>259</v>
      </c>
    </row>
    <row r="24" spans="1:5" x14ac:dyDescent="0.2">
      <c r="A24" s="218" t="s">
        <v>305</v>
      </c>
      <c r="B24" s="217">
        <v>24</v>
      </c>
      <c r="C24" s="218" t="s">
        <v>305</v>
      </c>
      <c r="D24" s="120" t="s">
        <v>74</v>
      </c>
      <c r="E24" t="s">
        <v>260</v>
      </c>
    </row>
    <row r="25" spans="1:5" x14ac:dyDescent="0.2">
      <c r="A25" s="218" t="s">
        <v>308</v>
      </c>
      <c r="B25" s="217">
        <v>25</v>
      </c>
      <c r="C25" s="218" t="s">
        <v>308</v>
      </c>
      <c r="D25" s="120" t="s">
        <v>75</v>
      </c>
      <c r="E25" t="s">
        <v>261</v>
      </c>
    </row>
    <row r="26" spans="1:5" x14ac:dyDescent="0.2">
      <c r="A26" s="218" t="s">
        <v>309</v>
      </c>
      <c r="B26" s="217">
        <v>26</v>
      </c>
      <c r="C26" s="218" t="s">
        <v>309</v>
      </c>
      <c r="D26" s="122" t="s">
        <v>76</v>
      </c>
      <c r="E26" t="s">
        <v>260</v>
      </c>
    </row>
    <row r="27" spans="1:5" x14ac:dyDescent="0.2">
      <c r="A27" s="218" t="s">
        <v>107</v>
      </c>
      <c r="B27" s="217">
        <v>28</v>
      </c>
      <c r="C27" s="121" t="s">
        <v>23</v>
      </c>
    </row>
    <row r="28" spans="1:5" x14ac:dyDescent="0.2">
      <c r="A28" s="122"/>
      <c r="B28" s="118"/>
      <c r="C28" s="119"/>
    </row>
    <row r="29" spans="1:5" x14ac:dyDescent="0.2">
      <c r="A29" s="122"/>
      <c r="B29" s="120"/>
      <c r="C29" s="119"/>
    </row>
    <row r="30" spans="1:5" x14ac:dyDescent="0.2">
      <c r="A30" s="122"/>
      <c r="B30" s="118"/>
      <c r="C30" s="119"/>
    </row>
    <row r="31" spans="1:5" x14ac:dyDescent="0.2">
      <c r="A31" s="122"/>
      <c r="B31" s="118"/>
      <c r="C31" s="119"/>
    </row>
    <row r="32" spans="1:5" x14ac:dyDescent="0.2">
      <c r="A32" s="122"/>
      <c r="B32" s="120"/>
      <c r="C32" s="119"/>
    </row>
  </sheetData>
  <phoneticPr fontId="0" type="noConversion"/>
  <pageMargins left="0.75" right="0.75" top="1" bottom="1" header="0" footer="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B1:AL681"/>
  <sheetViews>
    <sheetView topLeftCell="A565" zoomScale="115" zoomScaleNormal="115" workbookViewId="0">
      <selection activeCell="G690" sqref="G690"/>
    </sheetView>
  </sheetViews>
  <sheetFormatPr baseColWidth="10" defaultRowHeight="12.75" x14ac:dyDescent="0.2"/>
  <cols>
    <col min="1" max="1" width="2.42578125" customWidth="1"/>
    <col min="2" max="2" width="5.28515625" customWidth="1"/>
    <col min="3" max="3" width="21.85546875" style="152" customWidth="1"/>
    <col min="4" max="4" width="4.7109375" customWidth="1"/>
    <col min="5" max="5" width="42" style="163" customWidth="1"/>
    <col min="6" max="6" width="81.28515625" style="163" customWidth="1"/>
    <col min="7" max="7" width="12" customWidth="1"/>
    <col min="8" max="38" width="6.42578125" customWidth="1"/>
  </cols>
  <sheetData>
    <row r="1" spans="2:38" x14ac:dyDescent="0.2">
      <c r="G1" s="200" t="s">
        <v>331</v>
      </c>
      <c r="H1" s="164" t="s">
        <v>221</v>
      </c>
      <c r="I1" s="164" t="s">
        <v>222</v>
      </c>
      <c r="J1" s="164" t="s">
        <v>223</v>
      </c>
      <c r="K1" s="164" t="s">
        <v>224</v>
      </c>
      <c r="L1" s="164" t="s">
        <v>225</v>
      </c>
      <c r="M1" s="164" t="s">
        <v>226</v>
      </c>
      <c r="N1" s="164" t="s">
        <v>227</v>
      </c>
      <c r="O1" s="164" t="s">
        <v>228</v>
      </c>
      <c r="P1" s="164" t="s">
        <v>229</v>
      </c>
      <c r="Q1" s="164" t="s">
        <v>230</v>
      </c>
      <c r="R1" s="200" t="s">
        <v>332</v>
      </c>
      <c r="S1" s="200" t="s">
        <v>333</v>
      </c>
      <c r="T1" s="200" t="s">
        <v>339</v>
      </c>
      <c r="U1" s="200" t="s">
        <v>339</v>
      </c>
      <c r="V1" s="200" t="s">
        <v>339</v>
      </c>
      <c r="W1" s="200" t="s">
        <v>339</v>
      </c>
      <c r="X1" s="200" t="s">
        <v>339</v>
      </c>
      <c r="Y1" s="200" t="s">
        <v>339</v>
      </c>
      <c r="Z1" s="200" t="s">
        <v>339</v>
      </c>
      <c r="AA1" s="200" t="s">
        <v>339</v>
      </c>
      <c r="AB1" s="200" t="s">
        <v>339</v>
      </c>
      <c r="AC1" s="200" t="s">
        <v>339</v>
      </c>
      <c r="AD1" s="200" t="s">
        <v>339</v>
      </c>
      <c r="AE1" s="200" t="s">
        <v>339</v>
      </c>
      <c r="AF1" s="200" t="s">
        <v>339</v>
      </c>
      <c r="AG1" s="200" t="s">
        <v>339</v>
      </c>
      <c r="AH1" s="200" t="s">
        <v>339</v>
      </c>
    </row>
    <row r="2" spans="2:38" s="2" customFormat="1" ht="120.75" x14ac:dyDescent="0.2">
      <c r="B2" s="2" t="s">
        <v>66</v>
      </c>
      <c r="C2" s="215"/>
      <c r="D2" s="2" t="s">
        <v>68</v>
      </c>
      <c r="E2" s="163" t="str">
        <f>TABLA!BF1</f>
        <v>5.12 ¿Qué otros servicios de apoyo a la investigación considera que debería incorporar la Biblioteca?</v>
      </c>
      <c r="F2" s="163" t="str">
        <f>TABLA!BO1</f>
        <v>8. OBSERVACIONES Y SUGERENCIAS</v>
      </c>
      <c r="G2" s="156" t="s">
        <v>192</v>
      </c>
      <c r="H2" s="156" t="s">
        <v>193</v>
      </c>
      <c r="I2" s="156" t="s">
        <v>194</v>
      </c>
      <c r="J2" s="156" t="s">
        <v>195</v>
      </c>
      <c r="K2" s="156" t="s">
        <v>196</v>
      </c>
      <c r="L2" s="156" t="s">
        <v>197</v>
      </c>
      <c r="M2" s="156" t="s">
        <v>198</v>
      </c>
      <c r="N2" s="156" t="s">
        <v>199</v>
      </c>
      <c r="O2" s="156" t="s">
        <v>200</v>
      </c>
      <c r="P2" s="157" t="s">
        <v>201</v>
      </c>
      <c r="Q2" s="157" t="s">
        <v>202</v>
      </c>
      <c r="R2" s="157" t="s">
        <v>203</v>
      </c>
      <c r="S2" s="157" t="s">
        <v>204</v>
      </c>
      <c r="T2" s="157" t="s">
        <v>205</v>
      </c>
      <c r="U2" s="157" t="s">
        <v>206</v>
      </c>
      <c r="V2" s="157" t="s">
        <v>207</v>
      </c>
      <c r="W2" s="157" t="s">
        <v>208</v>
      </c>
      <c r="X2" s="157" t="s">
        <v>209</v>
      </c>
      <c r="Y2" s="157" t="s">
        <v>210</v>
      </c>
      <c r="Z2" s="157" t="s">
        <v>211</v>
      </c>
      <c r="AA2" s="157" t="s">
        <v>212</v>
      </c>
      <c r="AB2" s="158" t="s">
        <v>213</v>
      </c>
      <c r="AC2" s="159" t="s">
        <v>214</v>
      </c>
      <c r="AD2" s="159" t="s">
        <v>215</v>
      </c>
      <c r="AE2" s="159" t="s">
        <v>216</v>
      </c>
      <c r="AF2" s="159" t="s">
        <v>217</v>
      </c>
      <c r="AG2" s="159" t="s">
        <v>218</v>
      </c>
      <c r="AH2" s="159" t="s">
        <v>219</v>
      </c>
      <c r="AI2" s="160" t="s">
        <v>220</v>
      </c>
      <c r="AJ2" s="160"/>
      <c r="AK2" s="161" t="s">
        <v>7</v>
      </c>
      <c r="AL2" s="162" t="s">
        <v>0</v>
      </c>
    </row>
    <row r="3" spans="2:38" hidden="1" x14ac:dyDescent="0.2">
      <c r="B3" t="e">
        <f>TABLA!#REF!</f>
        <v>#REF!</v>
      </c>
      <c r="C3" t="e">
        <f>IF(ISNA(LOOKUP($D3,BLIOTECAS!$B$1:$B$27,BLIOTECAS!C$1:C$27)),"",LOOKUP($D3,BLIOTECAS!$B$1:$B$27,BLIOTECAS!C$1:C$27))</f>
        <v>#REF!</v>
      </c>
      <c r="D3" t="e">
        <f>TABLA!#REF!</f>
        <v>#REF!</v>
      </c>
      <c r="E3" s="163" t="e">
        <f>TABLA!#REF!</f>
        <v>#REF!</v>
      </c>
      <c r="F3" s="163" t="e">
        <f>TABLA!#REF!</f>
        <v>#REF!</v>
      </c>
      <c r="G3" t="str">
        <f t="shared" ref="G3:G15" si="0">IFERROR((IF(FIND(G$1,$E3,1)&gt;0,"x")),"")</f>
        <v/>
      </c>
      <c r="H3" t="str">
        <f t="shared" ref="H3:S11" si="1">IFERROR((IF(FIND(H$1,$E3,1)&gt;0,"x")),"")</f>
        <v/>
      </c>
      <c r="I3" t="str">
        <f t="shared" si="1"/>
        <v/>
      </c>
      <c r="J3" t="str">
        <f t="shared" si="1"/>
        <v/>
      </c>
      <c r="K3" t="str">
        <f t="shared" si="1"/>
        <v/>
      </c>
      <c r="L3" t="str">
        <f t="shared" si="1"/>
        <v/>
      </c>
      <c r="M3" t="str">
        <f t="shared" si="1"/>
        <v/>
      </c>
      <c r="N3" t="str">
        <f t="shared" si="1"/>
        <v/>
      </c>
      <c r="O3" t="str">
        <f t="shared" si="1"/>
        <v/>
      </c>
      <c r="P3" t="str">
        <f t="shared" si="1"/>
        <v/>
      </c>
      <c r="Q3" t="str">
        <f t="shared" si="1"/>
        <v/>
      </c>
      <c r="R3" t="str">
        <f t="shared" si="1"/>
        <v/>
      </c>
      <c r="S3" t="str">
        <f t="shared" si="1"/>
        <v/>
      </c>
      <c r="T3" t="str">
        <f t="shared" ref="T3:AH10" si="2">IFERROR((IF(FIND(T$1,$E3,1)&gt;0,"x")),"")</f>
        <v/>
      </c>
      <c r="U3" t="str">
        <f t="shared" si="2"/>
        <v/>
      </c>
      <c r="V3" t="str">
        <f t="shared" si="2"/>
        <v/>
      </c>
      <c r="W3" t="str">
        <f t="shared" si="2"/>
        <v/>
      </c>
      <c r="X3" t="str">
        <f t="shared" si="2"/>
        <v/>
      </c>
      <c r="Y3" t="str">
        <f t="shared" si="2"/>
        <v/>
      </c>
      <c r="Z3" t="str">
        <f t="shared" si="2"/>
        <v/>
      </c>
      <c r="AA3" t="str">
        <f t="shared" si="2"/>
        <v/>
      </c>
      <c r="AB3" t="str">
        <f t="shared" si="2"/>
        <v/>
      </c>
      <c r="AC3" t="str">
        <f t="shared" si="2"/>
        <v/>
      </c>
      <c r="AD3" t="str">
        <f t="shared" si="2"/>
        <v/>
      </c>
      <c r="AE3" t="str">
        <f t="shared" si="2"/>
        <v/>
      </c>
      <c r="AF3" t="str">
        <f t="shared" si="2"/>
        <v/>
      </c>
      <c r="AG3" t="str">
        <f t="shared" si="2"/>
        <v/>
      </c>
      <c r="AH3" t="str">
        <f t="shared" si="2"/>
        <v/>
      </c>
      <c r="AI3">
        <f t="shared" ref="AI3:AI16" si="3">COUNTIF(E3,"&lt;&gt;0")</f>
        <v>1</v>
      </c>
      <c r="AJ3">
        <f t="shared" ref="AJ3:AJ16" si="4">COUNTIF(F3,"&lt;&gt;0")</f>
        <v>1</v>
      </c>
    </row>
    <row r="4" spans="2:38" hidden="1" x14ac:dyDescent="0.2">
      <c r="B4" t="e">
        <f>TABLA!#REF!</f>
        <v>#REF!</v>
      </c>
      <c r="C4" t="e">
        <f>IF(ISNA(LOOKUP($D4,BLIOTECAS!$B$1:$B$27,BLIOTECAS!C$1:C$27)),"",LOOKUP($D4,BLIOTECAS!$B$1:$B$27,BLIOTECAS!C$1:C$27))</f>
        <v>#REF!</v>
      </c>
      <c r="D4" t="e">
        <f>TABLA!#REF!</f>
        <v>#REF!</v>
      </c>
      <c r="E4" s="163" t="e">
        <f>TABLA!#REF!</f>
        <v>#REF!</v>
      </c>
      <c r="F4" s="163" t="e">
        <f>TABLA!#REF!</f>
        <v>#REF!</v>
      </c>
      <c r="G4" t="str">
        <f t="shared" si="0"/>
        <v/>
      </c>
      <c r="H4" t="str">
        <f t="shared" si="1"/>
        <v/>
      </c>
      <c r="I4" t="str">
        <f t="shared" si="1"/>
        <v/>
      </c>
      <c r="J4" t="str">
        <f t="shared" si="1"/>
        <v/>
      </c>
      <c r="K4" t="str">
        <f t="shared" si="1"/>
        <v/>
      </c>
      <c r="L4" t="str">
        <f t="shared" si="1"/>
        <v/>
      </c>
      <c r="M4" t="str">
        <f t="shared" si="1"/>
        <v/>
      </c>
      <c r="N4" t="str">
        <f t="shared" si="1"/>
        <v/>
      </c>
      <c r="O4" t="str">
        <f t="shared" si="1"/>
        <v/>
      </c>
      <c r="P4" t="str">
        <f t="shared" si="1"/>
        <v/>
      </c>
      <c r="Q4" t="str">
        <f t="shared" si="1"/>
        <v/>
      </c>
      <c r="R4" t="str">
        <f t="shared" si="1"/>
        <v/>
      </c>
      <c r="S4" t="str">
        <f t="shared" si="1"/>
        <v/>
      </c>
      <c r="T4" t="str">
        <f t="shared" si="2"/>
        <v/>
      </c>
      <c r="U4" t="str">
        <f t="shared" si="2"/>
        <v/>
      </c>
      <c r="V4" t="str">
        <f t="shared" si="2"/>
        <v/>
      </c>
      <c r="W4" t="str">
        <f t="shared" si="2"/>
        <v/>
      </c>
      <c r="X4" t="str">
        <f t="shared" si="2"/>
        <v/>
      </c>
      <c r="Y4" t="str">
        <f t="shared" si="2"/>
        <v/>
      </c>
      <c r="Z4" t="str">
        <f t="shared" si="2"/>
        <v/>
      </c>
      <c r="AA4" t="str">
        <f t="shared" si="2"/>
        <v/>
      </c>
      <c r="AB4" t="str">
        <f t="shared" si="2"/>
        <v/>
      </c>
      <c r="AC4" t="str">
        <f t="shared" si="2"/>
        <v/>
      </c>
      <c r="AD4" t="str">
        <f t="shared" si="2"/>
        <v/>
      </c>
      <c r="AE4" t="str">
        <f t="shared" si="2"/>
        <v/>
      </c>
      <c r="AF4" t="str">
        <f t="shared" si="2"/>
        <v/>
      </c>
      <c r="AG4" t="str">
        <f t="shared" si="2"/>
        <v/>
      </c>
      <c r="AH4" t="str">
        <f t="shared" si="2"/>
        <v/>
      </c>
      <c r="AI4">
        <f t="shared" si="3"/>
        <v>1</v>
      </c>
      <c r="AJ4">
        <f t="shared" si="4"/>
        <v>1</v>
      </c>
    </row>
    <row r="5" spans="2:38" hidden="1" x14ac:dyDescent="0.2">
      <c r="B5" t="e">
        <f>TABLA!#REF!</f>
        <v>#REF!</v>
      </c>
      <c r="C5" t="e">
        <f>IF(ISNA(LOOKUP($D5,BLIOTECAS!$B$1:$B$27,BLIOTECAS!C$1:C$27)),"",LOOKUP($D5,BLIOTECAS!$B$1:$B$27,BLIOTECAS!C$1:C$27))</f>
        <v>#REF!</v>
      </c>
      <c r="D5" t="e">
        <f>TABLA!#REF!</f>
        <v>#REF!</v>
      </c>
      <c r="E5" s="163" t="e">
        <f>TABLA!#REF!</f>
        <v>#REF!</v>
      </c>
      <c r="F5" s="163" t="e">
        <f>TABLA!#REF!</f>
        <v>#REF!</v>
      </c>
      <c r="G5" t="str">
        <f t="shared" si="0"/>
        <v/>
      </c>
      <c r="H5" t="str">
        <f t="shared" si="1"/>
        <v/>
      </c>
      <c r="I5" t="str">
        <f t="shared" si="1"/>
        <v/>
      </c>
      <c r="J5" t="str">
        <f t="shared" si="1"/>
        <v/>
      </c>
      <c r="K5" t="str">
        <f t="shared" si="1"/>
        <v/>
      </c>
      <c r="L5" t="str">
        <f t="shared" si="1"/>
        <v/>
      </c>
      <c r="M5" t="str">
        <f t="shared" si="1"/>
        <v/>
      </c>
      <c r="N5" t="str">
        <f t="shared" si="1"/>
        <v/>
      </c>
      <c r="O5" t="str">
        <f t="shared" si="1"/>
        <v/>
      </c>
      <c r="P5" t="str">
        <f t="shared" si="1"/>
        <v/>
      </c>
      <c r="Q5" t="str">
        <f t="shared" si="1"/>
        <v/>
      </c>
      <c r="R5" t="str">
        <f t="shared" si="1"/>
        <v/>
      </c>
      <c r="S5" t="str">
        <f t="shared" si="1"/>
        <v/>
      </c>
      <c r="T5" t="str">
        <f t="shared" si="2"/>
        <v/>
      </c>
      <c r="U5" t="str">
        <f t="shared" si="2"/>
        <v/>
      </c>
      <c r="V5" t="str">
        <f t="shared" si="2"/>
        <v/>
      </c>
      <c r="W5" t="str">
        <f t="shared" si="2"/>
        <v/>
      </c>
      <c r="X5" t="str">
        <f t="shared" si="2"/>
        <v/>
      </c>
      <c r="Y5" t="str">
        <f t="shared" si="2"/>
        <v/>
      </c>
      <c r="Z5" t="str">
        <f t="shared" si="2"/>
        <v/>
      </c>
      <c r="AA5" t="str">
        <f t="shared" si="2"/>
        <v/>
      </c>
      <c r="AB5" t="str">
        <f t="shared" si="2"/>
        <v/>
      </c>
      <c r="AC5" t="str">
        <f t="shared" si="2"/>
        <v/>
      </c>
      <c r="AD5" t="str">
        <f t="shared" si="2"/>
        <v/>
      </c>
      <c r="AE5" t="str">
        <f t="shared" si="2"/>
        <v/>
      </c>
      <c r="AF5" t="str">
        <f t="shared" si="2"/>
        <v/>
      </c>
      <c r="AG5" t="str">
        <f t="shared" si="2"/>
        <v/>
      </c>
      <c r="AH5" t="str">
        <f t="shared" si="2"/>
        <v/>
      </c>
      <c r="AI5">
        <f t="shared" si="3"/>
        <v>1</v>
      </c>
      <c r="AJ5">
        <f t="shared" si="4"/>
        <v>1</v>
      </c>
    </row>
    <row r="6" spans="2:38" hidden="1" x14ac:dyDescent="0.2">
      <c r="B6" t="e">
        <f>TABLA!#REF!</f>
        <v>#REF!</v>
      </c>
      <c r="C6" t="e">
        <f>IF(ISNA(LOOKUP($D6,BLIOTECAS!$B$1:$B$27,BLIOTECAS!C$1:C$27)),"",LOOKUP($D6,BLIOTECAS!$B$1:$B$27,BLIOTECAS!C$1:C$27))</f>
        <v>#REF!</v>
      </c>
      <c r="D6" t="e">
        <f>TABLA!#REF!</f>
        <v>#REF!</v>
      </c>
      <c r="E6" s="163" t="e">
        <f>TABLA!#REF!</f>
        <v>#REF!</v>
      </c>
      <c r="F6" s="163" t="e">
        <f>TABLA!#REF!</f>
        <v>#REF!</v>
      </c>
      <c r="G6" t="str">
        <f t="shared" si="0"/>
        <v/>
      </c>
      <c r="H6" t="str">
        <f t="shared" si="1"/>
        <v/>
      </c>
      <c r="I6" t="str">
        <f t="shared" si="1"/>
        <v/>
      </c>
      <c r="J6" t="str">
        <f t="shared" si="1"/>
        <v/>
      </c>
      <c r="K6" t="str">
        <f t="shared" si="1"/>
        <v/>
      </c>
      <c r="L6" t="str">
        <f t="shared" si="1"/>
        <v/>
      </c>
      <c r="M6" t="str">
        <f t="shared" si="1"/>
        <v/>
      </c>
      <c r="N6" t="str">
        <f t="shared" si="1"/>
        <v/>
      </c>
      <c r="O6" t="str">
        <f t="shared" si="1"/>
        <v/>
      </c>
      <c r="P6" t="str">
        <f t="shared" si="1"/>
        <v/>
      </c>
      <c r="Q6" t="str">
        <f t="shared" si="1"/>
        <v/>
      </c>
      <c r="R6" t="str">
        <f t="shared" si="1"/>
        <v/>
      </c>
      <c r="S6" t="str">
        <f t="shared" si="1"/>
        <v/>
      </c>
      <c r="T6" t="str">
        <f t="shared" si="2"/>
        <v/>
      </c>
      <c r="U6" t="str">
        <f t="shared" si="2"/>
        <v/>
      </c>
      <c r="V6" t="str">
        <f t="shared" si="2"/>
        <v/>
      </c>
      <c r="W6" t="str">
        <f t="shared" si="2"/>
        <v/>
      </c>
      <c r="X6" t="str">
        <f t="shared" si="2"/>
        <v/>
      </c>
      <c r="Y6" t="str">
        <f t="shared" si="2"/>
        <v/>
      </c>
      <c r="Z6" t="str">
        <f t="shared" si="2"/>
        <v/>
      </c>
      <c r="AA6" t="str">
        <f t="shared" si="2"/>
        <v/>
      </c>
      <c r="AB6" t="str">
        <f t="shared" si="2"/>
        <v/>
      </c>
      <c r="AC6" t="str">
        <f t="shared" si="2"/>
        <v/>
      </c>
      <c r="AD6" t="str">
        <f t="shared" si="2"/>
        <v/>
      </c>
      <c r="AE6" t="str">
        <f t="shared" si="2"/>
        <v/>
      </c>
      <c r="AF6" t="str">
        <f t="shared" si="2"/>
        <v/>
      </c>
      <c r="AG6" t="str">
        <f t="shared" si="2"/>
        <v/>
      </c>
      <c r="AH6" t="str">
        <f t="shared" si="2"/>
        <v/>
      </c>
      <c r="AI6">
        <f t="shared" si="3"/>
        <v>1</v>
      </c>
      <c r="AJ6">
        <f t="shared" si="4"/>
        <v>1</v>
      </c>
    </row>
    <row r="7" spans="2:38" hidden="1" x14ac:dyDescent="0.2">
      <c r="B7">
        <f>TABLA!D2</f>
        <v>1427</v>
      </c>
      <c r="C7" t="str">
        <f>IF(ISNA(LOOKUP($D7,BLIOTECAS!$B$1:$B$27,BLIOTECAS!C$1:C$27)),"",LOOKUP($D7,BLIOTECAS!$B$1:$B$27,BLIOTECAS!C$1:C$27))</f>
        <v xml:space="preserve">Facultad de Ciencias de la Información </v>
      </c>
      <c r="D7">
        <f>TABLA!G2</f>
        <v>4</v>
      </c>
      <c r="E7" s="163">
        <f>TABLA!BF2</f>
        <v>0</v>
      </c>
      <c r="F7" s="163">
        <f>TABLA!BO2</f>
        <v>0</v>
      </c>
      <c r="G7" t="str">
        <f t="shared" si="0"/>
        <v/>
      </c>
      <c r="H7" t="str">
        <f t="shared" si="1"/>
        <v/>
      </c>
      <c r="I7" t="str">
        <f t="shared" si="1"/>
        <v/>
      </c>
      <c r="J7" t="str">
        <f t="shared" si="1"/>
        <v/>
      </c>
      <c r="K7" t="str">
        <f t="shared" si="1"/>
        <v/>
      </c>
      <c r="L7" t="str">
        <f t="shared" si="1"/>
        <v/>
      </c>
      <c r="M7" t="str">
        <f t="shared" si="1"/>
        <v/>
      </c>
      <c r="N7" t="str">
        <f t="shared" si="1"/>
        <v/>
      </c>
      <c r="O7" t="str">
        <f t="shared" si="1"/>
        <v/>
      </c>
      <c r="P7" t="str">
        <f t="shared" si="1"/>
        <v/>
      </c>
      <c r="Q7" t="str">
        <f t="shared" si="1"/>
        <v/>
      </c>
      <c r="R7" t="str">
        <f t="shared" si="1"/>
        <v/>
      </c>
      <c r="S7" t="str">
        <f t="shared" si="1"/>
        <v/>
      </c>
      <c r="T7" t="str">
        <f t="shared" si="2"/>
        <v/>
      </c>
      <c r="U7" t="str">
        <f t="shared" si="2"/>
        <v/>
      </c>
      <c r="V7" t="str">
        <f t="shared" si="2"/>
        <v/>
      </c>
      <c r="W7" t="str">
        <f t="shared" si="2"/>
        <v/>
      </c>
      <c r="X7" t="str">
        <f t="shared" si="2"/>
        <v/>
      </c>
      <c r="Y7" t="str">
        <f t="shared" si="2"/>
        <v/>
      </c>
      <c r="Z7" t="str">
        <f t="shared" si="2"/>
        <v/>
      </c>
      <c r="AA7" t="str">
        <f t="shared" si="2"/>
        <v/>
      </c>
      <c r="AB7" t="str">
        <f t="shared" si="2"/>
        <v/>
      </c>
      <c r="AC7" t="str">
        <f t="shared" si="2"/>
        <v/>
      </c>
      <c r="AD7" t="str">
        <f t="shared" si="2"/>
        <v/>
      </c>
      <c r="AE7" t="str">
        <f t="shared" si="2"/>
        <v/>
      </c>
      <c r="AF7" t="str">
        <f t="shared" si="2"/>
        <v/>
      </c>
      <c r="AG7" t="str">
        <f t="shared" si="2"/>
        <v/>
      </c>
      <c r="AH7" t="str">
        <f t="shared" si="2"/>
        <v/>
      </c>
      <c r="AI7">
        <f t="shared" si="3"/>
        <v>0</v>
      </c>
      <c r="AJ7">
        <f t="shared" si="4"/>
        <v>0</v>
      </c>
    </row>
    <row r="8" spans="2:38" hidden="1" x14ac:dyDescent="0.2">
      <c r="B8">
        <f>TABLA!D3</f>
        <v>1428</v>
      </c>
      <c r="C8" t="str">
        <f>IF(ISNA(LOOKUP($D8,BLIOTECAS!$B$1:$B$27,BLIOTECAS!C$1:C$27)),"",LOOKUP($D8,BLIOTECAS!$B$1:$B$27,BLIOTECAS!C$1:C$27))</f>
        <v xml:space="preserve">Facultad de Ciencias Geológicas </v>
      </c>
      <c r="D8">
        <f>TABLA!G3</f>
        <v>7</v>
      </c>
      <c r="E8" s="163">
        <f>TABLA!BF3</f>
        <v>0</v>
      </c>
      <c r="F8" s="163">
        <f>TABLA!BO3</f>
        <v>0</v>
      </c>
      <c r="G8" t="str">
        <f t="shared" si="0"/>
        <v/>
      </c>
      <c r="H8" t="str">
        <f t="shared" si="1"/>
        <v/>
      </c>
      <c r="I8" t="str">
        <f t="shared" si="1"/>
        <v/>
      </c>
      <c r="J8" t="str">
        <f t="shared" si="1"/>
        <v/>
      </c>
      <c r="K8" t="str">
        <f t="shared" si="1"/>
        <v/>
      </c>
      <c r="L8" t="str">
        <f t="shared" si="1"/>
        <v/>
      </c>
      <c r="M8" t="str">
        <f t="shared" si="1"/>
        <v/>
      </c>
      <c r="N8" t="str">
        <f t="shared" si="1"/>
        <v/>
      </c>
      <c r="O8" t="str">
        <f t="shared" si="1"/>
        <v/>
      </c>
      <c r="P8" t="str">
        <f t="shared" si="1"/>
        <v/>
      </c>
      <c r="Q8" t="str">
        <f t="shared" si="1"/>
        <v/>
      </c>
      <c r="R8" t="str">
        <f t="shared" si="1"/>
        <v/>
      </c>
      <c r="S8" t="str">
        <f t="shared" si="1"/>
        <v/>
      </c>
      <c r="T8" t="str">
        <f t="shared" si="2"/>
        <v/>
      </c>
      <c r="U8" t="str">
        <f t="shared" si="2"/>
        <v/>
      </c>
      <c r="V8" t="str">
        <f t="shared" si="2"/>
        <v/>
      </c>
      <c r="W8" t="str">
        <f t="shared" si="2"/>
        <v/>
      </c>
      <c r="X8" t="str">
        <f t="shared" si="2"/>
        <v/>
      </c>
      <c r="Y8" t="str">
        <f t="shared" si="2"/>
        <v/>
      </c>
      <c r="Z8" t="str">
        <f t="shared" si="2"/>
        <v/>
      </c>
      <c r="AA8" t="str">
        <f t="shared" si="2"/>
        <v/>
      </c>
      <c r="AB8" t="str">
        <f t="shared" si="2"/>
        <v/>
      </c>
      <c r="AC8" t="str">
        <f t="shared" si="2"/>
        <v/>
      </c>
      <c r="AD8" t="str">
        <f t="shared" si="2"/>
        <v/>
      </c>
      <c r="AE8" t="str">
        <f t="shared" si="2"/>
        <v/>
      </c>
      <c r="AF8" t="str">
        <f t="shared" si="2"/>
        <v/>
      </c>
      <c r="AG8" t="str">
        <f t="shared" si="2"/>
        <v/>
      </c>
      <c r="AH8" t="str">
        <f t="shared" si="2"/>
        <v/>
      </c>
      <c r="AI8">
        <f t="shared" si="3"/>
        <v>0</v>
      </c>
      <c r="AJ8">
        <f t="shared" si="4"/>
        <v>0</v>
      </c>
    </row>
    <row r="9" spans="2:38" ht="25.5" hidden="1" x14ac:dyDescent="0.2">
      <c r="B9">
        <f>TABLA!D4</f>
        <v>1429</v>
      </c>
      <c r="C9" t="str">
        <f>IF(ISNA(LOOKUP($D9,BLIOTECAS!$B$1:$B$27,BLIOTECAS!C$1:C$27)),"",LOOKUP($D9,BLIOTECAS!$B$1:$B$27,BLIOTECAS!C$1:C$27))</f>
        <v xml:space="preserve">Facultad de Ciencias Políticas y Sociología </v>
      </c>
      <c r="D9">
        <f>TABLA!G4</f>
        <v>9</v>
      </c>
      <c r="E9" s="163" t="str">
        <f>TABLA!BF4</f>
        <v>Un repositorio de bases de datos, así como una facilitación de su acceso.</v>
      </c>
      <c r="F9" s="163">
        <f>TABLA!BO4</f>
        <v>0</v>
      </c>
      <c r="G9" t="str">
        <f t="shared" si="0"/>
        <v/>
      </c>
      <c r="H9" t="str">
        <f t="shared" si="1"/>
        <v/>
      </c>
      <c r="I9" t="str">
        <f t="shared" si="1"/>
        <v/>
      </c>
      <c r="J9" t="str">
        <f t="shared" si="1"/>
        <v/>
      </c>
      <c r="K9" t="str">
        <f t="shared" si="1"/>
        <v/>
      </c>
      <c r="L9" t="str">
        <f t="shared" si="1"/>
        <v/>
      </c>
      <c r="M9" t="str">
        <f t="shared" si="1"/>
        <v/>
      </c>
      <c r="N9" t="str">
        <f t="shared" si="1"/>
        <v/>
      </c>
      <c r="O9" t="str">
        <f t="shared" si="1"/>
        <v/>
      </c>
      <c r="P9" t="str">
        <f t="shared" si="1"/>
        <v/>
      </c>
      <c r="Q9" t="str">
        <f t="shared" si="1"/>
        <v/>
      </c>
      <c r="R9" t="str">
        <f t="shared" si="1"/>
        <v/>
      </c>
      <c r="S9" t="str">
        <f t="shared" si="1"/>
        <v/>
      </c>
      <c r="T9" t="str">
        <f t="shared" si="2"/>
        <v/>
      </c>
      <c r="U9" t="str">
        <f t="shared" si="2"/>
        <v/>
      </c>
      <c r="V9" t="str">
        <f t="shared" si="2"/>
        <v/>
      </c>
      <c r="W9" t="str">
        <f t="shared" si="2"/>
        <v/>
      </c>
      <c r="X9" t="str">
        <f t="shared" si="2"/>
        <v/>
      </c>
      <c r="Y9" t="str">
        <f t="shared" si="2"/>
        <v/>
      </c>
      <c r="Z9" t="str">
        <f t="shared" si="2"/>
        <v/>
      </c>
      <c r="AA9" t="str">
        <f t="shared" si="2"/>
        <v/>
      </c>
      <c r="AB9" t="str">
        <f t="shared" si="2"/>
        <v/>
      </c>
      <c r="AC9" t="str">
        <f t="shared" si="2"/>
        <v/>
      </c>
      <c r="AD9" t="str">
        <f t="shared" si="2"/>
        <v/>
      </c>
      <c r="AE9" t="str">
        <f t="shared" si="2"/>
        <v/>
      </c>
      <c r="AF9" t="str">
        <f t="shared" si="2"/>
        <v/>
      </c>
      <c r="AG9" t="str">
        <f t="shared" si="2"/>
        <v/>
      </c>
      <c r="AH9" t="str">
        <f t="shared" si="2"/>
        <v/>
      </c>
      <c r="AI9">
        <f t="shared" si="3"/>
        <v>1</v>
      </c>
      <c r="AJ9">
        <f t="shared" si="4"/>
        <v>0</v>
      </c>
    </row>
    <row r="10" spans="2:38" hidden="1" x14ac:dyDescent="0.2">
      <c r="B10">
        <f>TABLA!D5</f>
        <v>1430</v>
      </c>
      <c r="C10" t="str">
        <f>IF(ISNA(LOOKUP($D10,BLIOTECAS!$B$1:$B$27,BLIOTECAS!C$1:C$27)),"",LOOKUP($D10,BLIOTECAS!$B$1:$B$27,BLIOTECAS!C$1:C$27))</f>
        <v xml:space="preserve">Facultad de Informática </v>
      </c>
      <c r="D10">
        <f>TABLA!G5</f>
        <v>17</v>
      </c>
      <c r="E10" s="163">
        <f>TABLA!BF5</f>
        <v>0</v>
      </c>
      <c r="F10" s="163">
        <f>TABLA!BO5</f>
        <v>0</v>
      </c>
      <c r="G10" t="str">
        <f t="shared" si="0"/>
        <v/>
      </c>
      <c r="H10" t="str">
        <f t="shared" si="1"/>
        <v/>
      </c>
      <c r="I10" t="str">
        <f t="shared" si="1"/>
        <v/>
      </c>
      <c r="J10" t="str">
        <f t="shared" si="1"/>
        <v/>
      </c>
      <c r="K10" t="str">
        <f t="shared" si="1"/>
        <v/>
      </c>
      <c r="L10" t="str">
        <f t="shared" si="1"/>
        <v/>
      </c>
      <c r="M10" t="str">
        <f t="shared" si="1"/>
        <v/>
      </c>
      <c r="N10" t="str">
        <f t="shared" si="1"/>
        <v/>
      </c>
      <c r="O10" t="str">
        <f t="shared" si="1"/>
        <v/>
      </c>
      <c r="P10" t="str">
        <f t="shared" si="1"/>
        <v/>
      </c>
      <c r="Q10" t="str">
        <f t="shared" si="1"/>
        <v/>
      </c>
      <c r="R10" t="str">
        <f t="shared" si="1"/>
        <v/>
      </c>
      <c r="S10" t="str">
        <f t="shared" si="1"/>
        <v/>
      </c>
      <c r="T10" t="str">
        <f t="shared" si="2"/>
        <v/>
      </c>
      <c r="U10" t="str">
        <f t="shared" si="2"/>
        <v/>
      </c>
      <c r="V10" t="str">
        <f t="shared" si="2"/>
        <v/>
      </c>
      <c r="W10" t="str">
        <f t="shared" si="2"/>
        <v/>
      </c>
      <c r="X10" t="str">
        <f t="shared" si="2"/>
        <v/>
      </c>
      <c r="Y10" t="str">
        <f t="shared" si="2"/>
        <v/>
      </c>
      <c r="Z10" t="str">
        <f t="shared" si="2"/>
        <v/>
      </c>
      <c r="AA10" t="str">
        <f t="shared" si="2"/>
        <v/>
      </c>
      <c r="AB10" t="str">
        <f t="shared" si="2"/>
        <v/>
      </c>
      <c r="AC10" t="str">
        <f t="shared" si="2"/>
        <v/>
      </c>
      <c r="AD10" t="str">
        <f t="shared" si="2"/>
        <v/>
      </c>
      <c r="AE10" t="str">
        <f t="shared" si="2"/>
        <v/>
      </c>
      <c r="AF10" t="str">
        <f t="shared" si="2"/>
        <v/>
      </c>
      <c r="AG10" t="str">
        <f t="shared" si="2"/>
        <v/>
      </c>
      <c r="AH10" t="str">
        <f t="shared" si="2"/>
        <v/>
      </c>
      <c r="AI10">
        <f t="shared" si="3"/>
        <v>0</v>
      </c>
      <c r="AJ10">
        <f t="shared" si="4"/>
        <v>0</v>
      </c>
    </row>
    <row r="11" spans="2:38" hidden="1" x14ac:dyDescent="0.2">
      <c r="B11">
        <f>TABLA!D6</f>
        <v>1431</v>
      </c>
      <c r="C11" t="str">
        <f>IF(ISNA(LOOKUP($D11,BLIOTECAS!$B$1:$B$27,BLIOTECAS!C$1:C$27)),"",LOOKUP($D11,BLIOTECAS!$B$1:$B$27,BLIOTECAS!C$1:C$27))</f>
        <v/>
      </c>
      <c r="D11">
        <f>TABLA!G6</f>
        <v>0</v>
      </c>
      <c r="E11" s="163">
        <f>TABLA!BF6</f>
        <v>0</v>
      </c>
      <c r="F11" s="163">
        <f>TABLA!BO6</f>
        <v>0</v>
      </c>
      <c r="G11" t="str">
        <f t="shared" si="0"/>
        <v/>
      </c>
      <c r="H11" t="str">
        <f t="shared" si="1"/>
        <v/>
      </c>
      <c r="I11" t="str">
        <f t="shared" si="1"/>
        <v/>
      </c>
      <c r="J11" t="str">
        <f t="shared" si="1"/>
        <v/>
      </c>
      <c r="K11" t="str">
        <f t="shared" si="1"/>
        <v/>
      </c>
      <c r="L11" t="str">
        <f t="shared" si="1"/>
        <v/>
      </c>
      <c r="M11" t="str">
        <f t="shared" si="1"/>
        <v/>
      </c>
      <c r="N11" t="str">
        <f t="shared" si="1"/>
        <v/>
      </c>
      <c r="O11" t="str">
        <f t="shared" si="1"/>
        <v/>
      </c>
      <c r="P11" t="str">
        <f t="shared" si="1"/>
        <v/>
      </c>
      <c r="Q11" t="str">
        <f t="shared" si="1"/>
        <v/>
      </c>
      <c r="R11" t="str">
        <f t="shared" si="1"/>
        <v/>
      </c>
      <c r="S11" t="str">
        <f t="shared" si="1"/>
        <v/>
      </c>
      <c r="T11" t="str">
        <f t="shared" ref="T11:AH20" si="5">IFERROR((IF(FIND(T$1,$E11,1)&gt;0,"x")),"")</f>
        <v/>
      </c>
      <c r="U11" t="str">
        <f t="shared" si="5"/>
        <v/>
      </c>
      <c r="V11" t="str">
        <f t="shared" si="5"/>
        <v/>
      </c>
      <c r="W11" t="str">
        <f t="shared" si="5"/>
        <v/>
      </c>
      <c r="X11" t="str">
        <f t="shared" si="5"/>
        <v/>
      </c>
      <c r="Y11" t="str">
        <f t="shared" si="5"/>
        <v/>
      </c>
      <c r="Z11" t="str">
        <f t="shared" si="5"/>
        <v/>
      </c>
      <c r="AA11" t="str">
        <f t="shared" si="5"/>
        <v/>
      </c>
      <c r="AB11" t="str">
        <f t="shared" si="5"/>
        <v/>
      </c>
      <c r="AC11" t="str">
        <f t="shared" si="5"/>
        <v/>
      </c>
      <c r="AD11" t="str">
        <f t="shared" si="5"/>
        <v/>
      </c>
      <c r="AE11" t="str">
        <f t="shared" si="5"/>
        <v/>
      </c>
      <c r="AF11" t="str">
        <f t="shared" si="5"/>
        <v/>
      </c>
      <c r="AG11" t="str">
        <f t="shared" si="5"/>
        <v/>
      </c>
      <c r="AH11" t="str">
        <f t="shared" si="5"/>
        <v/>
      </c>
      <c r="AI11">
        <f t="shared" si="3"/>
        <v>0</v>
      </c>
      <c r="AJ11">
        <f t="shared" si="4"/>
        <v>0</v>
      </c>
    </row>
    <row r="12" spans="2:38" x14ac:dyDescent="0.2">
      <c r="B12">
        <f>TABLA!D7</f>
        <v>1432</v>
      </c>
      <c r="C12" t="str">
        <f>IF(ISNA(LOOKUP($D12,BLIOTECAS!$B$1:$B$27,BLIOTECAS!C$1:C$27)),"",LOOKUP($D12,BLIOTECAS!$B$1:$B$27,BLIOTECAS!C$1:C$27))</f>
        <v xml:space="preserve">Facultad de Filología </v>
      </c>
      <c r="D12">
        <f>TABLA!G7</f>
        <v>14</v>
      </c>
      <c r="E12" s="163">
        <f>TABLA!BF7</f>
        <v>0</v>
      </c>
      <c r="F12" s="163">
        <f>TABLA!BO7</f>
        <v>0</v>
      </c>
      <c r="G12" t="str">
        <f t="shared" si="0"/>
        <v/>
      </c>
      <c r="H12" t="str">
        <f t="shared" ref="H12:S21" si="6">IFERROR((IF(FIND(H$1,$E12,1)&gt;0,"x")),"")</f>
        <v/>
      </c>
      <c r="I12" t="str">
        <f t="shared" si="6"/>
        <v/>
      </c>
      <c r="J12" t="str">
        <f t="shared" si="6"/>
        <v/>
      </c>
      <c r="K12" t="str">
        <f t="shared" si="6"/>
        <v/>
      </c>
      <c r="L12" t="str">
        <f t="shared" si="6"/>
        <v/>
      </c>
      <c r="M12" t="str">
        <f t="shared" si="6"/>
        <v/>
      </c>
      <c r="N12" t="str">
        <f t="shared" si="6"/>
        <v/>
      </c>
      <c r="O12" t="str">
        <f t="shared" si="6"/>
        <v/>
      </c>
      <c r="P12" t="str">
        <f t="shared" si="6"/>
        <v/>
      </c>
      <c r="Q12" t="str">
        <f t="shared" si="6"/>
        <v/>
      </c>
      <c r="R12" t="str">
        <f t="shared" si="6"/>
        <v/>
      </c>
      <c r="S12" t="str">
        <f t="shared" si="6"/>
        <v/>
      </c>
      <c r="T12" t="str">
        <f t="shared" si="5"/>
        <v/>
      </c>
      <c r="U12" t="str">
        <f t="shared" si="5"/>
        <v/>
      </c>
      <c r="V12" t="str">
        <f t="shared" si="5"/>
        <v/>
      </c>
      <c r="W12" t="str">
        <f t="shared" si="5"/>
        <v/>
      </c>
      <c r="X12" t="str">
        <f t="shared" si="5"/>
        <v/>
      </c>
      <c r="Y12" t="str">
        <f t="shared" si="5"/>
        <v/>
      </c>
      <c r="Z12" t="str">
        <f t="shared" si="5"/>
        <v/>
      </c>
      <c r="AA12" t="str">
        <f t="shared" si="5"/>
        <v/>
      </c>
      <c r="AB12" t="str">
        <f t="shared" si="5"/>
        <v/>
      </c>
      <c r="AC12" t="str">
        <f t="shared" si="5"/>
        <v/>
      </c>
      <c r="AD12" t="str">
        <f t="shared" si="5"/>
        <v/>
      </c>
      <c r="AE12" t="str">
        <f t="shared" si="5"/>
        <v/>
      </c>
      <c r="AF12" t="str">
        <f t="shared" si="5"/>
        <v/>
      </c>
      <c r="AG12" t="str">
        <f t="shared" si="5"/>
        <v/>
      </c>
      <c r="AH12" t="str">
        <f t="shared" si="5"/>
        <v/>
      </c>
      <c r="AI12">
        <f t="shared" si="3"/>
        <v>0</v>
      </c>
      <c r="AJ12">
        <f t="shared" si="4"/>
        <v>0</v>
      </c>
    </row>
    <row r="13" spans="2:38" hidden="1" x14ac:dyDescent="0.2">
      <c r="B13">
        <f>TABLA!D8</f>
        <v>1433</v>
      </c>
      <c r="C13" t="str">
        <f>IF(ISNA(LOOKUP($D13,BLIOTECAS!$B$1:$B$27,BLIOTECAS!C$1:C$27)),"",LOOKUP($D13,BLIOTECAS!$B$1:$B$27,BLIOTECAS!C$1:C$27))</f>
        <v xml:space="preserve">Facultad de Geografía e Historia </v>
      </c>
      <c r="D13">
        <f>TABLA!G8</f>
        <v>16</v>
      </c>
      <c r="E13" s="163">
        <f>TABLA!BF8</f>
        <v>0</v>
      </c>
      <c r="F13" s="163">
        <f>TABLA!BO8</f>
        <v>0</v>
      </c>
      <c r="G13" t="str">
        <f t="shared" si="0"/>
        <v/>
      </c>
      <c r="H13" t="str">
        <f t="shared" si="6"/>
        <v/>
      </c>
      <c r="I13" t="str">
        <f t="shared" si="6"/>
        <v/>
      </c>
      <c r="J13" t="str">
        <f t="shared" si="6"/>
        <v/>
      </c>
      <c r="K13" t="str">
        <f t="shared" si="6"/>
        <v/>
      </c>
      <c r="L13" t="str">
        <f t="shared" si="6"/>
        <v/>
      </c>
      <c r="M13" t="str">
        <f t="shared" si="6"/>
        <v/>
      </c>
      <c r="N13" t="str">
        <f t="shared" si="6"/>
        <v/>
      </c>
      <c r="O13" t="str">
        <f t="shared" si="6"/>
        <v/>
      </c>
      <c r="P13" t="str">
        <f t="shared" si="6"/>
        <v/>
      </c>
      <c r="Q13" t="str">
        <f t="shared" si="6"/>
        <v/>
      </c>
      <c r="R13" t="str">
        <f t="shared" si="6"/>
        <v/>
      </c>
      <c r="S13" t="str">
        <f t="shared" si="6"/>
        <v/>
      </c>
      <c r="T13" t="str">
        <f t="shared" si="5"/>
        <v/>
      </c>
      <c r="U13" t="str">
        <f t="shared" si="5"/>
        <v/>
      </c>
      <c r="V13" t="str">
        <f t="shared" si="5"/>
        <v/>
      </c>
      <c r="W13" t="str">
        <f t="shared" si="5"/>
        <v/>
      </c>
      <c r="X13" t="str">
        <f t="shared" si="5"/>
        <v/>
      </c>
      <c r="Y13" t="str">
        <f t="shared" si="5"/>
        <v/>
      </c>
      <c r="Z13" t="str">
        <f t="shared" si="5"/>
        <v/>
      </c>
      <c r="AA13" t="str">
        <f t="shared" si="5"/>
        <v/>
      </c>
      <c r="AB13" t="str">
        <f t="shared" si="5"/>
        <v/>
      </c>
      <c r="AC13" t="str">
        <f t="shared" si="5"/>
        <v/>
      </c>
      <c r="AD13" t="str">
        <f t="shared" si="5"/>
        <v/>
      </c>
      <c r="AE13" t="str">
        <f t="shared" si="5"/>
        <v/>
      </c>
      <c r="AF13" t="str">
        <f t="shared" si="5"/>
        <v/>
      </c>
      <c r="AG13" t="str">
        <f t="shared" si="5"/>
        <v/>
      </c>
      <c r="AH13" t="str">
        <f t="shared" si="5"/>
        <v/>
      </c>
      <c r="AI13">
        <f t="shared" si="3"/>
        <v>0</v>
      </c>
      <c r="AJ13">
        <f t="shared" si="4"/>
        <v>0</v>
      </c>
    </row>
    <row r="14" spans="2:38" x14ac:dyDescent="0.2">
      <c r="B14">
        <f>TABLA!D9</f>
        <v>1434</v>
      </c>
      <c r="C14" t="str">
        <f>IF(ISNA(LOOKUP($D14,BLIOTECAS!$B$1:$B$27,BLIOTECAS!C$1:C$27)),"",LOOKUP($D14,BLIOTECAS!$B$1:$B$27,BLIOTECAS!C$1:C$27))</f>
        <v xml:space="preserve">Facultad de Educación </v>
      </c>
      <c r="D14">
        <f>TABLA!G9</f>
        <v>12</v>
      </c>
      <c r="E14" s="163">
        <f>TABLA!BF9</f>
        <v>0</v>
      </c>
      <c r="F14" s="163">
        <f>TABLA!BO9</f>
        <v>0</v>
      </c>
      <c r="G14" t="str">
        <f t="shared" si="0"/>
        <v/>
      </c>
      <c r="H14" t="str">
        <f t="shared" si="6"/>
        <v/>
      </c>
      <c r="I14" t="str">
        <f t="shared" si="6"/>
        <v/>
      </c>
      <c r="J14" t="str">
        <f t="shared" si="6"/>
        <v/>
      </c>
      <c r="K14" t="str">
        <f t="shared" si="6"/>
        <v/>
      </c>
      <c r="L14" t="str">
        <f t="shared" si="6"/>
        <v/>
      </c>
      <c r="M14" t="str">
        <f t="shared" si="6"/>
        <v/>
      </c>
      <c r="N14" t="str">
        <f t="shared" si="6"/>
        <v/>
      </c>
      <c r="O14" t="str">
        <f t="shared" si="6"/>
        <v/>
      </c>
      <c r="P14" t="str">
        <f t="shared" si="6"/>
        <v/>
      </c>
      <c r="Q14" t="str">
        <f t="shared" si="6"/>
        <v/>
      </c>
      <c r="R14" t="str">
        <f t="shared" si="6"/>
        <v/>
      </c>
      <c r="S14" t="str">
        <f t="shared" si="6"/>
        <v/>
      </c>
      <c r="T14" t="str">
        <f t="shared" si="5"/>
        <v/>
      </c>
      <c r="U14" t="str">
        <f t="shared" si="5"/>
        <v/>
      </c>
      <c r="V14" t="str">
        <f t="shared" si="5"/>
        <v/>
      </c>
      <c r="W14" t="str">
        <f t="shared" si="5"/>
        <v/>
      </c>
      <c r="X14" t="str">
        <f t="shared" si="5"/>
        <v/>
      </c>
      <c r="Y14" t="str">
        <f t="shared" si="5"/>
        <v/>
      </c>
      <c r="Z14" t="str">
        <f t="shared" si="5"/>
        <v/>
      </c>
      <c r="AA14" t="str">
        <f t="shared" si="5"/>
        <v/>
      </c>
      <c r="AB14" t="str">
        <f t="shared" si="5"/>
        <v/>
      </c>
      <c r="AC14" t="str">
        <f t="shared" si="5"/>
        <v/>
      </c>
      <c r="AD14" t="str">
        <f t="shared" si="5"/>
        <v/>
      </c>
      <c r="AE14" t="str">
        <f t="shared" si="5"/>
        <v/>
      </c>
      <c r="AF14" t="str">
        <f t="shared" si="5"/>
        <v/>
      </c>
      <c r="AG14" t="str">
        <f t="shared" si="5"/>
        <v/>
      </c>
      <c r="AH14" t="str">
        <f t="shared" si="5"/>
        <v/>
      </c>
      <c r="AI14">
        <f t="shared" si="3"/>
        <v>0</v>
      </c>
      <c r="AJ14">
        <f t="shared" si="4"/>
        <v>0</v>
      </c>
    </row>
    <row r="15" spans="2:38" hidden="1" x14ac:dyDescent="0.2">
      <c r="B15">
        <f>TABLA!D10</f>
        <v>1435</v>
      </c>
      <c r="C15" t="str">
        <f>IF(ISNA(LOOKUP($D15,BLIOTECAS!$B$1:$B$27,BLIOTECAS!C$1:C$27)),"",LOOKUP($D15,BLIOTECAS!$B$1:$B$27,BLIOTECAS!C$1:C$27))</f>
        <v xml:space="preserve">Facultad de Geografía e Historia </v>
      </c>
      <c r="D15">
        <f>TABLA!G10</f>
        <v>16</v>
      </c>
      <c r="E15" s="163">
        <f>TABLA!BF10</f>
        <v>0</v>
      </c>
      <c r="F15" s="163">
        <f>TABLA!BO10</f>
        <v>0</v>
      </c>
      <c r="G15" t="str">
        <f t="shared" si="0"/>
        <v/>
      </c>
      <c r="H15" t="str">
        <f t="shared" si="6"/>
        <v/>
      </c>
      <c r="I15" t="str">
        <f t="shared" si="6"/>
        <v/>
      </c>
      <c r="J15" t="str">
        <f t="shared" si="6"/>
        <v/>
      </c>
      <c r="K15" t="str">
        <f t="shared" si="6"/>
        <v/>
      </c>
      <c r="L15" t="str">
        <f t="shared" si="6"/>
        <v/>
      </c>
      <c r="M15" t="str">
        <f t="shared" si="6"/>
        <v/>
      </c>
      <c r="N15" t="str">
        <f t="shared" si="6"/>
        <v/>
      </c>
      <c r="O15" t="str">
        <f t="shared" si="6"/>
        <v/>
      </c>
      <c r="P15" t="str">
        <f t="shared" si="6"/>
        <v/>
      </c>
      <c r="Q15" t="str">
        <f t="shared" si="6"/>
        <v/>
      </c>
      <c r="R15" t="str">
        <f t="shared" si="6"/>
        <v/>
      </c>
      <c r="S15" t="str">
        <f t="shared" si="6"/>
        <v/>
      </c>
      <c r="T15" t="str">
        <f t="shared" si="5"/>
        <v/>
      </c>
      <c r="U15" t="str">
        <f t="shared" si="5"/>
        <v/>
      </c>
      <c r="V15" t="str">
        <f t="shared" si="5"/>
        <v/>
      </c>
      <c r="W15" t="str">
        <f t="shared" si="5"/>
        <v/>
      </c>
      <c r="X15" t="str">
        <f t="shared" si="5"/>
        <v/>
      </c>
      <c r="Y15" t="str">
        <f t="shared" si="5"/>
        <v/>
      </c>
      <c r="Z15" t="str">
        <f t="shared" si="5"/>
        <v/>
      </c>
      <c r="AA15" t="str">
        <f t="shared" si="5"/>
        <v/>
      </c>
      <c r="AB15" t="str">
        <f t="shared" si="5"/>
        <v/>
      </c>
      <c r="AC15" t="str">
        <f t="shared" si="5"/>
        <v/>
      </c>
      <c r="AD15" t="str">
        <f t="shared" si="5"/>
        <v/>
      </c>
      <c r="AE15" t="str">
        <f t="shared" si="5"/>
        <v/>
      </c>
      <c r="AF15" t="str">
        <f t="shared" si="5"/>
        <v/>
      </c>
      <c r="AG15" t="str">
        <f t="shared" si="5"/>
        <v/>
      </c>
      <c r="AH15" t="str">
        <f t="shared" si="5"/>
        <v/>
      </c>
      <c r="AI15">
        <f t="shared" si="3"/>
        <v>0</v>
      </c>
      <c r="AJ15">
        <f t="shared" si="4"/>
        <v>0</v>
      </c>
    </row>
    <row r="16" spans="2:38" hidden="1" x14ac:dyDescent="0.2">
      <c r="B16">
        <f>TABLA!D11</f>
        <v>1436</v>
      </c>
      <c r="C16" t="str">
        <f>IF(ISNA(LOOKUP($D16,BLIOTECAS!$B$1:$B$27,BLIOTECAS!C$1:C$27)),"",LOOKUP($D16,BLIOTECAS!$B$1:$B$27,BLIOTECAS!C$1:C$27))</f>
        <v>F. Trabajo Social</v>
      </c>
      <c r="D16">
        <f>TABLA!G11</f>
        <v>26</v>
      </c>
      <c r="E16" s="163">
        <f>TABLA!BF11</f>
        <v>0</v>
      </c>
      <c r="F16" s="163">
        <f>TABLA!BO11</f>
        <v>0</v>
      </c>
      <c r="G16" t="str">
        <f t="shared" ref="G16:G47" si="7">IFERROR((IF(FIND(G$1,$E16,1)&gt;0,"x")),"")</f>
        <v/>
      </c>
      <c r="H16" t="str">
        <f t="shared" si="6"/>
        <v/>
      </c>
      <c r="I16" t="str">
        <f t="shared" si="6"/>
        <v/>
      </c>
      <c r="J16" t="str">
        <f t="shared" si="6"/>
        <v/>
      </c>
      <c r="K16" t="str">
        <f t="shared" si="6"/>
        <v/>
      </c>
      <c r="L16" t="str">
        <f t="shared" si="6"/>
        <v/>
      </c>
      <c r="M16" t="str">
        <f t="shared" si="6"/>
        <v/>
      </c>
      <c r="N16" t="str">
        <f t="shared" si="6"/>
        <v/>
      </c>
      <c r="O16" t="str">
        <f t="shared" si="6"/>
        <v/>
      </c>
      <c r="P16" t="str">
        <f t="shared" si="6"/>
        <v/>
      </c>
      <c r="Q16" t="str">
        <f t="shared" si="6"/>
        <v/>
      </c>
      <c r="R16" t="str">
        <f t="shared" si="6"/>
        <v/>
      </c>
      <c r="S16" t="str">
        <f t="shared" si="6"/>
        <v/>
      </c>
      <c r="T16" t="str">
        <f t="shared" si="5"/>
        <v/>
      </c>
      <c r="U16" t="str">
        <f t="shared" si="5"/>
        <v/>
      </c>
      <c r="V16" t="str">
        <f t="shared" si="5"/>
        <v/>
      </c>
      <c r="W16" t="str">
        <f t="shared" si="5"/>
        <v/>
      </c>
      <c r="X16" t="str">
        <f t="shared" si="5"/>
        <v/>
      </c>
      <c r="Y16" t="str">
        <f t="shared" si="5"/>
        <v/>
      </c>
      <c r="Z16" t="str">
        <f t="shared" si="5"/>
        <v/>
      </c>
      <c r="AA16" t="str">
        <f t="shared" si="5"/>
        <v/>
      </c>
      <c r="AB16" t="str">
        <f t="shared" si="5"/>
        <v/>
      </c>
      <c r="AC16" t="str">
        <f t="shared" si="5"/>
        <v/>
      </c>
      <c r="AD16" t="str">
        <f t="shared" si="5"/>
        <v/>
      </c>
      <c r="AE16" t="str">
        <f t="shared" si="5"/>
        <v/>
      </c>
      <c r="AF16" t="str">
        <f t="shared" si="5"/>
        <v/>
      </c>
      <c r="AG16" t="str">
        <f t="shared" si="5"/>
        <v/>
      </c>
      <c r="AH16" t="str">
        <f t="shared" si="5"/>
        <v/>
      </c>
      <c r="AI16">
        <f t="shared" si="3"/>
        <v>0</v>
      </c>
      <c r="AJ16">
        <f t="shared" si="4"/>
        <v>0</v>
      </c>
    </row>
    <row r="17" spans="2:36" hidden="1" x14ac:dyDescent="0.2">
      <c r="B17">
        <f>TABLA!D12</f>
        <v>1437</v>
      </c>
      <c r="C17" t="str">
        <f>IF(ISNA(LOOKUP($D17,BLIOTECAS!$B$1:$B$27,BLIOTECAS!C$1:C$27)),"",LOOKUP($D17,BLIOTECAS!$B$1:$B$27,BLIOTECAS!C$1:C$27))</f>
        <v xml:space="preserve">Facultad de Geografía e Historia </v>
      </c>
      <c r="D17">
        <f>TABLA!G12</f>
        <v>16</v>
      </c>
      <c r="E17" s="163">
        <f>TABLA!BF12</f>
        <v>0</v>
      </c>
      <c r="F17" s="163">
        <f>TABLA!BO12</f>
        <v>0</v>
      </c>
      <c r="G17" t="str">
        <f t="shared" si="7"/>
        <v/>
      </c>
      <c r="H17" t="str">
        <f t="shared" si="6"/>
        <v/>
      </c>
      <c r="I17" t="str">
        <f t="shared" si="6"/>
        <v/>
      </c>
      <c r="J17" t="str">
        <f t="shared" si="6"/>
        <v/>
      </c>
      <c r="K17" t="str">
        <f t="shared" si="6"/>
        <v/>
      </c>
      <c r="L17" t="str">
        <f t="shared" si="6"/>
        <v/>
      </c>
      <c r="M17" t="str">
        <f t="shared" si="6"/>
        <v/>
      </c>
      <c r="N17" t="str">
        <f t="shared" si="6"/>
        <v/>
      </c>
      <c r="O17" t="str">
        <f t="shared" si="6"/>
        <v/>
      </c>
      <c r="P17" t="str">
        <f t="shared" si="6"/>
        <v/>
      </c>
      <c r="Q17" t="str">
        <f t="shared" si="6"/>
        <v/>
      </c>
      <c r="R17" t="str">
        <f t="shared" si="6"/>
        <v/>
      </c>
      <c r="S17" t="str">
        <f t="shared" si="6"/>
        <v/>
      </c>
      <c r="T17" t="str">
        <f t="shared" si="5"/>
        <v/>
      </c>
      <c r="U17" t="str">
        <f t="shared" si="5"/>
        <v/>
      </c>
      <c r="V17" t="str">
        <f t="shared" si="5"/>
        <v/>
      </c>
      <c r="W17" t="str">
        <f t="shared" si="5"/>
        <v/>
      </c>
      <c r="X17" t="str">
        <f t="shared" si="5"/>
        <v/>
      </c>
      <c r="Y17" t="str">
        <f t="shared" si="5"/>
        <v/>
      </c>
      <c r="Z17" t="str">
        <f t="shared" si="5"/>
        <v/>
      </c>
      <c r="AA17" t="str">
        <f t="shared" si="5"/>
        <v/>
      </c>
      <c r="AB17" t="str">
        <f t="shared" si="5"/>
        <v/>
      </c>
      <c r="AC17" t="str">
        <f t="shared" si="5"/>
        <v/>
      </c>
      <c r="AD17" t="str">
        <f t="shared" si="5"/>
        <v/>
      </c>
      <c r="AE17" t="str">
        <f t="shared" si="5"/>
        <v/>
      </c>
      <c r="AF17" t="str">
        <f t="shared" si="5"/>
        <v/>
      </c>
      <c r="AG17" t="str">
        <f t="shared" si="5"/>
        <v/>
      </c>
      <c r="AH17" t="str">
        <f t="shared" si="5"/>
        <v/>
      </c>
      <c r="AI17">
        <f t="shared" ref="AI17:AI80" si="8">COUNTIF(E17,"&lt;&gt;0")</f>
        <v>0</v>
      </c>
      <c r="AJ17">
        <f t="shared" ref="AJ17:AJ80" si="9">COUNTIF(F17,"&lt;&gt;0")</f>
        <v>0</v>
      </c>
    </row>
    <row r="18" spans="2:36" ht="76.5" hidden="1" x14ac:dyDescent="0.2">
      <c r="B18">
        <f>TABLA!D13</f>
        <v>1438</v>
      </c>
      <c r="C18" t="str">
        <f>IF(ISNA(LOOKUP($D18,BLIOTECAS!$B$1:$B$27,BLIOTECAS!C$1:C$27)),"",LOOKUP($D18,BLIOTECAS!$B$1:$B$27,BLIOTECAS!C$1:C$27))</f>
        <v/>
      </c>
      <c r="D18">
        <f>TABLA!G13</f>
        <v>0</v>
      </c>
      <c r="E18" s="163">
        <f>TABLA!BF13</f>
        <v>0</v>
      </c>
      <c r="F18" s="163" t="str">
        <f>TABLA!BO13</f>
        <v>Creo que, de una vez se debería unificar la biblioteca de la Facultad de Derecho en el Edficio María Zambrano. Los libros almacenados en los Departamentos son un riesgo, quitan sitio para investigadores y están infrautilizados. La situación actual, dividida en 17 centros es Es totalmente disfucional. Tampoco me parece razonable la distinción ente la colección que no es de libre acceso en la Zambrano y la que sí lo esl Y se debería poner a disposición de los lectores la colección García de Enterría</v>
      </c>
      <c r="G18" t="str">
        <f t="shared" si="7"/>
        <v/>
      </c>
      <c r="H18" t="str">
        <f t="shared" si="6"/>
        <v/>
      </c>
      <c r="I18" t="str">
        <f t="shared" si="6"/>
        <v/>
      </c>
      <c r="J18" t="str">
        <f t="shared" si="6"/>
        <v/>
      </c>
      <c r="K18" t="str">
        <f t="shared" si="6"/>
        <v/>
      </c>
      <c r="L18" t="str">
        <f t="shared" si="6"/>
        <v/>
      </c>
      <c r="M18" t="str">
        <f t="shared" si="6"/>
        <v/>
      </c>
      <c r="N18" t="str">
        <f t="shared" si="6"/>
        <v/>
      </c>
      <c r="O18" t="str">
        <f t="shared" si="6"/>
        <v/>
      </c>
      <c r="P18" t="str">
        <f t="shared" si="6"/>
        <v/>
      </c>
      <c r="Q18" t="str">
        <f t="shared" si="6"/>
        <v/>
      </c>
      <c r="R18" t="str">
        <f t="shared" si="6"/>
        <v/>
      </c>
      <c r="S18" t="str">
        <f t="shared" si="6"/>
        <v/>
      </c>
      <c r="T18" t="str">
        <f t="shared" si="5"/>
        <v/>
      </c>
      <c r="U18" t="str">
        <f t="shared" si="5"/>
        <v/>
      </c>
      <c r="V18" t="str">
        <f t="shared" si="5"/>
        <v/>
      </c>
      <c r="W18" t="str">
        <f t="shared" si="5"/>
        <v/>
      </c>
      <c r="X18" t="str">
        <f t="shared" si="5"/>
        <v/>
      </c>
      <c r="Y18" t="str">
        <f t="shared" si="5"/>
        <v/>
      </c>
      <c r="Z18" t="str">
        <f t="shared" si="5"/>
        <v/>
      </c>
      <c r="AA18" t="str">
        <f t="shared" si="5"/>
        <v/>
      </c>
      <c r="AB18" t="str">
        <f t="shared" si="5"/>
        <v/>
      </c>
      <c r="AC18" t="str">
        <f t="shared" si="5"/>
        <v/>
      </c>
      <c r="AD18" t="str">
        <f t="shared" si="5"/>
        <v/>
      </c>
      <c r="AE18" t="str">
        <f t="shared" si="5"/>
        <v/>
      </c>
      <c r="AF18" t="str">
        <f t="shared" si="5"/>
        <v/>
      </c>
      <c r="AG18" t="str">
        <f t="shared" si="5"/>
        <v/>
      </c>
      <c r="AH18" t="str">
        <f t="shared" si="5"/>
        <v/>
      </c>
      <c r="AI18">
        <f t="shared" si="8"/>
        <v>0</v>
      </c>
      <c r="AJ18">
        <f t="shared" si="9"/>
        <v>1</v>
      </c>
    </row>
    <row r="19" spans="2:36" hidden="1" x14ac:dyDescent="0.2">
      <c r="B19">
        <f>TABLA!D14</f>
        <v>1439</v>
      </c>
      <c r="C19" t="str">
        <f>IF(ISNA(LOOKUP($D19,BLIOTECAS!$B$1:$B$27,BLIOTECAS!C$1:C$27)),"",LOOKUP($D19,BLIOTECAS!$B$1:$B$27,BLIOTECAS!C$1:C$27))</f>
        <v xml:space="preserve">Facultad de Informática </v>
      </c>
      <c r="D19">
        <f>TABLA!G14</f>
        <v>17</v>
      </c>
      <c r="E19" s="163">
        <f>TABLA!BF14</f>
        <v>0</v>
      </c>
      <c r="F19" s="163">
        <f>TABLA!BO14</f>
        <v>0</v>
      </c>
      <c r="G19" t="str">
        <f t="shared" si="7"/>
        <v/>
      </c>
      <c r="H19" t="str">
        <f t="shared" si="6"/>
        <v/>
      </c>
      <c r="I19" t="str">
        <f t="shared" si="6"/>
        <v/>
      </c>
      <c r="J19" t="str">
        <f t="shared" si="6"/>
        <v/>
      </c>
      <c r="K19" t="str">
        <f t="shared" si="6"/>
        <v/>
      </c>
      <c r="L19" t="str">
        <f t="shared" si="6"/>
        <v/>
      </c>
      <c r="M19" t="str">
        <f t="shared" si="6"/>
        <v/>
      </c>
      <c r="N19" t="str">
        <f t="shared" si="6"/>
        <v/>
      </c>
      <c r="O19" t="str">
        <f t="shared" si="6"/>
        <v/>
      </c>
      <c r="P19" t="str">
        <f t="shared" si="6"/>
        <v/>
      </c>
      <c r="Q19" t="str">
        <f t="shared" si="6"/>
        <v/>
      </c>
      <c r="R19" t="str">
        <f t="shared" si="6"/>
        <v/>
      </c>
      <c r="S19" t="str">
        <f t="shared" si="6"/>
        <v/>
      </c>
      <c r="T19" t="str">
        <f t="shared" si="5"/>
        <v/>
      </c>
      <c r="U19" t="str">
        <f t="shared" si="5"/>
        <v/>
      </c>
      <c r="V19" t="str">
        <f t="shared" si="5"/>
        <v/>
      </c>
      <c r="W19" t="str">
        <f t="shared" si="5"/>
        <v/>
      </c>
      <c r="X19" t="str">
        <f t="shared" si="5"/>
        <v/>
      </c>
      <c r="Y19" t="str">
        <f t="shared" si="5"/>
        <v/>
      </c>
      <c r="Z19" t="str">
        <f t="shared" si="5"/>
        <v/>
      </c>
      <c r="AA19" t="str">
        <f t="shared" si="5"/>
        <v/>
      </c>
      <c r="AB19" t="str">
        <f t="shared" si="5"/>
        <v/>
      </c>
      <c r="AC19" t="str">
        <f t="shared" si="5"/>
        <v/>
      </c>
      <c r="AD19" t="str">
        <f t="shared" si="5"/>
        <v/>
      </c>
      <c r="AE19" t="str">
        <f t="shared" si="5"/>
        <v/>
      </c>
      <c r="AF19" t="str">
        <f t="shared" si="5"/>
        <v/>
      </c>
      <c r="AG19" t="str">
        <f t="shared" si="5"/>
        <v/>
      </c>
      <c r="AH19" t="str">
        <f t="shared" si="5"/>
        <v/>
      </c>
      <c r="AI19">
        <f t="shared" si="8"/>
        <v>0</v>
      </c>
      <c r="AJ19">
        <f t="shared" si="9"/>
        <v>0</v>
      </c>
    </row>
    <row r="20" spans="2:36" hidden="1" x14ac:dyDescent="0.2">
      <c r="B20">
        <f>TABLA!D15</f>
        <v>1440</v>
      </c>
      <c r="C20" t="str">
        <f>IF(ISNA(LOOKUP($D20,BLIOTECAS!$B$1:$B$27,BLIOTECAS!C$1:C$27)),"",LOOKUP($D20,BLIOTECAS!$B$1:$B$27,BLIOTECAS!C$1:C$27))</f>
        <v>F. Comercio y Turismo</v>
      </c>
      <c r="D20">
        <f>TABLA!G15</f>
        <v>24</v>
      </c>
      <c r="E20" s="163">
        <f>TABLA!BF15</f>
        <v>0</v>
      </c>
      <c r="F20" s="163">
        <f>TABLA!BO15</f>
        <v>0</v>
      </c>
      <c r="G20" t="str">
        <f t="shared" si="7"/>
        <v/>
      </c>
      <c r="H20" t="str">
        <f t="shared" si="6"/>
        <v/>
      </c>
      <c r="I20" t="str">
        <f t="shared" si="6"/>
        <v/>
      </c>
      <c r="J20" t="str">
        <f t="shared" si="6"/>
        <v/>
      </c>
      <c r="K20" t="str">
        <f t="shared" si="6"/>
        <v/>
      </c>
      <c r="L20" t="str">
        <f t="shared" si="6"/>
        <v/>
      </c>
      <c r="M20" t="str">
        <f t="shared" si="6"/>
        <v/>
      </c>
      <c r="N20" t="str">
        <f t="shared" si="6"/>
        <v/>
      </c>
      <c r="O20" t="str">
        <f t="shared" si="6"/>
        <v/>
      </c>
      <c r="P20" t="str">
        <f t="shared" si="6"/>
        <v/>
      </c>
      <c r="Q20" t="str">
        <f t="shared" si="6"/>
        <v/>
      </c>
      <c r="R20" t="str">
        <f t="shared" si="6"/>
        <v/>
      </c>
      <c r="S20" t="str">
        <f t="shared" si="6"/>
        <v/>
      </c>
      <c r="T20" t="str">
        <f t="shared" si="5"/>
        <v/>
      </c>
      <c r="U20" t="str">
        <f t="shared" si="5"/>
        <v/>
      </c>
      <c r="V20" t="str">
        <f t="shared" si="5"/>
        <v/>
      </c>
      <c r="W20" t="str">
        <f t="shared" si="5"/>
        <v/>
      </c>
      <c r="X20" t="str">
        <f t="shared" si="5"/>
        <v/>
      </c>
      <c r="Y20" t="str">
        <f t="shared" si="5"/>
        <v/>
      </c>
      <c r="Z20" t="str">
        <f t="shared" si="5"/>
        <v/>
      </c>
      <c r="AA20" t="str">
        <f t="shared" si="5"/>
        <v/>
      </c>
      <c r="AB20" t="str">
        <f t="shared" si="5"/>
        <v/>
      </c>
      <c r="AC20" t="str">
        <f t="shared" si="5"/>
        <v/>
      </c>
      <c r="AD20" t="str">
        <f t="shared" si="5"/>
        <v/>
      </c>
      <c r="AE20" t="str">
        <f t="shared" si="5"/>
        <v/>
      </c>
      <c r="AF20" t="str">
        <f t="shared" si="5"/>
        <v/>
      </c>
      <c r="AG20" t="str">
        <f t="shared" si="5"/>
        <v/>
      </c>
      <c r="AH20" t="str">
        <f t="shared" si="5"/>
        <v/>
      </c>
      <c r="AI20">
        <f t="shared" si="8"/>
        <v>0</v>
      </c>
      <c r="AJ20">
        <f t="shared" si="9"/>
        <v>0</v>
      </c>
    </row>
    <row r="21" spans="2:36" hidden="1" x14ac:dyDescent="0.2">
      <c r="B21">
        <f>TABLA!D16</f>
        <v>1441</v>
      </c>
      <c r="C21" t="str">
        <f>IF(ISNA(LOOKUP($D21,BLIOTECAS!$B$1:$B$27,BLIOTECAS!C$1:C$27)),"",LOOKUP($D21,BLIOTECAS!$B$1:$B$27,BLIOTECAS!C$1:C$27))</f>
        <v xml:space="preserve">Facultad de Ciencias de la Información </v>
      </c>
      <c r="D21">
        <f>TABLA!G16</f>
        <v>4</v>
      </c>
      <c r="E21" s="163">
        <f>TABLA!BF16</f>
        <v>0</v>
      </c>
      <c r="F21" s="163">
        <f>TABLA!BO16</f>
        <v>0</v>
      </c>
      <c r="G21" t="str">
        <f t="shared" si="7"/>
        <v/>
      </c>
      <c r="H21" t="str">
        <f t="shared" si="6"/>
        <v/>
      </c>
      <c r="I21" t="str">
        <f t="shared" si="6"/>
        <v/>
      </c>
      <c r="J21" t="str">
        <f t="shared" si="6"/>
        <v/>
      </c>
      <c r="K21" t="str">
        <f t="shared" si="6"/>
        <v/>
      </c>
      <c r="L21" t="str">
        <f t="shared" si="6"/>
        <v/>
      </c>
      <c r="M21" t="str">
        <f t="shared" si="6"/>
        <v/>
      </c>
      <c r="N21" t="str">
        <f t="shared" si="6"/>
        <v/>
      </c>
      <c r="O21" t="str">
        <f t="shared" si="6"/>
        <v/>
      </c>
      <c r="P21" t="str">
        <f t="shared" si="6"/>
        <v/>
      </c>
      <c r="Q21" t="str">
        <f t="shared" si="6"/>
        <v/>
      </c>
      <c r="R21" t="str">
        <f t="shared" si="6"/>
        <v/>
      </c>
      <c r="S21" t="str">
        <f t="shared" si="6"/>
        <v/>
      </c>
      <c r="T21" t="str">
        <f t="shared" ref="T21:AH30" si="10">IFERROR((IF(FIND(T$1,$E21,1)&gt;0,"x")),"")</f>
        <v/>
      </c>
      <c r="U21" t="str">
        <f t="shared" si="10"/>
        <v/>
      </c>
      <c r="V21" t="str">
        <f t="shared" si="10"/>
        <v/>
      </c>
      <c r="W21" t="str">
        <f t="shared" si="10"/>
        <v/>
      </c>
      <c r="X21" t="str">
        <f t="shared" si="10"/>
        <v/>
      </c>
      <c r="Y21" t="str">
        <f t="shared" si="10"/>
        <v/>
      </c>
      <c r="Z21" t="str">
        <f t="shared" si="10"/>
        <v/>
      </c>
      <c r="AA21" t="str">
        <f t="shared" si="10"/>
        <v/>
      </c>
      <c r="AB21" t="str">
        <f t="shared" si="10"/>
        <v/>
      </c>
      <c r="AC21" t="str">
        <f t="shared" si="10"/>
        <v/>
      </c>
      <c r="AD21" t="str">
        <f t="shared" si="10"/>
        <v/>
      </c>
      <c r="AE21" t="str">
        <f t="shared" si="10"/>
        <v/>
      </c>
      <c r="AF21" t="str">
        <f t="shared" si="10"/>
        <v/>
      </c>
      <c r="AG21" t="str">
        <f t="shared" si="10"/>
        <v/>
      </c>
      <c r="AH21" t="str">
        <f t="shared" si="10"/>
        <v/>
      </c>
      <c r="AI21">
        <f t="shared" si="8"/>
        <v>0</v>
      </c>
      <c r="AJ21">
        <f t="shared" si="9"/>
        <v>0</v>
      </c>
    </row>
    <row r="22" spans="2:36" ht="25.5" hidden="1" x14ac:dyDescent="0.2">
      <c r="B22">
        <f>TABLA!D17</f>
        <v>1442</v>
      </c>
      <c r="C22" t="str">
        <f>IF(ISNA(LOOKUP($D22,BLIOTECAS!$B$1:$B$27,BLIOTECAS!C$1:C$27)),"",LOOKUP($D22,BLIOTECAS!$B$1:$B$27,BLIOTECAS!C$1:C$27))</f>
        <v xml:space="preserve">Facultad de Ciencias Matemáticas </v>
      </c>
      <c r="D22">
        <f>TABLA!G17</f>
        <v>8</v>
      </c>
      <c r="E22" s="163">
        <f>TABLA!BF17</f>
        <v>0</v>
      </c>
      <c r="F22" s="163" t="str">
        <f>TABLA!BO17</f>
        <v>Por favor, no cambien nada. Funciona extraordinariamente bien y los cambios, aun aquellos bien intencionados, muchas veces empeoran las cosas.</v>
      </c>
      <c r="G22" t="str">
        <f t="shared" si="7"/>
        <v/>
      </c>
      <c r="H22" t="str">
        <f t="shared" ref="H22:S31" si="11">IFERROR((IF(FIND(H$1,$E22,1)&gt;0,"x")),"")</f>
        <v/>
      </c>
      <c r="I22" t="str">
        <f t="shared" si="11"/>
        <v/>
      </c>
      <c r="J22" t="str">
        <f t="shared" si="11"/>
        <v/>
      </c>
      <c r="K22" t="str">
        <f t="shared" si="11"/>
        <v/>
      </c>
      <c r="L22" t="str">
        <f t="shared" si="11"/>
        <v/>
      </c>
      <c r="M22" t="str">
        <f t="shared" si="11"/>
        <v/>
      </c>
      <c r="N22" t="str">
        <f t="shared" si="11"/>
        <v/>
      </c>
      <c r="O22" t="str">
        <f t="shared" si="11"/>
        <v/>
      </c>
      <c r="P22" t="str">
        <f t="shared" si="11"/>
        <v/>
      </c>
      <c r="Q22" t="str">
        <f t="shared" si="11"/>
        <v/>
      </c>
      <c r="R22" t="str">
        <f t="shared" si="11"/>
        <v/>
      </c>
      <c r="S22" t="str">
        <f t="shared" si="11"/>
        <v/>
      </c>
      <c r="T22" t="str">
        <f t="shared" si="10"/>
        <v/>
      </c>
      <c r="U22" t="str">
        <f t="shared" si="10"/>
        <v/>
      </c>
      <c r="V22" t="str">
        <f t="shared" si="10"/>
        <v/>
      </c>
      <c r="W22" t="str">
        <f t="shared" si="10"/>
        <v/>
      </c>
      <c r="X22" t="str">
        <f t="shared" si="10"/>
        <v/>
      </c>
      <c r="Y22" t="str">
        <f t="shared" si="10"/>
        <v/>
      </c>
      <c r="Z22" t="str">
        <f t="shared" si="10"/>
        <v/>
      </c>
      <c r="AA22" t="str">
        <f t="shared" si="10"/>
        <v/>
      </c>
      <c r="AB22" t="str">
        <f t="shared" si="10"/>
        <v/>
      </c>
      <c r="AC22" t="str">
        <f t="shared" si="10"/>
        <v/>
      </c>
      <c r="AD22" t="str">
        <f t="shared" si="10"/>
        <v/>
      </c>
      <c r="AE22" t="str">
        <f t="shared" si="10"/>
        <v/>
      </c>
      <c r="AF22" t="str">
        <f t="shared" si="10"/>
        <v/>
      </c>
      <c r="AG22" t="str">
        <f t="shared" si="10"/>
        <v/>
      </c>
      <c r="AH22" t="str">
        <f t="shared" si="10"/>
        <v/>
      </c>
      <c r="AI22">
        <f t="shared" si="8"/>
        <v>0</v>
      </c>
      <c r="AJ22">
        <f t="shared" si="9"/>
        <v>1</v>
      </c>
    </row>
    <row r="23" spans="2:36" hidden="1" x14ac:dyDescent="0.2">
      <c r="B23">
        <f>TABLA!D18</f>
        <v>1443</v>
      </c>
      <c r="C23" t="str">
        <f>IF(ISNA(LOOKUP($D23,BLIOTECAS!$B$1:$B$27,BLIOTECAS!C$1:C$27)),"",LOOKUP($D23,BLIOTECAS!$B$1:$B$27,BLIOTECAS!C$1:C$27))</f>
        <v xml:space="preserve">Facultad de Ciencias Económicas y Empresariales </v>
      </c>
      <c r="D23">
        <f>TABLA!G18</f>
        <v>5</v>
      </c>
      <c r="E23" s="163">
        <f>TABLA!BF18</f>
        <v>0</v>
      </c>
      <c r="F23" s="163">
        <f>TABLA!BO18</f>
        <v>0</v>
      </c>
      <c r="G23" t="str">
        <f t="shared" si="7"/>
        <v/>
      </c>
      <c r="H23" t="str">
        <f t="shared" si="11"/>
        <v/>
      </c>
      <c r="I23" t="str">
        <f t="shared" si="11"/>
        <v/>
      </c>
      <c r="J23" t="str">
        <f t="shared" si="11"/>
        <v/>
      </c>
      <c r="K23" t="str">
        <f t="shared" si="11"/>
        <v/>
      </c>
      <c r="L23" t="str">
        <f t="shared" si="11"/>
        <v/>
      </c>
      <c r="M23" t="str">
        <f t="shared" si="11"/>
        <v/>
      </c>
      <c r="N23" t="str">
        <f t="shared" si="11"/>
        <v/>
      </c>
      <c r="O23" t="str">
        <f t="shared" si="11"/>
        <v/>
      </c>
      <c r="P23" t="str">
        <f t="shared" si="11"/>
        <v/>
      </c>
      <c r="Q23" t="str">
        <f t="shared" si="11"/>
        <v/>
      </c>
      <c r="R23" t="str">
        <f t="shared" si="11"/>
        <v/>
      </c>
      <c r="S23" t="str">
        <f t="shared" si="11"/>
        <v/>
      </c>
      <c r="T23" t="str">
        <f t="shared" si="10"/>
        <v/>
      </c>
      <c r="U23" t="str">
        <f t="shared" si="10"/>
        <v/>
      </c>
      <c r="V23" t="str">
        <f t="shared" si="10"/>
        <v/>
      </c>
      <c r="W23" t="str">
        <f t="shared" si="10"/>
        <v/>
      </c>
      <c r="X23" t="str">
        <f t="shared" si="10"/>
        <v/>
      </c>
      <c r="Y23" t="str">
        <f t="shared" si="10"/>
        <v/>
      </c>
      <c r="Z23" t="str">
        <f t="shared" si="10"/>
        <v/>
      </c>
      <c r="AA23" t="str">
        <f t="shared" si="10"/>
        <v/>
      </c>
      <c r="AB23" t="str">
        <f t="shared" si="10"/>
        <v/>
      </c>
      <c r="AC23" t="str">
        <f t="shared" si="10"/>
        <v/>
      </c>
      <c r="AD23" t="str">
        <f t="shared" si="10"/>
        <v/>
      </c>
      <c r="AE23" t="str">
        <f t="shared" si="10"/>
        <v/>
      </c>
      <c r="AF23" t="str">
        <f t="shared" si="10"/>
        <v/>
      </c>
      <c r="AG23" t="str">
        <f t="shared" si="10"/>
        <v/>
      </c>
      <c r="AH23" t="str">
        <f t="shared" si="10"/>
        <v/>
      </c>
      <c r="AI23">
        <f t="shared" si="8"/>
        <v>0</v>
      </c>
      <c r="AJ23">
        <f t="shared" si="9"/>
        <v>0</v>
      </c>
    </row>
    <row r="24" spans="2:36" hidden="1" x14ac:dyDescent="0.2">
      <c r="B24">
        <f>TABLA!D19</f>
        <v>1444</v>
      </c>
      <c r="C24" t="str">
        <f>IF(ISNA(LOOKUP($D24,BLIOTECAS!$B$1:$B$27,BLIOTECAS!C$1:C$27)),"",LOOKUP($D24,BLIOTECAS!$B$1:$B$27,BLIOTECAS!C$1:C$27))</f>
        <v/>
      </c>
      <c r="D24">
        <f>TABLA!G19</f>
        <v>0</v>
      </c>
      <c r="E24" s="163">
        <f>TABLA!BF19</f>
        <v>0</v>
      </c>
      <c r="F24" s="163">
        <f>TABLA!BO19</f>
        <v>0</v>
      </c>
      <c r="G24" t="str">
        <f t="shared" si="7"/>
        <v/>
      </c>
      <c r="H24" t="str">
        <f t="shared" si="11"/>
        <v/>
      </c>
      <c r="I24" t="str">
        <f t="shared" si="11"/>
        <v/>
      </c>
      <c r="J24" t="str">
        <f t="shared" si="11"/>
        <v/>
      </c>
      <c r="K24" t="str">
        <f t="shared" si="11"/>
        <v/>
      </c>
      <c r="L24" t="str">
        <f t="shared" si="11"/>
        <v/>
      </c>
      <c r="M24" t="str">
        <f t="shared" si="11"/>
        <v/>
      </c>
      <c r="N24" t="str">
        <f t="shared" si="11"/>
        <v/>
      </c>
      <c r="O24" t="str">
        <f t="shared" si="11"/>
        <v/>
      </c>
      <c r="P24" t="str">
        <f t="shared" si="11"/>
        <v/>
      </c>
      <c r="Q24" t="str">
        <f t="shared" si="11"/>
        <v/>
      </c>
      <c r="R24" t="str">
        <f t="shared" si="11"/>
        <v/>
      </c>
      <c r="S24" t="str">
        <f t="shared" si="11"/>
        <v/>
      </c>
      <c r="T24" t="str">
        <f t="shared" si="10"/>
        <v/>
      </c>
      <c r="U24" t="str">
        <f t="shared" si="10"/>
        <v/>
      </c>
      <c r="V24" t="str">
        <f t="shared" si="10"/>
        <v/>
      </c>
      <c r="W24" t="str">
        <f t="shared" si="10"/>
        <v/>
      </c>
      <c r="X24" t="str">
        <f t="shared" si="10"/>
        <v/>
      </c>
      <c r="Y24" t="str">
        <f t="shared" si="10"/>
        <v/>
      </c>
      <c r="Z24" t="str">
        <f t="shared" si="10"/>
        <v/>
      </c>
      <c r="AA24" t="str">
        <f t="shared" si="10"/>
        <v/>
      </c>
      <c r="AB24" t="str">
        <f t="shared" si="10"/>
        <v/>
      </c>
      <c r="AC24" t="str">
        <f t="shared" si="10"/>
        <v/>
      </c>
      <c r="AD24" t="str">
        <f t="shared" si="10"/>
        <v/>
      </c>
      <c r="AE24" t="str">
        <f t="shared" si="10"/>
        <v/>
      </c>
      <c r="AF24" t="str">
        <f t="shared" si="10"/>
        <v/>
      </c>
      <c r="AG24" t="str">
        <f t="shared" si="10"/>
        <v/>
      </c>
      <c r="AH24" t="str">
        <f t="shared" si="10"/>
        <v/>
      </c>
      <c r="AI24">
        <f t="shared" si="8"/>
        <v>0</v>
      </c>
      <c r="AJ24">
        <f t="shared" si="9"/>
        <v>0</v>
      </c>
    </row>
    <row r="25" spans="2:36" hidden="1" x14ac:dyDescent="0.2">
      <c r="B25">
        <f>TABLA!D20</f>
        <v>1445</v>
      </c>
      <c r="C25" t="str">
        <f>IF(ISNA(LOOKUP($D25,BLIOTECAS!$B$1:$B$27,BLIOTECAS!C$1:C$27)),"",LOOKUP($D25,BLIOTECAS!$B$1:$B$27,BLIOTECAS!C$1:C$27))</f>
        <v xml:space="preserve">Facultad de Educación </v>
      </c>
      <c r="D25">
        <f>TABLA!G20</f>
        <v>12</v>
      </c>
      <c r="E25" s="163">
        <f>TABLA!BF20</f>
        <v>0</v>
      </c>
      <c r="F25" s="163">
        <f>TABLA!BO20</f>
        <v>0</v>
      </c>
      <c r="G25" t="str">
        <f t="shared" si="7"/>
        <v/>
      </c>
      <c r="H25" t="str">
        <f t="shared" si="11"/>
        <v/>
      </c>
      <c r="I25" t="str">
        <f t="shared" si="11"/>
        <v/>
      </c>
      <c r="J25" t="str">
        <f t="shared" si="11"/>
        <v/>
      </c>
      <c r="K25" t="str">
        <f t="shared" si="11"/>
        <v/>
      </c>
      <c r="L25" t="str">
        <f t="shared" si="11"/>
        <v/>
      </c>
      <c r="M25" t="str">
        <f t="shared" si="11"/>
        <v/>
      </c>
      <c r="N25" t="str">
        <f t="shared" si="11"/>
        <v/>
      </c>
      <c r="O25" t="str">
        <f t="shared" si="11"/>
        <v/>
      </c>
      <c r="P25" t="str">
        <f t="shared" si="11"/>
        <v/>
      </c>
      <c r="Q25" t="str">
        <f t="shared" si="11"/>
        <v/>
      </c>
      <c r="R25" t="str">
        <f t="shared" si="11"/>
        <v/>
      </c>
      <c r="S25" t="str">
        <f t="shared" si="11"/>
        <v/>
      </c>
      <c r="T25" t="str">
        <f t="shared" si="10"/>
        <v/>
      </c>
      <c r="U25" t="str">
        <f t="shared" si="10"/>
        <v/>
      </c>
      <c r="V25" t="str">
        <f t="shared" si="10"/>
        <v/>
      </c>
      <c r="W25" t="str">
        <f t="shared" si="10"/>
        <v/>
      </c>
      <c r="X25" t="str">
        <f t="shared" si="10"/>
        <v/>
      </c>
      <c r="Y25" t="str">
        <f t="shared" si="10"/>
        <v/>
      </c>
      <c r="Z25" t="str">
        <f t="shared" si="10"/>
        <v/>
      </c>
      <c r="AA25" t="str">
        <f t="shared" si="10"/>
        <v/>
      </c>
      <c r="AB25" t="str">
        <f t="shared" si="10"/>
        <v/>
      </c>
      <c r="AC25" t="str">
        <f t="shared" si="10"/>
        <v/>
      </c>
      <c r="AD25" t="str">
        <f t="shared" si="10"/>
        <v/>
      </c>
      <c r="AE25" t="str">
        <f t="shared" si="10"/>
        <v/>
      </c>
      <c r="AF25" t="str">
        <f t="shared" si="10"/>
        <v/>
      </c>
      <c r="AG25" t="str">
        <f t="shared" si="10"/>
        <v/>
      </c>
      <c r="AH25" t="str">
        <f t="shared" si="10"/>
        <v/>
      </c>
      <c r="AI25">
        <f t="shared" si="8"/>
        <v>0</v>
      </c>
      <c r="AJ25">
        <f t="shared" si="9"/>
        <v>0</v>
      </c>
    </row>
    <row r="26" spans="2:36" x14ac:dyDescent="0.2">
      <c r="B26">
        <f>TABLA!D21</f>
        <v>1446</v>
      </c>
      <c r="C26" t="str">
        <f>IF(ISNA(LOOKUP($D26,BLIOTECAS!$B$1:$B$27,BLIOTECAS!C$1:C$27)),"",LOOKUP($D26,BLIOTECAS!$B$1:$B$27,BLIOTECAS!C$1:C$27))</f>
        <v>F. Óptica y Optometría</v>
      </c>
      <c r="D26">
        <f>TABLA!G21</f>
        <v>25</v>
      </c>
      <c r="E26" s="163">
        <f>TABLA!BF21</f>
        <v>0</v>
      </c>
      <c r="F26" s="163">
        <f>TABLA!BO21</f>
        <v>0</v>
      </c>
      <c r="G26" t="str">
        <f t="shared" si="7"/>
        <v/>
      </c>
      <c r="H26" t="str">
        <f t="shared" si="11"/>
        <v/>
      </c>
      <c r="I26" t="str">
        <f t="shared" si="11"/>
        <v/>
      </c>
      <c r="J26" t="str">
        <f t="shared" si="11"/>
        <v/>
      </c>
      <c r="K26" t="str">
        <f t="shared" si="11"/>
        <v/>
      </c>
      <c r="L26" t="str">
        <f t="shared" si="11"/>
        <v/>
      </c>
      <c r="M26" t="str">
        <f t="shared" si="11"/>
        <v/>
      </c>
      <c r="N26" t="str">
        <f t="shared" si="11"/>
        <v/>
      </c>
      <c r="O26" t="str">
        <f t="shared" si="11"/>
        <v/>
      </c>
      <c r="P26" t="str">
        <f t="shared" si="11"/>
        <v/>
      </c>
      <c r="Q26" t="str">
        <f t="shared" si="11"/>
        <v/>
      </c>
      <c r="R26" t="str">
        <f t="shared" si="11"/>
        <v/>
      </c>
      <c r="S26" t="str">
        <f t="shared" si="11"/>
        <v/>
      </c>
      <c r="T26" t="str">
        <f t="shared" si="10"/>
        <v/>
      </c>
      <c r="U26" t="str">
        <f t="shared" si="10"/>
        <v/>
      </c>
      <c r="V26" t="str">
        <f t="shared" si="10"/>
        <v/>
      </c>
      <c r="W26" t="str">
        <f t="shared" si="10"/>
        <v/>
      </c>
      <c r="X26" t="str">
        <f t="shared" si="10"/>
        <v/>
      </c>
      <c r="Y26" t="str">
        <f t="shared" si="10"/>
        <v/>
      </c>
      <c r="Z26" t="str">
        <f t="shared" si="10"/>
        <v/>
      </c>
      <c r="AA26" t="str">
        <f t="shared" si="10"/>
        <v/>
      </c>
      <c r="AB26" t="str">
        <f t="shared" si="10"/>
        <v/>
      </c>
      <c r="AC26" t="str">
        <f t="shared" si="10"/>
        <v/>
      </c>
      <c r="AD26" t="str">
        <f t="shared" si="10"/>
        <v/>
      </c>
      <c r="AE26" t="str">
        <f t="shared" si="10"/>
        <v/>
      </c>
      <c r="AF26" t="str">
        <f t="shared" si="10"/>
        <v/>
      </c>
      <c r="AG26" t="str">
        <f t="shared" si="10"/>
        <v/>
      </c>
      <c r="AH26" t="str">
        <f t="shared" si="10"/>
        <v/>
      </c>
      <c r="AI26">
        <f t="shared" si="8"/>
        <v>0</v>
      </c>
      <c r="AJ26">
        <f t="shared" si="9"/>
        <v>0</v>
      </c>
    </row>
    <row r="27" spans="2:36" hidden="1" x14ac:dyDescent="0.2">
      <c r="B27">
        <f>TABLA!D22</f>
        <v>1448</v>
      </c>
      <c r="C27" t="str">
        <f>IF(ISNA(LOOKUP($D27,BLIOTECAS!$B$1:$B$27,BLIOTECAS!C$1:C$27)),"",LOOKUP($D27,BLIOTECAS!$B$1:$B$27,BLIOTECAS!C$1:C$27))</f>
        <v xml:space="preserve">Facultad de Filosofía </v>
      </c>
      <c r="D27">
        <f>TABLA!G22</f>
        <v>15</v>
      </c>
      <c r="E27" s="163">
        <f>TABLA!BF22</f>
        <v>0</v>
      </c>
      <c r="F27" s="163">
        <f>TABLA!BO22</f>
        <v>0</v>
      </c>
      <c r="G27" t="str">
        <f t="shared" si="7"/>
        <v/>
      </c>
      <c r="H27" t="str">
        <f t="shared" si="11"/>
        <v/>
      </c>
      <c r="I27" t="str">
        <f t="shared" si="11"/>
        <v/>
      </c>
      <c r="J27" t="str">
        <f t="shared" si="11"/>
        <v/>
      </c>
      <c r="K27" t="str">
        <f t="shared" si="11"/>
        <v/>
      </c>
      <c r="L27" t="str">
        <f t="shared" si="11"/>
        <v/>
      </c>
      <c r="M27" t="str">
        <f t="shared" si="11"/>
        <v/>
      </c>
      <c r="N27" t="str">
        <f t="shared" si="11"/>
        <v/>
      </c>
      <c r="O27" t="str">
        <f t="shared" si="11"/>
        <v/>
      </c>
      <c r="P27" t="str">
        <f t="shared" si="11"/>
        <v/>
      </c>
      <c r="Q27" t="str">
        <f t="shared" si="11"/>
        <v/>
      </c>
      <c r="R27" t="str">
        <f t="shared" si="11"/>
        <v/>
      </c>
      <c r="S27" t="str">
        <f t="shared" si="11"/>
        <v/>
      </c>
      <c r="T27" t="str">
        <f t="shared" si="10"/>
        <v/>
      </c>
      <c r="U27" t="str">
        <f t="shared" si="10"/>
        <v/>
      </c>
      <c r="V27" t="str">
        <f t="shared" si="10"/>
        <v/>
      </c>
      <c r="W27" t="str">
        <f t="shared" si="10"/>
        <v/>
      </c>
      <c r="X27" t="str">
        <f t="shared" si="10"/>
        <v/>
      </c>
      <c r="Y27" t="str">
        <f t="shared" si="10"/>
        <v/>
      </c>
      <c r="Z27" t="str">
        <f t="shared" si="10"/>
        <v/>
      </c>
      <c r="AA27" t="str">
        <f t="shared" si="10"/>
        <v/>
      </c>
      <c r="AB27" t="str">
        <f t="shared" si="10"/>
        <v/>
      </c>
      <c r="AC27" t="str">
        <f t="shared" si="10"/>
        <v/>
      </c>
      <c r="AD27" t="str">
        <f t="shared" si="10"/>
        <v/>
      </c>
      <c r="AE27" t="str">
        <f t="shared" si="10"/>
        <v/>
      </c>
      <c r="AF27" t="str">
        <f t="shared" si="10"/>
        <v/>
      </c>
      <c r="AG27" t="str">
        <f t="shared" si="10"/>
        <v/>
      </c>
      <c r="AH27" t="str">
        <f t="shared" si="10"/>
        <v/>
      </c>
      <c r="AI27">
        <f t="shared" si="8"/>
        <v>0</v>
      </c>
      <c r="AJ27">
        <f t="shared" si="9"/>
        <v>0</v>
      </c>
    </row>
    <row r="28" spans="2:36" x14ac:dyDescent="0.2">
      <c r="B28">
        <f>TABLA!D23</f>
        <v>1449</v>
      </c>
      <c r="C28" t="str">
        <f>IF(ISNA(LOOKUP($D28,BLIOTECAS!$B$1:$B$27,BLIOTECAS!C$1:C$27)),"",LOOKUP($D28,BLIOTECAS!$B$1:$B$27,BLIOTECAS!C$1:C$27))</f>
        <v xml:space="preserve">Facultad de Medicina </v>
      </c>
      <c r="D28">
        <f>TABLA!G23</f>
        <v>18</v>
      </c>
      <c r="E28" s="163">
        <f>TABLA!BF23</f>
        <v>0</v>
      </c>
      <c r="F28" s="163">
        <f>TABLA!BO23</f>
        <v>0</v>
      </c>
      <c r="G28" t="str">
        <f t="shared" si="7"/>
        <v/>
      </c>
      <c r="H28" t="str">
        <f t="shared" si="11"/>
        <v/>
      </c>
      <c r="I28" t="str">
        <f t="shared" si="11"/>
        <v/>
      </c>
      <c r="J28" t="str">
        <f t="shared" si="11"/>
        <v/>
      </c>
      <c r="K28" t="str">
        <f t="shared" si="11"/>
        <v/>
      </c>
      <c r="L28" t="str">
        <f t="shared" si="11"/>
        <v/>
      </c>
      <c r="M28" t="str">
        <f t="shared" si="11"/>
        <v/>
      </c>
      <c r="N28" t="str">
        <f t="shared" si="11"/>
        <v/>
      </c>
      <c r="O28" t="str">
        <f t="shared" si="11"/>
        <v/>
      </c>
      <c r="P28" t="str">
        <f t="shared" si="11"/>
        <v/>
      </c>
      <c r="Q28" t="str">
        <f t="shared" si="11"/>
        <v/>
      </c>
      <c r="R28" t="str">
        <f t="shared" si="11"/>
        <v/>
      </c>
      <c r="S28" t="str">
        <f t="shared" si="11"/>
        <v/>
      </c>
      <c r="T28" t="str">
        <f t="shared" si="10"/>
        <v/>
      </c>
      <c r="U28" t="str">
        <f t="shared" si="10"/>
        <v/>
      </c>
      <c r="V28" t="str">
        <f t="shared" si="10"/>
        <v/>
      </c>
      <c r="W28" t="str">
        <f t="shared" si="10"/>
        <v/>
      </c>
      <c r="X28" t="str">
        <f t="shared" si="10"/>
        <v/>
      </c>
      <c r="Y28" t="str">
        <f t="shared" si="10"/>
        <v/>
      </c>
      <c r="Z28" t="str">
        <f t="shared" si="10"/>
        <v/>
      </c>
      <c r="AA28" t="str">
        <f t="shared" si="10"/>
        <v/>
      </c>
      <c r="AB28" t="str">
        <f t="shared" si="10"/>
        <v/>
      </c>
      <c r="AC28" t="str">
        <f t="shared" si="10"/>
        <v/>
      </c>
      <c r="AD28" t="str">
        <f t="shared" si="10"/>
        <v/>
      </c>
      <c r="AE28" t="str">
        <f t="shared" si="10"/>
        <v/>
      </c>
      <c r="AF28" t="str">
        <f t="shared" si="10"/>
        <v/>
      </c>
      <c r="AG28" t="str">
        <f t="shared" si="10"/>
        <v/>
      </c>
      <c r="AH28" t="str">
        <f t="shared" si="10"/>
        <v/>
      </c>
      <c r="AI28">
        <f t="shared" si="8"/>
        <v>0</v>
      </c>
      <c r="AJ28">
        <f t="shared" si="9"/>
        <v>0</v>
      </c>
    </row>
    <row r="29" spans="2:36" hidden="1" x14ac:dyDescent="0.2">
      <c r="B29">
        <f>TABLA!D24</f>
        <v>1450</v>
      </c>
      <c r="C29" t="str">
        <f>IF(ISNA(LOOKUP($D29,BLIOTECAS!$B$1:$B$27,BLIOTECAS!C$1:C$27)),"",LOOKUP($D29,BLIOTECAS!$B$1:$B$27,BLIOTECAS!C$1:C$27))</f>
        <v xml:space="preserve">Facultad de Ciencias de la Información </v>
      </c>
      <c r="D29">
        <f>TABLA!G24</f>
        <v>4</v>
      </c>
      <c r="E29" s="163">
        <f>TABLA!BF24</f>
        <v>0</v>
      </c>
      <c r="F29" s="163">
        <f>TABLA!BO24</f>
        <v>0</v>
      </c>
      <c r="G29" t="str">
        <f t="shared" si="7"/>
        <v/>
      </c>
      <c r="H29" t="str">
        <f t="shared" si="11"/>
        <v/>
      </c>
      <c r="I29" t="str">
        <f t="shared" si="11"/>
        <v/>
      </c>
      <c r="J29" t="str">
        <f t="shared" si="11"/>
        <v/>
      </c>
      <c r="K29" t="str">
        <f t="shared" si="11"/>
        <v/>
      </c>
      <c r="L29" t="str">
        <f t="shared" si="11"/>
        <v/>
      </c>
      <c r="M29" t="str">
        <f t="shared" si="11"/>
        <v/>
      </c>
      <c r="N29" t="str">
        <f t="shared" si="11"/>
        <v/>
      </c>
      <c r="O29" t="str">
        <f t="shared" si="11"/>
        <v/>
      </c>
      <c r="P29" t="str">
        <f t="shared" si="11"/>
        <v/>
      </c>
      <c r="Q29" t="str">
        <f t="shared" si="11"/>
        <v/>
      </c>
      <c r="R29" t="str">
        <f t="shared" si="11"/>
        <v/>
      </c>
      <c r="S29" t="str">
        <f t="shared" si="11"/>
        <v/>
      </c>
      <c r="T29" t="str">
        <f t="shared" si="10"/>
        <v/>
      </c>
      <c r="U29" t="str">
        <f t="shared" si="10"/>
        <v/>
      </c>
      <c r="V29" t="str">
        <f t="shared" si="10"/>
        <v/>
      </c>
      <c r="W29" t="str">
        <f t="shared" si="10"/>
        <v/>
      </c>
      <c r="X29" t="str">
        <f t="shared" si="10"/>
        <v/>
      </c>
      <c r="Y29" t="str">
        <f t="shared" si="10"/>
        <v/>
      </c>
      <c r="Z29" t="str">
        <f t="shared" si="10"/>
        <v/>
      </c>
      <c r="AA29" t="str">
        <f t="shared" si="10"/>
        <v/>
      </c>
      <c r="AB29" t="str">
        <f t="shared" si="10"/>
        <v/>
      </c>
      <c r="AC29" t="str">
        <f t="shared" si="10"/>
        <v/>
      </c>
      <c r="AD29" t="str">
        <f t="shared" si="10"/>
        <v/>
      </c>
      <c r="AE29" t="str">
        <f t="shared" si="10"/>
        <v/>
      </c>
      <c r="AF29" t="str">
        <f t="shared" si="10"/>
        <v/>
      </c>
      <c r="AG29" t="str">
        <f t="shared" si="10"/>
        <v/>
      </c>
      <c r="AH29" t="str">
        <f t="shared" si="10"/>
        <v/>
      </c>
      <c r="AI29">
        <f t="shared" si="8"/>
        <v>0</v>
      </c>
      <c r="AJ29">
        <f t="shared" si="9"/>
        <v>0</v>
      </c>
    </row>
    <row r="30" spans="2:36" hidden="1" x14ac:dyDescent="0.2">
      <c r="B30">
        <f>TABLA!D25</f>
        <v>1451</v>
      </c>
      <c r="C30" t="str">
        <f>IF(ISNA(LOOKUP($D30,BLIOTECAS!$B$1:$B$27,BLIOTECAS!C$1:C$27)),"",LOOKUP($D30,BLIOTECAS!$B$1:$B$27,BLIOTECAS!C$1:C$27))</f>
        <v xml:space="preserve">Facultad de Ciencias de la Documentación </v>
      </c>
      <c r="D30">
        <f>TABLA!G25</f>
        <v>3</v>
      </c>
      <c r="E30" s="163">
        <f>TABLA!BF25</f>
        <v>0</v>
      </c>
      <c r="F30" s="163">
        <f>TABLA!BO25</f>
        <v>0</v>
      </c>
      <c r="G30" t="str">
        <f t="shared" si="7"/>
        <v/>
      </c>
      <c r="H30" t="str">
        <f t="shared" si="11"/>
        <v/>
      </c>
      <c r="I30" t="str">
        <f t="shared" si="11"/>
        <v/>
      </c>
      <c r="J30" t="str">
        <f t="shared" si="11"/>
        <v/>
      </c>
      <c r="K30" t="str">
        <f t="shared" si="11"/>
        <v/>
      </c>
      <c r="L30" t="str">
        <f t="shared" si="11"/>
        <v/>
      </c>
      <c r="M30" t="str">
        <f t="shared" si="11"/>
        <v/>
      </c>
      <c r="N30" t="str">
        <f t="shared" si="11"/>
        <v/>
      </c>
      <c r="O30" t="str">
        <f t="shared" si="11"/>
        <v/>
      </c>
      <c r="P30" t="str">
        <f t="shared" si="11"/>
        <v/>
      </c>
      <c r="Q30" t="str">
        <f t="shared" si="11"/>
        <v/>
      </c>
      <c r="R30" t="str">
        <f t="shared" si="11"/>
        <v/>
      </c>
      <c r="S30" t="str">
        <f t="shared" si="11"/>
        <v/>
      </c>
      <c r="T30" t="str">
        <f t="shared" si="10"/>
        <v/>
      </c>
      <c r="U30" t="str">
        <f t="shared" si="10"/>
        <v/>
      </c>
      <c r="V30" t="str">
        <f t="shared" si="10"/>
        <v/>
      </c>
      <c r="W30" t="str">
        <f t="shared" si="10"/>
        <v/>
      </c>
      <c r="X30" t="str">
        <f t="shared" si="10"/>
        <v/>
      </c>
      <c r="Y30" t="str">
        <f t="shared" si="10"/>
        <v/>
      </c>
      <c r="Z30" t="str">
        <f t="shared" si="10"/>
        <v/>
      </c>
      <c r="AA30" t="str">
        <f t="shared" si="10"/>
        <v/>
      </c>
      <c r="AB30" t="str">
        <f t="shared" si="10"/>
        <v/>
      </c>
      <c r="AC30" t="str">
        <f t="shared" si="10"/>
        <v/>
      </c>
      <c r="AD30" t="str">
        <f t="shared" si="10"/>
        <v/>
      </c>
      <c r="AE30" t="str">
        <f t="shared" si="10"/>
        <v/>
      </c>
      <c r="AF30" t="str">
        <f t="shared" si="10"/>
        <v/>
      </c>
      <c r="AG30" t="str">
        <f t="shared" si="10"/>
        <v/>
      </c>
      <c r="AH30" t="str">
        <f t="shared" si="10"/>
        <v/>
      </c>
      <c r="AI30">
        <f t="shared" si="8"/>
        <v>0</v>
      </c>
      <c r="AJ30">
        <f t="shared" si="9"/>
        <v>0</v>
      </c>
    </row>
    <row r="31" spans="2:36" ht="25.5" hidden="1" x14ac:dyDescent="0.2">
      <c r="B31">
        <f>TABLA!D26</f>
        <v>1452</v>
      </c>
      <c r="C31" t="str">
        <f>IF(ISNA(LOOKUP($D31,BLIOTECAS!$B$1:$B$27,BLIOTECAS!C$1:C$27)),"",LOOKUP($D31,BLIOTECAS!$B$1:$B$27,BLIOTECAS!C$1:C$27))</f>
        <v xml:space="preserve">Facultad de Ciencias Químicas </v>
      </c>
      <c r="D31">
        <f>TABLA!G26</f>
        <v>10</v>
      </c>
      <c r="E31" s="163">
        <f>TABLA!BF26</f>
        <v>0</v>
      </c>
      <c r="F31" s="163" t="str">
        <f>TABLA!BO26</f>
        <v>5.1. Sé que existe e-prints pero no lo he usado.&lt;br&gt;5.11. Probablemente lo use con los alumnos este curso.</v>
      </c>
      <c r="G31" t="str">
        <f t="shared" si="7"/>
        <v/>
      </c>
      <c r="H31" t="str">
        <f t="shared" si="11"/>
        <v/>
      </c>
      <c r="I31" t="str">
        <f t="shared" si="11"/>
        <v/>
      </c>
      <c r="J31" t="str">
        <f t="shared" si="11"/>
        <v/>
      </c>
      <c r="K31" t="str">
        <f t="shared" si="11"/>
        <v/>
      </c>
      <c r="L31" t="str">
        <f t="shared" si="11"/>
        <v/>
      </c>
      <c r="M31" t="str">
        <f t="shared" si="11"/>
        <v/>
      </c>
      <c r="N31" t="str">
        <f t="shared" si="11"/>
        <v/>
      </c>
      <c r="O31" t="str">
        <f t="shared" si="11"/>
        <v/>
      </c>
      <c r="P31" t="str">
        <f t="shared" si="11"/>
        <v/>
      </c>
      <c r="Q31" t="str">
        <f t="shared" si="11"/>
        <v/>
      </c>
      <c r="R31" t="str">
        <f t="shared" si="11"/>
        <v/>
      </c>
      <c r="S31" t="str">
        <f t="shared" si="11"/>
        <v/>
      </c>
      <c r="T31" t="str">
        <f t="shared" ref="T31:AH40" si="12">IFERROR((IF(FIND(T$1,$E31,1)&gt;0,"x")),"")</f>
        <v/>
      </c>
      <c r="U31" t="str">
        <f t="shared" si="12"/>
        <v/>
      </c>
      <c r="V31" t="str">
        <f t="shared" si="12"/>
        <v/>
      </c>
      <c r="W31" t="str">
        <f t="shared" si="12"/>
        <v/>
      </c>
      <c r="X31" t="str">
        <f t="shared" si="12"/>
        <v/>
      </c>
      <c r="Y31" t="str">
        <f t="shared" si="12"/>
        <v/>
      </c>
      <c r="Z31" t="str">
        <f t="shared" si="12"/>
        <v/>
      </c>
      <c r="AA31" t="str">
        <f t="shared" si="12"/>
        <v/>
      </c>
      <c r="AB31" t="str">
        <f t="shared" si="12"/>
        <v/>
      </c>
      <c r="AC31" t="str">
        <f t="shared" si="12"/>
        <v/>
      </c>
      <c r="AD31" t="str">
        <f t="shared" si="12"/>
        <v/>
      </c>
      <c r="AE31" t="str">
        <f t="shared" si="12"/>
        <v/>
      </c>
      <c r="AF31" t="str">
        <f t="shared" si="12"/>
        <v/>
      </c>
      <c r="AG31" t="str">
        <f t="shared" si="12"/>
        <v/>
      </c>
      <c r="AH31" t="str">
        <f t="shared" si="12"/>
        <v/>
      </c>
      <c r="AI31">
        <f t="shared" si="8"/>
        <v>0</v>
      </c>
      <c r="AJ31">
        <f t="shared" si="9"/>
        <v>1</v>
      </c>
    </row>
    <row r="32" spans="2:36" hidden="1" x14ac:dyDescent="0.2">
      <c r="B32">
        <f>TABLA!D27</f>
        <v>1453</v>
      </c>
      <c r="C32" t="str">
        <f>IF(ISNA(LOOKUP($D32,BLIOTECAS!$B$1:$B$27,BLIOTECAS!C$1:C$27)),"",LOOKUP($D32,BLIOTECAS!$B$1:$B$27,BLIOTECAS!C$1:C$27))</f>
        <v xml:space="preserve">Facultad de Ciencias Geológicas </v>
      </c>
      <c r="D32">
        <f>TABLA!G27</f>
        <v>7</v>
      </c>
      <c r="E32" s="163">
        <f>TABLA!BF27</f>
        <v>0</v>
      </c>
      <c r="F32" s="163">
        <f>TABLA!BO27</f>
        <v>0</v>
      </c>
      <c r="G32" t="str">
        <f t="shared" si="7"/>
        <v/>
      </c>
      <c r="H32" t="str">
        <f t="shared" ref="H32:S41" si="13">IFERROR((IF(FIND(H$1,$E32,1)&gt;0,"x")),"")</f>
        <v/>
      </c>
      <c r="I32" t="str">
        <f t="shared" si="13"/>
        <v/>
      </c>
      <c r="J32" t="str">
        <f t="shared" si="13"/>
        <v/>
      </c>
      <c r="K32" t="str">
        <f t="shared" si="13"/>
        <v/>
      </c>
      <c r="L32" t="str">
        <f t="shared" si="13"/>
        <v/>
      </c>
      <c r="M32" t="str">
        <f t="shared" si="13"/>
        <v/>
      </c>
      <c r="N32" t="str">
        <f t="shared" si="13"/>
        <v/>
      </c>
      <c r="O32" t="str">
        <f t="shared" si="13"/>
        <v/>
      </c>
      <c r="P32" t="str">
        <f t="shared" si="13"/>
        <v/>
      </c>
      <c r="Q32" t="str">
        <f t="shared" si="13"/>
        <v/>
      </c>
      <c r="R32" t="str">
        <f t="shared" si="13"/>
        <v/>
      </c>
      <c r="S32" t="str">
        <f t="shared" si="13"/>
        <v/>
      </c>
      <c r="T32" t="str">
        <f t="shared" si="12"/>
        <v/>
      </c>
      <c r="U32" t="str">
        <f t="shared" si="12"/>
        <v/>
      </c>
      <c r="V32" t="str">
        <f t="shared" si="12"/>
        <v/>
      </c>
      <c r="W32" t="str">
        <f t="shared" si="12"/>
        <v/>
      </c>
      <c r="X32" t="str">
        <f t="shared" si="12"/>
        <v/>
      </c>
      <c r="Y32" t="str">
        <f t="shared" si="12"/>
        <v/>
      </c>
      <c r="Z32" t="str">
        <f t="shared" si="12"/>
        <v/>
      </c>
      <c r="AA32" t="str">
        <f t="shared" si="12"/>
        <v/>
      </c>
      <c r="AB32" t="str">
        <f t="shared" si="12"/>
        <v/>
      </c>
      <c r="AC32" t="str">
        <f t="shared" si="12"/>
        <v/>
      </c>
      <c r="AD32" t="str">
        <f t="shared" si="12"/>
        <v/>
      </c>
      <c r="AE32" t="str">
        <f t="shared" si="12"/>
        <v/>
      </c>
      <c r="AF32" t="str">
        <f t="shared" si="12"/>
        <v/>
      </c>
      <c r="AG32" t="str">
        <f t="shared" si="12"/>
        <v/>
      </c>
      <c r="AH32" t="str">
        <f t="shared" si="12"/>
        <v/>
      </c>
      <c r="AI32">
        <f t="shared" si="8"/>
        <v>0</v>
      </c>
      <c r="AJ32">
        <f t="shared" si="9"/>
        <v>0</v>
      </c>
    </row>
    <row r="33" spans="2:36" hidden="1" x14ac:dyDescent="0.2">
      <c r="B33">
        <f>TABLA!D28</f>
        <v>1454</v>
      </c>
      <c r="C33" t="str">
        <f>IF(ISNA(LOOKUP($D33,BLIOTECAS!$B$1:$B$27,BLIOTECAS!C$1:C$27)),"",LOOKUP($D33,BLIOTECAS!$B$1:$B$27,BLIOTECAS!C$1:C$27))</f>
        <v xml:space="preserve">Facultad de Derecho </v>
      </c>
      <c r="D33">
        <f>TABLA!G28</f>
        <v>11</v>
      </c>
      <c r="E33" s="163">
        <f>TABLA!BF28</f>
        <v>0</v>
      </c>
      <c r="F33" s="163">
        <f>TABLA!BO28</f>
        <v>0</v>
      </c>
      <c r="G33" t="str">
        <f t="shared" si="7"/>
        <v/>
      </c>
      <c r="H33" t="str">
        <f t="shared" si="13"/>
        <v/>
      </c>
      <c r="I33" t="str">
        <f t="shared" si="13"/>
        <v/>
      </c>
      <c r="J33" t="str">
        <f t="shared" si="13"/>
        <v/>
      </c>
      <c r="K33" t="str">
        <f t="shared" si="13"/>
        <v/>
      </c>
      <c r="L33" t="str">
        <f t="shared" si="13"/>
        <v/>
      </c>
      <c r="M33" t="str">
        <f t="shared" si="13"/>
        <v/>
      </c>
      <c r="N33" t="str">
        <f t="shared" si="13"/>
        <v/>
      </c>
      <c r="O33" t="str">
        <f t="shared" si="13"/>
        <v/>
      </c>
      <c r="P33" t="str">
        <f t="shared" si="13"/>
        <v/>
      </c>
      <c r="Q33" t="str">
        <f t="shared" si="13"/>
        <v/>
      </c>
      <c r="R33" t="str">
        <f t="shared" si="13"/>
        <v/>
      </c>
      <c r="S33" t="str">
        <f t="shared" si="13"/>
        <v/>
      </c>
      <c r="T33" t="str">
        <f t="shared" si="12"/>
        <v/>
      </c>
      <c r="U33" t="str">
        <f t="shared" si="12"/>
        <v/>
      </c>
      <c r="V33" t="str">
        <f t="shared" si="12"/>
        <v/>
      </c>
      <c r="W33" t="str">
        <f t="shared" si="12"/>
        <v/>
      </c>
      <c r="X33" t="str">
        <f t="shared" si="12"/>
        <v/>
      </c>
      <c r="Y33" t="str">
        <f t="shared" si="12"/>
        <v/>
      </c>
      <c r="Z33" t="str">
        <f t="shared" si="12"/>
        <v/>
      </c>
      <c r="AA33" t="str">
        <f t="shared" si="12"/>
        <v/>
      </c>
      <c r="AB33" t="str">
        <f t="shared" si="12"/>
        <v/>
      </c>
      <c r="AC33" t="str">
        <f t="shared" si="12"/>
        <v/>
      </c>
      <c r="AD33" t="str">
        <f t="shared" si="12"/>
        <v/>
      </c>
      <c r="AE33" t="str">
        <f t="shared" si="12"/>
        <v/>
      </c>
      <c r="AF33" t="str">
        <f t="shared" si="12"/>
        <v/>
      </c>
      <c r="AG33" t="str">
        <f t="shared" si="12"/>
        <v/>
      </c>
      <c r="AH33" t="str">
        <f t="shared" si="12"/>
        <v/>
      </c>
      <c r="AI33">
        <f t="shared" si="8"/>
        <v>0</v>
      </c>
      <c r="AJ33">
        <f t="shared" si="9"/>
        <v>0</v>
      </c>
    </row>
    <row r="34" spans="2:36" hidden="1" x14ac:dyDescent="0.2">
      <c r="B34">
        <f>TABLA!D29</f>
        <v>1455</v>
      </c>
      <c r="C34" t="str">
        <f>IF(ISNA(LOOKUP($D34,BLIOTECAS!$B$1:$B$27,BLIOTECAS!C$1:C$27)),"",LOOKUP($D34,BLIOTECAS!$B$1:$B$27,BLIOTECAS!C$1:C$27))</f>
        <v xml:space="preserve">Facultad de Educación </v>
      </c>
      <c r="D34">
        <f>TABLA!G29</f>
        <v>12</v>
      </c>
      <c r="E34" s="163">
        <f>TABLA!BF29</f>
        <v>0</v>
      </c>
      <c r="F34" s="163">
        <f>TABLA!BO29</f>
        <v>0</v>
      </c>
      <c r="G34" t="str">
        <f t="shared" si="7"/>
        <v/>
      </c>
      <c r="H34" t="str">
        <f t="shared" si="13"/>
        <v/>
      </c>
      <c r="I34" t="str">
        <f t="shared" si="13"/>
        <v/>
      </c>
      <c r="J34" t="str">
        <f t="shared" si="13"/>
        <v/>
      </c>
      <c r="K34" t="str">
        <f t="shared" si="13"/>
        <v/>
      </c>
      <c r="L34" t="str">
        <f t="shared" si="13"/>
        <v/>
      </c>
      <c r="M34" t="str">
        <f t="shared" si="13"/>
        <v/>
      </c>
      <c r="N34" t="str">
        <f t="shared" si="13"/>
        <v/>
      </c>
      <c r="O34" t="str">
        <f t="shared" si="13"/>
        <v/>
      </c>
      <c r="P34" t="str">
        <f t="shared" si="13"/>
        <v/>
      </c>
      <c r="Q34" t="str">
        <f t="shared" si="13"/>
        <v/>
      </c>
      <c r="R34" t="str">
        <f t="shared" si="13"/>
        <v/>
      </c>
      <c r="S34" t="str">
        <f t="shared" si="13"/>
        <v/>
      </c>
      <c r="T34" t="str">
        <f t="shared" si="12"/>
        <v/>
      </c>
      <c r="U34" t="str">
        <f t="shared" si="12"/>
        <v/>
      </c>
      <c r="V34" t="str">
        <f t="shared" si="12"/>
        <v/>
      </c>
      <c r="W34" t="str">
        <f t="shared" si="12"/>
        <v/>
      </c>
      <c r="X34" t="str">
        <f t="shared" si="12"/>
        <v/>
      </c>
      <c r="Y34" t="str">
        <f t="shared" si="12"/>
        <v/>
      </c>
      <c r="Z34" t="str">
        <f t="shared" si="12"/>
        <v/>
      </c>
      <c r="AA34" t="str">
        <f t="shared" si="12"/>
        <v/>
      </c>
      <c r="AB34" t="str">
        <f t="shared" si="12"/>
        <v/>
      </c>
      <c r="AC34" t="str">
        <f t="shared" si="12"/>
        <v/>
      </c>
      <c r="AD34" t="str">
        <f t="shared" si="12"/>
        <v/>
      </c>
      <c r="AE34" t="str">
        <f t="shared" si="12"/>
        <v/>
      </c>
      <c r="AF34" t="str">
        <f t="shared" si="12"/>
        <v/>
      </c>
      <c r="AG34" t="str">
        <f t="shared" si="12"/>
        <v/>
      </c>
      <c r="AH34" t="str">
        <f t="shared" si="12"/>
        <v/>
      </c>
      <c r="AI34">
        <f t="shared" si="8"/>
        <v>0</v>
      </c>
      <c r="AJ34">
        <f t="shared" si="9"/>
        <v>0</v>
      </c>
    </row>
    <row r="35" spans="2:36" hidden="1" x14ac:dyDescent="0.2">
      <c r="B35">
        <f>TABLA!D30</f>
        <v>1456</v>
      </c>
      <c r="C35" t="str">
        <f>IF(ISNA(LOOKUP($D35,BLIOTECAS!$B$1:$B$27,BLIOTECAS!C$1:C$27)),"",LOOKUP($D35,BLIOTECAS!$B$1:$B$27,BLIOTECAS!C$1:C$27))</f>
        <v xml:space="preserve">Facultad de Ciencias Políticas y Sociología </v>
      </c>
      <c r="D35">
        <f>TABLA!G30</f>
        <v>9</v>
      </c>
      <c r="E35" s="163">
        <f>TABLA!BF30</f>
        <v>0</v>
      </c>
      <c r="F35" s="163">
        <f>TABLA!BO30</f>
        <v>0</v>
      </c>
      <c r="G35" t="str">
        <f t="shared" si="7"/>
        <v/>
      </c>
      <c r="H35" t="str">
        <f t="shared" si="13"/>
        <v/>
      </c>
      <c r="I35" t="str">
        <f t="shared" si="13"/>
        <v/>
      </c>
      <c r="J35" t="str">
        <f t="shared" si="13"/>
        <v/>
      </c>
      <c r="K35" t="str">
        <f t="shared" si="13"/>
        <v/>
      </c>
      <c r="L35" t="str">
        <f t="shared" si="13"/>
        <v/>
      </c>
      <c r="M35" t="str">
        <f t="shared" si="13"/>
        <v/>
      </c>
      <c r="N35" t="str">
        <f t="shared" si="13"/>
        <v/>
      </c>
      <c r="O35" t="str">
        <f t="shared" si="13"/>
        <v/>
      </c>
      <c r="P35" t="str">
        <f t="shared" si="13"/>
        <v/>
      </c>
      <c r="Q35" t="str">
        <f t="shared" si="13"/>
        <v/>
      </c>
      <c r="R35" t="str">
        <f t="shared" si="13"/>
        <v/>
      </c>
      <c r="S35" t="str">
        <f t="shared" si="13"/>
        <v/>
      </c>
      <c r="T35" t="str">
        <f t="shared" si="12"/>
        <v/>
      </c>
      <c r="U35" t="str">
        <f t="shared" si="12"/>
        <v/>
      </c>
      <c r="V35" t="str">
        <f t="shared" si="12"/>
        <v/>
      </c>
      <c r="W35" t="str">
        <f t="shared" si="12"/>
        <v/>
      </c>
      <c r="X35" t="str">
        <f t="shared" si="12"/>
        <v/>
      </c>
      <c r="Y35" t="str">
        <f t="shared" si="12"/>
        <v/>
      </c>
      <c r="Z35" t="str">
        <f t="shared" si="12"/>
        <v/>
      </c>
      <c r="AA35" t="str">
        <f t="shared" si="12"/>
        <v/>
      </c>
      <c r="AB35" t="str">
        <f t="shared" si="12"/>
        <v/>
      </c>
      <c r="AC35" t="str">
        <f t="shared" si="12"/>
        <v/>
      </c>
      <c r="AD35" t="str">
        <f t="shared" si="12"/>
        <v/>
      </c>
      <c r="AE35" t="str">
        <f t="shared" si="12"/>
        <v/>
      </c>
      <c r="AF35" t="str">
        <f t="shared" si="12"/>
        <v/>
      </c>
      <c r="AG35" t="str">
        <f t="shared" si="12"/>
        <v/>
      </c>
      <c r="AH35" t="str">
        <f t="shared" si="12"/>
        <v/>
      </c>
      <c r="AI35">
        <f t="shared" si="8"/>
        <v>0</v>
      </c>
      <c r="AJ35">
        <f t="shared" si="9"/>
        <v>0</v>
      </c>
    </row>
    <row r="36" spans="2:36" hidden="1" x14ac:dyDescent="0.2">
      <c r="B36">
        <f>TABLA!D31</f>
        <v>1457</v>
      </c>
      <c r="C36" t="str">
        <f>IF(ISNA(LOOKUP($D36,BLIOTECAS!$B$1:$B$27,BLIOTECAS!C$1:C$27)),"",LOOKUP($D36,BLIOTECAS!$B$1:$B$27,BLIOTECAS!C$1:C$27))</f>
        <v xml:space="preserve">Facultad de Ciencias Políticas y Sociología </v>
      </c>
      <c r="D36">
        <f>TABLA!G31</f>
        <v>9</v>
      </c>
      <c r="E36" s="163">
        <f>TABLA!BF31</f>
        <v>0</v>
      </c>
      <c r="F36" s="163">
        <f>TABLA!BO31</f>
        <v>0</v>
      </c>
      <c r="G36" t="str">
        <f t="shared" si="7"/>
        <v/>
      </c>
      <c r="H36" t="str">
        <f t="shared" si="13"/>
        <v/>
      </c>
      <c r="I36" t="str">
        <f t="shared" si="13"/>
        <v/>
      </c>
      <c r="J36" t="str">
        <f t="shared" si="13"/>
        <v/>
      </c>
      <c r="K36" t="str">
        <f t="shared" si="13"/>
        <v/>
      </c>
      <c r="L36" t="str">
        <f t="shared" si="13"/>
        <v/>
      </c>
      <c r="M36" t="str">
        <f t="shared" si="13"/>
        <v/>
      </c>
      <c r="N36" t="str">
        <f t="shared" si="13"/>
        <v/>
      </c>
      <c r="O36" t="str">
        <f t="shared" si="13"/>
        <v/>
      </c>
      <c r="P36" t="str">
        <f t="shared" si="13"/>
        <v/>
      </c>
      <c r="Q36" t="str">
        <f t="shared" si="13"/>
        <v/>
      </c>
      <c r="R36" t="str">
        <f t="shared" si="13"/>
        <v/>
      </c>
      <c r="S36" t="str">
        <f t="shared" si="13"/>
        <v/>
      </c>
      <c r="T36" t="str">
        <f t="shared" si="12"/>
        <v/>
      </c>
      <c r="U36" t="str">
        <f t="shared" si="12"/>
        <v/>
      </c>
      <c r="V36" t="str">
        <f t="shared" si="12"/>
        <v/>
      </c>
      <c r="W36" t="str">
        <f t="shared" si="12"/>
        <v/>
      </c>
      <c r="X36" t="str">
        <f t="shared" si="12"/>
        <v/>
      </c>
      <c r="Y36" t="str">
        <f t="shared" si="12"/>
        <v/>
      </c>
      <c r="Z36" t="str">
        <f t="shared" si="12"/>
        <v/>
      </c>
      <c r="AA36" t="str">
        <f t="shared" si="12"/>
        <v/>
      </c>
      <c r="AB36" t="str">
        <f t="shared" si="12"/>
        <v/>
      </c>
      <c r="AC36" t="str">
        <f t="shared" si="12"/>
        <v/>
      </c>
      <c r="AD36" t="str">
        <f t="shared" si="12"/>
        <v/>
      </c>
      <c r="AE36" t="str">
        <f t="shared" si="12"/>
        <v/>
      </c>
      <c r="AF36" t="str">
        <f t="shared" si="12"/>
        <v/>
      </c>
      <c r="AG36" t="str">
        <f t="shared" si="12"/>
        <v/>
      </c>
      <c r="AH36" t="str">
        <f t="shared" si="12"/>
        <v/>
      </c>
      <c r="AI36">
        <f t="shared" si="8"/>
        <v>0</v>
      </c>
      <c r="AJ36">
        <f t="shared" si="9"/>
        <v>0</v>
      </c>
    </row>
    <row r="37" spans="2:36" hidden="1" x14ac:dyDescent="0.2">
      <c r="B37">
        <f>TABLA!D32</f>
        <v>1458</v>
      </c>
      <c r="C37" t="str">
        <f>IF(ISNA(LOOKUP($D37,BLIOTECAS!$B$1:$B$27,BLIOTECAS!C$1:C$27)),"",LOOKUP($D37,BLIOTECAS!$B$1:$B$27,BLIOTECAS!C$1:C$27))</f>
        <v xml:space="preserve">Facultad de Ciencias Químicas </v>
      </c>
      <c r="D37">
        <f>TABLA!G32</f>
        <v>10</v>
      </c>
      <c r="E37" s="163">
        <f>TABLA!BF32</f>
        <v>0</v>
      </c>
      <c r="F37" s="163">
        <f>TABLA!BO32</f>
        <v>0</v>
      </c>
      <c r="G37" t="str">
        <f t="shared" si="7"/>
        <v/>
      </c>
      <c r="H37" t="str">
        <f t="shared" si="13"/>
        <v/>
      </c>
      <c r="I37" t="str">
        <f t="shared" si="13"/>
        <v/>
      </c>
      <c r="J37" t="str">
        <f t="shared" si="13"/>
        <v/>
      </c>
      <c r="K37" t="str">
        <f t="shared" si="13"/>
        <v/>
      </c>
      <c r="L37" t="str">
        <f t="shared" si="13"/>
        <v/>
      </c>
      <c r="M37" t="str">
        <f t="shared" si="13"/>
        <v/>
      </c>
      <c r="N37" t="str">
        <f t="shared" si="13"/>
        <v/>
      </c>
      <c r="O37" t="str">
        <f t="shared" si="13"/>
        <v/>
      </c>
      <c r="P37" t="str">
        <f t="shared" si="13"/>
        <v/>
      </c>
      <c r="Q37" t="str">
        <f t="shared" si="13"/>
        <v/>
      </c>
      <c r="R37" t="str">
        <f t="shared" si="13"/>
        <v/>
      </c>
      <c r="S37" t="str">
        <f t="shared" si="13"/>
        <v/>
      </c>
      <c r="T37" t="str">
        <f t="shared" si="12"/>
        <v/>
      </c>
      <c r="U37" t="str">
        <f t="shared" si="12"/>
        <v/>
      </c>
      <c r="V37" t="str">
        <f t="shared" si="12"/>
        <v/>
      </c>
      <c r="W37" t="str">
        <f t="shared" si="12"/>
        <v/>
      </c>
      <c r="X37" t="str">
        <f t="shared" si="12"/>
        <v/>
      </c>
      <c r="Y37" t="str">
        <f t="shared" si="12"/>
        <v/>
      </c>
      <c r="Z37" t="str">
        <f t="shared" si="12"/>
        <v/>
      </c>
      <c r="AA37" t="str">
        <f t="shared" si="12"/>
        <v/>
      </c>
      <c r="AB37" t="str">
        <f t="shared" si="12"/>
        <v/>
      </c>
      <c r="AC37" t="str">
        <f t="shared" si="12"/>
        <v/>
      </c>
      <c r="AD37" t="str">
        <f t="shared" si="12"/>
        <v/>
      </c>
      <c r="AE37" t="str">
        <f t="shared" si="12"/>
        <v/>
      </c>
      <c r="AF37" t="str">
        <f t="shared" si="12"/>
        <v/>
      </c>
      <c r="AG37" t="str">
        <f t="shared" si="12"/>
        <v/>
      </c>
      <c r="AH37" t="str">
        <f t="shared" si="12"/>
        <v/>
      </c>
      <c r="AI37">
        <f t="shared" si="8"/>
        <v>0</v>
      </c>
      <c r="AJ37">
        <f t="shared" si="9"/>
        <v>0</v>
      </c>
    </row>
    <row r="38" spans="2:36" hidden="1" x14ac:dyDescent="0.2">
      <c r="B38">
        <f>TABLA!D33</f>
        <v>1459</v>
      </c>
      <c r="C38" t="str">
        <f>IF(ISNA(LOOKUP($D38,BLIOTECAS!$B$1:$B$27,BLIOTECAS!C$1:C$27)),"",LOOKUP($D38,BLIOTECAS!$B$1:$B$27,BLIOTECAS!C$1:C$27))</f>
        <v xml:space="preserve">Facultad de Ciencias Políticas y Sociología </v>
      </c>
      <c r="D38">
        <f>TABLA!G33</f>
        <v>9</v>
      </c>
      <c r="E38" s="163">
        <f>TABLA!BF33</f>
        <v>0</v>
      </c>
      <c r="F38" s="163">
        <f>TABLA!BO33</f>
        <v>0</v>
      </c>
      <c r="G38" t="str">
        <f t="shared" si="7"/>
        <v/>
      </c>
      <c r="H38" t="str">
        <f t="shared" si="13"/>
        <v/>
      </c>
      <c r="I38" t="str">
        <f t="shared" si="13"/>
        <v/>
      </c>
      <c r="J38" t="str">
        <f t="shared" si="13"/>
        <v/>
      </c>
      <c r="K38" t="str">
        <f t="shared" si="13"/>
        <v/>
      </c>
      <c r="L38" t="str">
        <f t="shared" si="13"/>
        <v/>
      </c>
      <c r="M38" t="str">
        <f t="shared" si="13"/>
        <v/>
      </c>
      <c r="N38" t="str">
        <f t="shared" si="13"/>
        <v/>
      </c>
      <c r="O38" t="str">
        <f t="shared" si="13"/>
        <v/>
      </c>
      <c r="P38" t="str">
        <f t="shared" si="13"/>
        <v/>
      </c>
      <c r="Q38" t="str">
        <f t="shared" si="13"/>
        <v/>
      </c>
      <c r="R38" t="str">
        <f t="shared" si="13"/>
        <v/>
      </c>
      <c r="S38" t="str">
        <f t="shared" si="13"/>
        <v/>
      </c>
      <c r="T38" t="str">
        <f t="shared" si="12"/>
        <v/>
      </c>
      <c r="U38" t="str">
        <f t="shared" si="12"/>
        <v/>
      </c>
      <c r="V38" t="str">
        <f t="shared" si="12"/>
        <v/>
      </c>
      <c r="W38" t="str">
        <f t="shared" si="12"/>
        <v/>
      </c>
      <c r="X38" t="str">
        <f t="shared" si="12"/>
        <v/>
      </c>
      <c r="Y38" t="str">
        <f t="shared" si="12"/>
        <v/>
      </c>
      <c r="Z38" t="str">
        <f t="shared" si="12"/>
        <v/>
      </c>
      <c r="AA38" t="str">
        <f t="shared" si="12"/>
        <v/>
      </c>
      <c r="AB38" t="str">
        <f t="shared" si="12"/>
        <v/>
      </c>
      <c r="AC38" t="str">
        <f t="shared" si="12"/>
        <v/>
      </c>
      <c r="AD38" t="str">
        <f t="shared" si="12"/>
        <v/>
      </c>
      <c r="AE38" t="str">
        <f t="shared" si="12"/>
        <v/>
      </c>
      <c r="AF38" t="str">
        <f t="shared" si="12"/>
        <v/>
      </c>
      <c r="AG38" t="str">
        <f t="shared" si="12"/>
        <v/>
      </c>
      <c r="AH38" t="str">
        <f t="shared" si="12"/>
        <v/>
      </c>
      <c r="AI38">
        <f t="shared" si="8"/>
        <v>0</v>
      </c>
      <c r="AJ38">
        <f t="shared" si="9"/>
        <v>0</v>
      </c>
    </row>
    <row r="39" spans="2:36" hidden="1" x14ac:dyDescent="0.2">
      <c r="B39">
        <f>TABLA!D34</f>
        <v>1460</v>
      </c>
      <c r="C39" t="str">
        <f>IF(ISNA(LOOKUP($D39,BLIOTECAS!$B$1:$B$27,BLIOTECAS!C$1:C$27)),"",LOOKUP($D39,BLIOTECAS!$B$1:$B$27,BLIOTECAS!C$1:C$27))</f>
        <v xml:space="preserve">Facultad de Veterinaria </v>
      </c>
      <c r="D39">
        <f>TABLA!G34</f>
        <v>21</v>
      </c>
      <c r="E39" s="163">
        <f>TABLA!BF34</f>
        <v>0</v>
      </c>
      <c r="F39" s="163">
        <f>TABLA!BO34</f>
        <v>0</v>
      </c>
      <c r="G39" t="str">
        <f t="shared" si="7"/>
        <v/>
      </c>
      <c r="H39" t="str">
        <f t="shared" si="13"/>
        <v/>
      </c>
      <c r="I39" t="str">
        <f t="shared" si="13"/>
        <v/>
      </c>
      <c r="J39" t="str">
        <f t="shared" si="13"/>
        <v/>
      </c>
      <c r="K39" t="str">
        <f t="shared" si="13"/>
        <v/>
      </c>
      <c r="L39" t="str">
        <f t="shared" si="13"/>
        <v/>
      </c>
      <c r="M39" t="str">
        <f t="shared" si="13"/>
        <v/>
      </c>
      <c r="N39" t="str">
        <f t="shared" si="13"/>
        <v/>
      </c>
      <c r="O39" t="str">
        <f t="shared" si="13"/>
        <v/>
      </c>
      <c r="P39" t="str">
        <f t="shared" si="13"/>
        <v/>
      </c>
      <c r="Q39" t="str">
        <f t="shared" si="13"/>
        <v/>
      </c>
      <c r="R39" t="str">
        <f t="shared" si="13"/>
        <v/>
      </c>
      <c r="S39" t="str">
        <f t="shared" si="13"/>
        <v/>
      </c>
      <c r="T39" t="str">
        <f t="shared" si="12"/>
        <v/>
      </c>
      <c r="U39" t="str">
        <f t="shared" si="12"/>
        <v/>
      </c>
      <c r="V39" t="str">
        <f t="shared" si="12"/>
        <v/>
      </c>
      <c r="W39" t="str">
        <f t="shared" si="12"/>
        <v/>
      </c>
      <c r="X39" t="str">
        <f t="shared" si="12"/>
        <v/>
      </c>
      <c r="Y39" t="str">
        <f t="shared" si="12"/>
        <v/>
      </c>
      <c r="Z39" t="str">
        <f t="shared" si="12"/>
        <v/>
      </c>
      <c r="AA39" t="str">
        <f t="shared" si="12"/>
        <v/>
      </c>
      <c r="AB39" t="str">
        <f t="shared" si="12"/>
        <v/>
      </c>
      <c r="AC39" t="str">
        <f t="shared" si="12"/>
        <v/>
      </c>
      <c r="AD39" t="str">
        <f t="shared" si="12"/>
        <v/>
      </c>
      <c r="AE39" t="str">
        <f t="shared" si="12"/>
        <v/>
      </c>
      <c r="AF39" t="str">
        <f t="shared" si="12"/>
        <v/>
      </c>
      <c r="AG39" t="str">
        <f t="shared" si="12"/>
        <v/>
      </c>
      <c r="AH39" t="str">
        <f t="shared" si="12"/>
        <v/>
      </c>
      <c r="AI39">
        <f t="shared" si="8"/>
        <v>0</v>
      </c>
      <c r="AJ39">
        <f t="shared" si="9"/>
        <v>0</v>
      </c>
    </row>
    <row r="40" spans="2:36" hidden="1" x14ac:dyDescent="0.2">
      <c r="B40">
        <f>TABLA!D35</f>
        <v>1461</v>
      </c>
      <c r="C40" t="str">
        <f>IF(ISNA(LOOKUP($D40,BLIOTECAS!$B$1:$B$27,BLIOTECAS!C$1:C$27)),"",LOOKUP($D40,BLIOTECAS!$B$1:$B$27,BLIOTECAS!C$1:C$27))</f>
        <v xml:space="preserve">Facultad de Ciencias Físicas </v>
      </c>
      <c r="D40">
        <f>TABLA!G35</f>
        <v>6</v>
      </c>
      <c r="E40" s="163">
        <f>TABLA!BF35</f>
        <v>0</v>
      </c>
      <c r="F40" s="163">
        <f>TABLA!BO35</f>
        <v>0</v>
      </c>
      <c r="G40" t="str">
        <f t="shared" si="7"/>
        <v/>
      </c>
      <c r="H40" t="str">
        <f t="shared" si="13"/>
        <v/>
      </c>
      <c r="I40" t="str">
        <f t="shared" si="13"/>
        <v/>
      </c>
      <c r="J40" t="str">
        <f t="shared" si="13"/>
        <v/>
      </c>
      <c r="K40" t="str">
        <f t="shared" si="13"/>
        <v/>
      </c>
      <c r="L40" t="str">
        <f t="shared" si="13"/>
        <v/>
      </c>
      <c r="M40" t="str">
        <f t="shared" si="13"/>
        <v/>
      </c>
      <c r="N40" t="str">
        <f t="shared" si="13"/>
        <v/>
      </c>
      <c r="O40" t="str">
        <f t="shared" si="13"/>
        <v/>
      </c>
      <c r="P40" t="str">
        <f t="shared" si="13"/>
        <v/>
      </c>
      <c r="Q40" t="str">
        <f t="shared" si="13"/>
        <v/>
      </c>
      <c r="R40" t="str">
        <f t="shared" si="13"/>
        <v/>
      </c>
      <c r="S40" t="str">
        <f t="shared" si="13"/>
        <v/>
      </c>
      <c r="T40" t="str">
        <f t="shared" si="12"/>
        <v/>
      </c>
      <c r="U40" t="str">
        <f t="shared" si="12"/>
        <v/>
      </c>
      <c r="V40" t="str">
        <f t="shared" si="12"/>
        <v/>
      </c>
      <c r="W40" t="str">
        <f t="shared" si="12"/>
        <v/>
      </c>
      <c r="X40" t="str">
        <f t="shared" si="12"/>
        <v/>
      </c>
      <c r="Y40" t="str">
        <f t="shared" si="12"/>
        <v/>
      </c>
      <c r="Z40" t="str">
        <f t="shared" si="12"/>
        <v/>
      </c>
      <c r="AA40" t="str">
        <f t="shared" si="12"/>
        <v/>
      </c>
      <c r="AB40" t="str">
        <f t="shared" si="12"/>
        <v/>
      </c>
      <c r="AC40" t="str">
        <f t="shared" si="12"/>
        <v/>
      </c>
      <c r="AD40" t="str">
        <f t="shared" si="12"/>
        <v/>
      </c>
      <c r="AE40" t="str">
        <f t="shared" si="12"/>
        <v/>
      </c>
      <c r="AF40" t="str">
        <f t="shared" si="12"/>
        <v/>
      </c>
      <c r="AG40" t="str">
        <f t="shared" si="12"/>
        <v/>
      </c>
      <c r="AH40" t="str">
        <f t="shared" si="12"/>
        <v/>
      </c>
      <c r="AI40">
        <f t="shared" si="8"/>
        <v>0</v>
      </c>
      <c r="AJ40">
        <f t="shared" si="9"/>
        <v>0</v>
      </c>
    </row>
    <row r="41" spans="2:36" hidden="1" x14ac:dyDescent="0.2">
      <c r="B41">
        <f>TABLA!D36</f>
        <v>1462</v>
      </c>
      <c r="C41" t="str">
        <f>IF(ISNA(LOOKUP($D41,BLIOTECAS!$B$1:$B$27,BLIOTECAS!C$1:C$27)),"",LOOKUP($D41,BLIOTECAS!$B$1:$B$27,BLIOTECAS!C$1:C$27))</f>
        <v xml:space="preserve">Facultad de Ciencias Biológicas </v>
      </c>
      <c r="D41">
        <f>TABLA!G36</f>
        <v>2</v>
      </c>
      <c r="E41" s="163">
        <f>TABLA!BF36</f>
        <v>0</v>
      </c>
      <c r="F41" s="163">
        <f>TABLA!BO36</f>
        <v>0</v>
      </c>
      <c r="G41" t="str">
        <f t="shared" si="7"/>
        <v/>
      </c>
      <c r="H41" t="str">
        <f t="shared" si="13"/>
        <v/>
      </c>
      <c r="I41" t="str">
        <f t="shared" si="13"/>
        <v/>
      </c>
      <c r="J41" t="str">
        <f t="shared" si="13"/>
        <v/>
      </c>
      <c r="K41" t="str">
        <f t="shared" si="13"/>
        <v/>
      </c>
      <c r="L41" t="str">
        <f t="shared" si="13"/>
        <v/>
      </c>
      <c r="M41" t="str">
        <f t="shared" si="13"/>
        <v/>
      </c>
      <c r="N41" t="str">
        <f t="shared" si="13"/>
        <v/>
      </c>
      <c r="O41" t="str">
        <f t="shared" si="13"/>
        <v/>
      </c>
      <c r="P41" t="str">
        <f t="shared" si="13"/>
        <v/>
      </c>
      <c r="Q41" t="str">
        <f t="shared" si="13"/>
        <v/>
      </c>
      <c r="R41" t="str">
        <f t="shared" si="13"/>
        <v/>
      </c>
      <c r="S41" t="str">
        <f t="shared" si="13"/>
        <v/>
      </c>
      <c r="T41" t="str">
        <f t="shared" ref="T41:AH50" si="14">IFERROR((IF(FIND(T$1,$E41,1)&gt;0,"x")),"")</f>
        <v/>
      </c>
      <c r="U41" t="str">
        <f t="shared" si="14"/>
        <v/>
      </c>
      <c r="V41" t="str">
        <f t="shared" si="14"/>
        <v/>
      </c>
      <c r="W41" t="str">
        <f t="shared" si="14"/>
        <v/>
      </c>
      <c r="X41" t="str">
        <f t="shared" si="14"/>
        <v/>
      </c>
      <c r="Y41" t="str">
        <f t="shared" si="14"/>
        <v/>
      </c>
      <c r="Z41" t="str">
        <f t="shared" si="14"/>
        <v/>
      </c>
      <c r="AA41" t="str">
        <f t="shared" si="14"/>
        <v/>
      </c>
      <c r="AB41" t="str">
        <f t="shared" si="14"/>
        <v/>
      </c>
      <c r="AC41" t="str">
        <f t="shared" si="14"/>
        <v/>
      </c>
      <c r="AD41" t="str">
        <f t="shared" si="14"/>
        <v/>
      </c>
      <c r="AE41" t="str">
        <f t="shared" si="14"/>
        <v/>
      </c>
      <c r="AF41" t="str">
        <f t="shared" si="14"/>
        <v/>
      </c>
      <c r="AG41" t="str">
        <f t="shared" si="14"/>
        <v/>
      </c>
      <c r="AH41" t="str">
        <f t="shared" si="14"/>
        <v/>
      </c>
      <c r="AI41">
        <f t="shared" si="8"/>
        <v>0</v>
      </c>
      <c r="AJ41">
        <f t="shared" si="9"/>
        <v>0</v>
      </c>
    </row>
    <row r="42" spans="2:36" hidden="1" x14ac:dyDescent="0.2">
      <c r="B42">
        <f>TABLA!D37</f>
        <v>1463</v>
      </c>
      <c r="C42" t="str">
        <f>IF(ISNA(LOOKUP($D42,BLIOTECAS!$B$1:$B$27,BLIOTECAS!C$1:C$27)),"",LOOKUP($D42,BLIOTECAS!$B$1:$B$27,BLIOTECAS!C$1:C$27))</f>
        <v xml:space="preserve">Facultad de Ciencias Políticas y Sociología </v>
      </c>
      <c r="D42">
        <f>TABLA!G37</f>
        <v>9</v>
      </c>
      <c r="E42" s="163">
        <f>TABLA!BF37</f>
        <v>0</v>
      </c>
      <c r="F42" s="163">
        <f>TABLA!BO37</f>
        <v>0</v>
      </c>
      <c r="G42" t="str">
        <f t="shared" si="7"/>
        <v/>
      </c>
      <c r="H42" t="str">
        <f t="shared" ref="H42:S51" si="15">IFERROR((IF(FIND(H$1,$E42,1)&gt;0,"x")),"")</f>
        <v/>
      </c>
      <c r="I42" t="str">
        <f t="shared" si="15"/>
        <v/>
      </c>
      <c r="J42" t="str">
        <f t="shared" si="15"/>
        <v/>
      </c>
      <c r="K42" t="str">
        <f t="shared" si="15"/>
        <v/>
      </c>
      <c r="L42" t="str">
        <f t="shared" si="15"/>
        <v/>
      </c>
      <c r="M42" t="str">
        <f t="shared" si="15"/>
        <v/>
      </c>
      <c r="N42" t="str">
        <f t="shared" si="15"/>
        <v/>
      </c>
      <c r="O42" t="str">
        <f t="shared" si="15"/>
        <v/>
      </c>
      <c r="P42" t="str">
        <f t="shared" si="15"/>
        <v/>
      </c>
      <c r="Q42" t="str">
        <f t="shared" si="15"/>
        <v/>
      </c>
      <c r="R42" t="str">
        <f t="shared" si="15"/>
        <v/>
      </c>
      <c r="S42" t="str">
        <f t="shared" si="15"/>
        <v/>
      </c>
      <c r="T42" t="str">
        <f t="shared" si="14"/>
        <v/>
      </c>
      <c r="U42" t="str">
        <f t="shared" si="14"/>
        <v/>
      </c>
      <c r="V42" t="str">
        <f t="shared" si="14"/>
        <v/>
      </c>
      <c r="W42" t="str">
        <f t="shared" si="14"/>
        <v/>
      </c>
      <c r="X42" t="str">
        <f t="shared" si="14"/>
        <v/>
      </c>
      <c r="Y42" t="str">
        <f t="shared" si="14"/>
        <v/>
      </c>
      <c r="Z42" t="str">
        <f t="shared" si="14"/>
        <v/>
      </c>
      <c r="AA42" t="str">
        <f t="shared" si="14"/>
        <v/>
      </c>
      <c r="AB42" t="str">
        <f t="shared" si="14"/>
        <v/>
      </c>
      <c r="AC42" t="str">
        <f t="shared" si="14"/>
        <v/>
      </c>
      <c r="AD42" t="str">
        <f t="shared" si="14"/>
        <v/>
      </c>
      <c r="AE42" t="str">
        <f t="shared" si="14"/>
        <v/>
      </c>
      <c r="AF42" t="str">
        <f t="shared" si="14"/>
        <v/>
      </c>
      <c r="AG42" t="str">
        <f t="shared" si="14"/>
        <v/>
      </c>
      <c r="AH42" t="str">
        <f t="shared" si="14"/>
        <v/>
      </c>
      <c r="AI42">
        <f t="shared" si="8"/>
        <v>0</v>
      </c>
      <c r="AJ42">
        <f t="shared" si="9"/>
        <v>0</v>
      </c>
    </row>
    <row r="43" spans="2:36" hidden="1" x14ac:dyDescent="0.2">
      <c r="B43">
        <f>TABLA!D38</f>
        <v>1464</v>
      </c>
      <c r="C43" t="str">
        <f>IF(ISNA(LOOKUP($D43,BLIOTECAS!$B$1:$B$27,BLIOTECAS!C$1:C$27)),"",LOOKUP($D43,BLIOTECAS!$B$1:$B$27,BLIOTECAS!C$1:C$27))</f>
        <v/>
      </c>
      <c r="D43">
        <f>TABLA!G38</f>
        <v>0</v>
      </c>
      <c r="E43" s="163">
        <f>TABLA!BF38</f>
        <v>0</v>
      </c>
      <c r="F43" s="163">
        <f>TABLA!BO38</f>
        <v>0</v>
      </c>
      <c r="G43" t="str">
        <f t="shared" si="7"/>
        <v/>
      </c>
      <c r="H43" t="str">
        <f t="shared" si="15"/>
        <v/>
      </c>
      <c r="I43" t="str">
        <f t="shared" si="15"/>
        <v/>
      </c>
      <c r="J43" t="str">
        <f t="shared" si="15"/>
        <v/>
      </c>
      <c r="K43" t="str">
        <f t="shared" si="15"/>
        <v/>
      </c>
      <c r="L43" t="str">
        <f t="shared" si="15"/>
        <v/>
      </c>
      <c r="M43" t="str">
        <f t="shared" si="15"/>
        <v/>
      </c>
      <c r="N43" t="str">
        <f t="shared" si="15"/>
        <v/>
      </c>
      <c r="O43" t="str">
        <f t="shared" si="15"/>
        <v/>
      </c>
      <c r="P43" t="str">
        <f t="shared" si="15"/>
        <v/>
      </c>
      <c r="Q43" t="str">
        <f t="shared" si="15"/>
        <v/>
      </c>
      <c r="R43" t="str">
        <f t="shared" si="15"/>
        <v/>
      </c>
      <c r="S43" t="str">
        <f t="shared" si="15"/>
        <v/>
      </c>
      <c r="T43" t="str">
        <f t="shared" si="14"/>
        <v/>
      </c>
      <c r="U43" t="str">
        <f t="shared" si="14"/>
        <v/>
      </c>
      <c r="V43" t="str">
        <f t="shared" si="14"/>
        <v/>
      </c>
      <c r="W43" t="str">
        <f t="shared" si="14"/>
        <v/>
      </c>
      <c r="X43" t="str">
        <f t="shared" si="14"/>
        <v/>
      </c>
      <c r="Y43" t="str">
        <f t="shared" si="14"/>
        <v/>
      </c>
      <c r="Z43" t="str">
        <f t="shared" si="14"/>
        <v/>
      </c>
      <c r="AA43" t="str">
        <f t="shared" si="14"/>
        <v/>
      </c>
      <c r="AB43" t="str">
        <f t="shared" si="14"/>
        <v/>
      </c>
      <c r="AC43" t="str">
        <f t="shared" si="14"/>
        <v/>
      </c>
      <c r="AD43" t="str">
        <f t="shared" si="14"/>
        <v/>
      </c>
      <c r="AE43" t="str">
        <f t="shared" si="14"/>
        <v/>
      </c>
      <c r="AF43" t="str">
        <f t="shared" si="14"/>
        <v/>
      </c>
      <c r="AG43" t="str">
        <f t="shared" si="14"/>
        <v/>
      </c>
      <c r="AH43" t="str">
        <f t="shared" si="14"/>
        <v/>
      </c>
      <c r="AI43">
        <f t="shared" si="8"/>
        <v>0</v>
      </c>
      <c r="AJ43">
        <f t="shared" si="9"/>
        <v>0</v>
      </c>
    </row>
    <row r="44" spans="2:36" x14ac:dyDescent="0.2">
      <c r="B44">
        <f>TABLA!D39</f>
        <v>1465</v>
      </c>
      <c r="C44" t="str">
        <f>IF(ISNA(LOOKUP($D44,BLIOTECAS!$B$1:$B$27,BLIOTECAS!C$1:C$27)),"",LOOKUP($D44,BLIOTECAS!$B$1:$B$27,BLIOTECAS!C$1:C$27))</f>
        <v xml:space="preserve">Facultad de Ciencias Físicas </v>
      </c>
      <c r="D44">
        <f>TABLA!G39</f>
        <v>6</v>
      </c>
      <c r="E44" s="163">
        <f>TABLA!BF39</f>
        <v>0</v>
      </c>
      <c r="F44" s="163">
        <f>TABLA!BO39</f>
        <v>0</v>
      </c>
      <c r="G44" t="str">
        <f t="shared" si="7"/>
        <v/>
      </c>
      <c r="H44" t="str">
        <f t="shared" si="15"/>
        <v/>
      </c>
      <c r="I44" t="str">
        <f t="shared" si="15"/>
        <v/>
      </c>
      <c r="J44" t="str">
        <f t="shared" si="15"/>
        <v/>
      </c>
      <c r="K44" t="str">
        <f t="shared" si="15"/>
        <v/>
      </c>
      <c r="L44" t="str">
        <f t="shared" si="15"/>
        <v/>
      </c>
      <c r="M44" t="str">
        <f t="shared" si="15"/>
        <v/>
      </c>
      <c r="N44" t="str">
        <f t="shared" si="15"/>
        <v/>
      </c>
      <c r="O44" t="str">
        <f t="shared" si="15"/>
        <v/>
      </c>
      <c r="P44" t="str">
        <f t="shared" si="15"/>
        <v/>
      </c>
      <c r="Q44" t="str">
        <f t="shared" si="15"/>
        <v/>
      </c>
      <c r="R44" t="str">
        <f t="shared" si="15"/>
        <v/>
      </c>
      <c r="S44" t="str">
        <f t="shared" si="15"/>
        <v/>
      </c>
      <c r="T44" t="str">
        <f t="shared" si="14"/>
        <v/>
      </c>
      <c r="U44" t="str">
        <f t="shared" si="14"/>
        <v/>
      </c>
      <c r="V44" t="str">
        <f t="shared" si="14"/>
        <v/>
      </c>
      <c r="W44" t="str">
        <f t="shared" si="14"/>
        <v/>
      </c>
      <c r="X44" t="str">
        <f t="shared" si="14"/>
        <v/>
      </c>
      <c r="Y44" t="str">
        <f t="shared" si="14"/>
        <v/>
      </c>
      <c r="Z44" t="str">
        <f t="shared" si="14"/>
        <v/>
      </c>
      <c r="AA44" t="str">
        <f t="shared" si="14"/>
        <v/>
      </c>
      <c r="AB44" t="str">
        <f t="shared" si="14"/>
        <v/>
      </c>
      <c r="AC44" t="str">
        <f t="shared" si="14"/>
        <v/>
      </c>
      <c r="AD44" t="str">
        <f t="shared" si="14"/>
        <v/>
      </c>
      <c r="AE44" t="str">
        <f t="shared" si="14"/>
        <v/>
      </c>
      <c r="AF44" t="str">
        <f t="shared" si="14"/>
        <v/>
      </c>
      <c r="AG44" t="str">
        <f t="shared" si="14"/>
        <v/>
      </c>
      <c r="AH44" t="str">
        <f t="shared" si="14"/>
        <v/>
      </c>
      <c r="AI44">
        <f t="shared" si="8"/>
        <v>0</v>
      </c>
      <c r="AJ44">
        <f t="shared" si="9"/>
        <v>0</v>
      </c>
    </row>
    <row r="45" spans="2:36" hidden="1" x14ac:dyDescent="0.2">
      <c r="B45">
        <f>TABLA!D40</f>
        <v>1466</v>
      </c>
      <c r="C45" t="str">
        <f>IF(ISNA(LOOKUP($D45,BLIOTECAS!$B$1:$B$27,BLIOTECAS!C$1:C$27)),"",LOOKUP($D45,BLIOTECAS!$B$1:$B$27,BLIOTECAS!C$1:C$27))</f>
        <v xml:space="preserve">Facultad de Farmacia </v>
      </c>
      <c r="D45">
        <f>TABLA!G40</f>
        <v>13</v>
      </c>
      <c r="E45" s="163">
        <f>TABLA!BF40</f>
        <v>0</v>
      </c>
      <c r="F45" s="163">
        <f>TABLA!BO40</f>
        <v>0</v>
      </c>
      <c r="G45" t="str">
        <f t="shared" si="7"/>
        <v/>
      </c>
      <c r="H45" t="str">
        <f t="shared" si="15"/>
        <v/>
      </c>
      <c r="I45" t="str">
        <f t="shared" si="15"/>
        <v/>
      </c>
      <c r="J45" t="str">
        <f t="shared" si="15"/>
        <v/>
      </c>
      <c r="K45" t="str">
        <f t="shared" si="15"/>
        <v/>
      </c>
      <c r="L45" t="str">
        <f t="shared" si="15"/>
        <v/>
      </c>
      <c r="M45" t="str">
        <f t="shared" si="15"/>
        <v/>
      </c>
      <c r="N45" t="str">
        <f t="shared" si="15"/>
        <v/>
      </c>
      <c r="O45" t="str">
        <f t="shared" si="15"/>
        <v/>
      </c>
      <c r="P45" t="str">
        <f t="shared" si="15"/>
        <v/>
      </c>
      <c r="Q45" t="str">
        <f t="shared" si="15"/>
        <v/>
      </c>
      <c r="R45" t="str">
        <f t="shared" si="15"/>
        <v/>
      </c>
      <c r="S45" t="str">
        <f t="shared" si="15"/>
        <v/>
      </c>
      <c r="T45" t="str">
        <f t="shared" si="14"/>
        <v/>
      </c>
      <c r="U45" t="str">
        <f t="shared" si="14"/>
        <v/>
      </c>
      <c r="V45" t="str">
        <f t="shared" si="14"/>
        <v/>
      </c>
      <c r="W45" t="str">
        <f t="shared" si="14"/>
        <v/>
      </c>
      <c r="X45" t="str">
        <f t="shared" si="14"/>
        <v/>
      </c>
      <c r="Y45" t="str">
        <f t="shared" si="14"/>
        <v/>
      </c>
      <c r="Z45" t="str">
        <f t="shared" si="14"/>
        <v/>
      </c>
      <c r="AA45" t="str">
        <f t="shared" si="14"/>
        <v/>
      </c>
      <c r="AB45" t="str">
        <f t="shared" si="14"/>
        <v/>
      </c>
      <c r="AC45" t="str">
        <f t="shared" si="14"/>
        <v/>
      </c>
      <c r="AD45" t="str">
        <f t="shared" si="14"/>
        <v/>
      </c>
      <c r="AE45" t="str">
        <f t="shared" si="14"/>
        <v/>
      </c>
      <c r="AF45" t="str">
        <f t="shared" si="14"/>
        <v/>
      </c>
      <c r="AG45" t="str">
        <f t="shared" si="14"/>
        <v/>
      </c>
      <c r="AH45" t="str">
        <f t="shared" si="14"/>
        <v/>
      </c>
      <c r="AI45">
        <f t="shared" si="8"/>
        <v>0</v>
      </c>
      <c r="AJ45">
        <f t="shared" si="9"/>
        <v>0</v>
      </c>
    </row>
    <row r="46" spans="2:36" x14ac:dyDescent="0.2">
      <c r="B46">
        <f>TABLA!D41</f>
        <v>1467</v>
      </c>
      <c r="C46" t="str">
        <f>IF(ISNA(LOOKUP($D46,BLIOTECAS!$B$1:$B$27,BLIOTECAS!C$1:C$27)),"",LOOKUP($D46,BLIOTECAS!$B$1:$B$27,BLIOTECAS!C$1:C$27))</f>
        <v>F. Comercio y Turismo</v>
      </c>
      <c r="D46">
        <f>TABLA!G41</f>
        <v>24</v>
      </c>
      <c r="E46" s="163">
        <f>TABLA!BF41</f>
        <v>0</v>
      </c>
      <c r="F46" s="163">
        <f>TABLA!BO41</f>
        <v>0</v>
      </c>
      <c r="G46" t="str">
        <f t="shared" si="7"/>
        <v/>
      </c>
      <c r="H46" t="str">
        <f t="shared" si="15"/>
        <v/>
      </c>
      <c r="I46" t="str">
        <f t="shared" si="15"/>
        <v/>
      </c>
      <c r="J46" t="str">
        <f t="shared" si="15"/>
        <v/>
      </c>
      <c r="K46" t="str">
        <f t="shared" si="15"/>
        <v/>
      </c>
      <c r="L46" t="str">
        <f t="shared" si="15"/>
        <v/>
      </c>
      <c r="M46" t="str">
        <f t="shared" si="15"/>
        <v/>
      </c>
      <c r="N46" t="str">
        <f t="shared" si="15"/>
        <v/>
      </c>
      <c r="O46" t="str">
        <f t="shared" si="15"/>
        <v/>
      </c>
      <c r="P46" t="str">
        <f t="shared" si="15"/>
        <v/>
      </c>
      <c r="Q46" t="str">
        <f t="shared" si="15"/>
        <v/>
      </c>
      <c r="R46" t="str">
        <f t="shared" si="15"/>
        <v/>
      </c>
      <c r="S46" t="str">
        <f t="shared" si="15"/>
        <v/>
      </c>
      <c r="T46" t="str">
        <f t="shared" si="14"/>
        <v/>
      </c>
      <c r="U46" t="str">
        <f t="shared" si="14"/>
        <v/>
      </c>
      <c r="V46" t="str">
        <f t="shared" si="14"/>
        <v/>
      </c>
      <c r="W46" t="str">
        <f t="shared" si="14"/>
        <v/>
      </c>
      <c r="X46" t="str">
        <f t="shared" si="14"/>
        <v/>
      </c>
      <c r="Y46" t="str">
        <f t="shared" si="14"/>
        <v/>
      </c>
      <c r="Z46" t="str">
        <f t="shared" si="14"/>
        <v/>
      </c>
      <c r="AA46" t="str">
        <f t="shared" si="14"/>
        <v/>
      </c>
      <c r="AB46" t="str">
        <f t="shared" si="14"/>
        <v/>
      </c>
      <c r="AC46" t="str">
        <f t="shared" si="14"/>
        <v/>
      </c>
      <c r="AD46" t="str">
        <f t="shared" si="14"/>
        <v/>
      </c>
      <c r="AE46" t="str">
        <f t="shared" si="14"/>
        <v/>
      </c>
      <c r="AF46" t="str">
        <f t="shared" si="14"/>
        <v/>
      </c>
      <c r="AG46" t="str">
        <f t="shared" si="14"/>
        <v/>
      </c>
      <c r="AH46" t="str">
        <f t="shared" si="14"/>
        <v/>
      </c>
      <c r="AI46">
        <f t="shared" si="8"/>
        <v>0</v>
      </c>
      <c r="AJ46">
        <f t="shared" si="9"/>
        <v>0</v>
      </c>
    </row>
    <row r="47" spans="2:36" hidden="1" x14ac:dyDescent="0.2">
      <c r="B47">
        <f>TABLA!D42</f>
        <v>1468</v>
      </c>
      <c r="C47" t="str">
        <f>IF(ISNA(LOOKUP($D47,BLIOTECAS!$B$1:$B$27,BLIOTECAS!C$1:C$27)),"",LOOKUP($D47,BLIOTECAS!$B$1:$B$27,BLIOTECAS!C$1:C$27))</f>
        <v xml:space="preserve">Facultad de Ciencias Biológicas </v>
      </c>
      <c r="D47">
        <f>TABLA!G42</f>
        <v>2</v>
      </c>
      <c r="E47" s="163">
        <f>TABLA!BF42</f>
        <v>0</v>
      </c>
      <c r="F47" s="163">
        <f>TABLA!BO42</f>
        <v>0</v>
      </c>
      <c r="G47" t="str">
        <f t="shared" si="7"/>
        <v/>
      </c>
      <c r="H47" t="str">
        <f t="shared" si="15"/>
        <v/>
      </c>
      <c r="I47" t="str">
        <f t="shared" si="15"/>
        <v/>
      </c>
      <c r="J47" t="str">
        <f t="shared" si="15"/>
        <v/>
      </c>
      <c r="K47" t="str">
        <f t="shared" si="15"/>
        <v/>
      </c>
      <c r="L47" t="str">
        <f t="shared" si="15"/>
        <v/>
      </c>
      <c r="M47" t="str">
        <f t="shared" si="15"/>
        <v/>
      </c>
      <c r="N47" t="str">
        <f t="shared" si="15"/>
        <v/>
      </c>
      <c r="O47" t="str">
        <f t="shared" si="15"/>
        <v/>
      </c>
      <c r="P47" t="str">
        <f t="shared" si="15"/>
        <v/>
      </c>
      <c r="Q47" t="str">
        <f t="shared" si="15"/>
        <v/>
      </c>
      <c r="R47" t="str">
        <f t="shared" si="15"/>
        <v/>
      </c>
      <c r="S47" t="str">
        <f t="shared" si="15"/>
        <v/>
      </c>
      <c r="T47" t="str">
        <f t="shared" si="14"/>
        <v/>
      </c>
      <c r="U47" t="str">
        <f t="shared" si="14"/>
        <v/>
      </c>
      <c r="V47" t="str">
        <f t="shared" si="14"/>
        <v/>
      </c>
      <c r="W47" t="str">
        <f t="shared" si="14"/>
        <v/>
      </c>
      <c r="X47" t="str">
        <f t="shared" si="14"/>
        <v/>
      </c>
      <c r="Y47" t="str">
        <f t="shared" si="14"/>
        <v/>
      </c>
      <c r="Z47" t="str">
        <f t="shared" si="14"/>
        <v/>
      </c>
      <c r="AA47" t="str">
        <f t="shared" si="14"/>
        <v/>
      </c>
      <c r="AB47" t="str">
        <f t="shared" si="14"/>
        <v/>
      </c>
      <c r="AC47" t="str">
        <f t="shared" si="14"/>
        <v/>
      </c>
      <c r="AD47" t="str">
        <f t="shared" si="14"/>
        <v/>
      </c>
      <c r="AE47" t="str">
        <f t="shared" si="14"/>
        <v/>
      </c>
      <c r="AF47" t="str">
        <f t="shared" si="14"/>
        <v/>
      </c>
      <c r="AG47" t="str">
        <f t="shared" si="14"/>
        <v/>
      </c>
      <c r="AH47" t="str">
        <f t="shared" si="14"/>
        <v/>
      </c>
      <c r="AI47">
        <f t="shared" si="8"/>
        <v>0</v>
      </c>
      <c r="AJ47">
        <f t="shared" si="9"/>
        <v>0</v>
      </c>
    </row>
    <row r="48" spans="2:36" hidden="1" x14ac:dyDescent="0.2">
      <c r="B48">
        <f>TABLA!D43</f>
        <v>1469</v>
      </c>
      <c r="C48" t="str">
        <f>IF(ISNA(LOOKUP($D48,BLIOTECAS!$B$1:$B$27,BLIOTECAS!C$1:C$27)),"",LOOKUP($D48,BLIOTECAS!$B$1:$B$27,BLIOTECAS!C$1:C$27))</f>
        <v/>
      </c>
      <c r="D48">
        <f>TABLA!G43</f>
        <v>0</v>
      </c>
      <c r="E48" s="163">
        <f>TABLA!BF43</f>
        <v>0</v>
      </c>
      <c r="F48" s="163">
        <f>TABLA!BO43</f>
        <v>0</v>
      </c>
      <c r="G48" t="str">
        <f t="shared" ref="G48:G79" si="16">IFERROR((IF(FIND(G$1,$E48,1)&gt;0,"x")),"")</f>
        <v/>
      </c>
      <c r="H48" t="str">
        <f t="shared" si="15"/>
        <v/>
      </c>
      <c r="I48" t="str">
        <f t="shared" si="15"/>
        <v/>
      </c>
      <c r="J48" t="str">
        <f t="shared" si="15"/>
        <v/>
      </c>
      <c r="K48" t="str">
        <f t="shared" si="15"/>
        <v/>
      </c>
      <c r="L48" t="str">
        <f t="shared" si="15"/>
        <v/>
      </c>
      <c r="M48" t="str">
        <f t="shared" si="15"/>
        <v/>
      </c>
      <c r="N48" t="str">
        <f t="shared" si="15"/>
        <v/>
      </c>
      <c r="O48" t="str">
        <f t="shared" si="15"/>
        <v/>
      </c>
      <c r="P48" t="str">
        <f t="shared" si="15"/>
        <v/>
      </c>
      <c r="Q48" t="str">
        <f t="shared" si="15"/>
        <v/>
      </c>
      <c r="R48" t="str">
        <f t="shared" si="15"/>
        <v/>
      </c>
      <c r="S48" t="str">
        <f t="shared" si="15"/>
        <v/>
      </c>
      <c r="T48" t="str">
        <f t="shared" si="14"/>
        <v/>
      </c>
      <c r="U48" t="str">
        <f t="shared" si="14"/>
        <v/>
      </c>
      <c r="V48" t="str">
        <f t="shared" si="14"/>
        <v/>
      </c>
      <c r="W48" t="str">
        <f t="shared" si="14"/>
        <v/>
      </c>
      <c r="X48" t="str">
        <f t="shared" si="14"/>
        <v/>
      </c>
      <c r="Y48" t="str">
        <f t="shared" si="14"/>
        <v/>
      </c>
      <c r="Z48" t="str">
        <f t="shared" si="14"/>
        <v/>
      </c>
      <c r="AA48" t="str">
        <f t="shared" si="14"/>
        <v/>
      </c>
      <c r="AB48" t="str">
        <f t="shared" si="14"/>
        <v/>
      </c>
      <c r="AC48" t="str">
        <f t="shared" si="14"/>
        <v/>
      </c>
      <c r="AD48" t="str">
        <f t="shared" si="14"/>
        <v/>
      </c>
      <c r="AE48" t="str">
        <f t="shared" si="14"/>
        <v/>
      </c>
      <c r="AF48" t="str">
        <f t="shared" si="14"/>
        <v/>
      </c>
      <c r="AG48" t="str">
        <f t="shared" si="14"/>
        <v/>
      </c>
      <c r="AH48" t="str">
        <f t="shared" si="14"/>
        <v/>
      </c>
      <c r="AI48">
        <f t="shared" si="8"/>
        <v>0</v>
      </c>
      <c r="AJ48">
        <f t="shared" si="9"/>
        <v>0</v>
      </c>
    </row>
    <row r="49" spans="2:36" hidden="1" x14ac:dyDescent="0.2">
      <c r="B49">
        <f>TABLA!D44</f>
        <v>1470</v>
      </c>
      <c r="C49" t="str">
        <f>IF(ISNA(LOOKUP($D49,BLIOTECAS!$B$1:$B$27,BLIOTECAS!C$1:C$27)),"",LOOKUP($D49,BLIOTECAS!$B$1:$B$27,BLIOTECAS!C$1:C$27))</f>
        <v xml:space="preserve">Facultad de Ciencias Políticas y Sociología </v>
      </c>
      <c r="D49">
        <f>TABLA!G44</f>
        <v>9</v>
      </c>
      <c r="E49" s="163">
        <f>TABLA!BF44</f>
        <v>0</v>
      </c>
      <c r="F49" s="163">
        <f>TABLA!BO44</f>
        <v>0</v>
      </c>
      <c r="G49" t="str">
        <f t="shared" si="16"/>
        <v/>
      </c>
      <c r="H49" t="str">
        <f t="shared" si="15"/>
        <v/>
      </c>
      <c r="I49" t="str">
        <f t="shared" si="15"/>
        <v/>
      </c>
      <c r="J49" t="str">
        <f t="shared" si="15"/>
        <v/>
      </c>
      <c r="K49" t="str">
        <f t="shared" si="15"/>
        <v/>
      </c>
      <c r="L49" t="str">
        <f t="shared" si="15"/>
        <v/>
      </c>
      <c r="M49" t="str">
        <f t="shared" si="15"/>
        <v/>
      </c>
      <c r="N49" t="str">
        <f t="shared" si="15"/>
        <v/>
      </c>
      <c r="O49" t="str">
        <f t="shared" si="15"/>
        <v/>
      </c>
      <c r="P49" t="str">
        <f t="shared" si="15"/>
        <v/>
      </c>
      <c r="Q49" t="str">
        <f t="shared" si="15"/>
        <v/>
      </c>
      <c r="R49" t="str">
        <f t="shared" si="15"/>
        <v/>
      </c>
      <c r="S49" t="str">
        <f t="shared" si="15"/>
        <v/>
      </c>
      <c r="T49" t="str">
        <f t="shared" si="14"/>
        <v/>
      </c>
      <c r="U49" t="str">
        <f t="shared" si="14"/>
        <v/>
      </c>
      <c r="V49" t="str">
        <f t="shared" si="14"/>
        <v/>
      </c>
      <c r="W49" t="str">
        <f t="shared" si="14"/>
        <v/>
      </c>
      <c r="X49" t="str">
        <f t="shared" si="14"/>
        <v/>
      </c>
      <c r="Y49" t="str">
        <f t="shared" si="14"/>
        <v/>
      </c>
      <c r="Z49" t="str">
        <f t="shared" si="14"/>
        <v/>
      </c>
      <c r="AA49" t="str">
        <f t="shared" si="14"/>
        <v/>
      </c>
      <c r="AB49" t="str">
        <f t="shared" si="14"/>
        <v/>
      </c>
      <c r="AC49" t="str">
        <f t="shared" si="14"/>
        <v/>
      </c>
      <c r="AD49" t="str">
        <f t="shared" si="14"/>
        <v/>
      </c>
      <c r="AE49" t="str">
        <f t="shared" si="14"/>
        <v/>
      </c>
      <c r="AF49" t="str">
        <f t="shared" si="14"/>
        <v/>
      </c>
      <c r="AG49" t="str">
        <f t="shared" si="14"/>
        <v/>
      </c>
      <c r="AH49" t="str">
        <f t="shared" si="14"/>
        <v/>
      </c>
      <c r="AI49">
        <f t="shared" si="8"/>
        <v>0</v>
      </c>
      <c r="AJ49">
        <f t="shared" si="9"/>
        <v>0</v>
      </c>
    </row>
    <row r="50" spans="2:36" ht="102" hidden="1" x14ac:dyDescent="0.2">
      <c r="B50">
        <f>TABLA!D45</f>
        <v>1471</v>
      </c>
      <c r="C50" t="str">
        <f>IF(ISNA(LOOKUP($D50,BLIOTECAS!$B$1:$B$27,BLIOTECAS!C$1:C$27)),"",LOOKUP($D50,BLIOTECAS!$B$1:$B$27,BLIOTECAS!C$1:C$27))</f>
        <v xml:space="preserve">Facultad de Geografía e Historia </v>
      </c>
      <c r="D50">
        <f>TABLA!G45</f>
        <v>16</v>
      </c>
      <c r="E50" s="163">
        <f>TABLA!BF45</f>
        <v>0</v>
      </c>
      <c r="F50" s="163" t="str">
        <f>TABLA!BO45</f>
        <v>La pobreza en suscripciones a bases de datos y repositorios online internacionales de fuentes hemerográficas, bibliográficas y documentales deja a las bibliotecas de la ucm ancladas en unos usos del siglo XX prácticamente obsoletos hoy día. La mayor parte de los investigadores mantenemos unos mínimos de actualización en estos aspectos de tres formas:&lt;br&gt;1. Mediante suscripciones personales muy caras.&lt;br&gt;2. Mediante accesos piratas.&lt;br&gt;3. Consiguiendo privilegios de accseso de otras universidades e instituciones, públicas o privadas nacionales o internacionales.&lt;br&gt;Si no se hacen cargo de este problema, las encuestas van a servir de muy poco.</v>
      </c>
      <c r="G50" t="str">
        <f t="shared" si="16"/>
        <v/>
      </c>
      <c r="H50" t="str">
        <f t="shared" si="15"/>
        <v/>
      </c>
      <c r="I50" t="str">
        <f t="shared" si="15"/>
        <v/>
      </c>
      <c r="J50" t="str">
        <f t="shared" si="15"/>
        <v/>
      </c>
      <c r="K50" t="str">
        <f t="shared" si="15"/>
        <v/>
      </c>
      <c r="L50" t="str">
        <f t="shared" si="15"/>
        <v/>
      </c>
      <c r="M50" t="str">
        <f t="shared" si="15"/>
        <v/>
      </c>
      <c r="N50" t="str">
        <f t="shared" si="15"/>
        <v/>
      </c>
      <c r="O50" t="str">
        <f t="shared" si="15"/>
        <v/>
      </c>
      <c r="P50" t="str">
        <f t="shared" si="15"/>
        <v/>
      </c>
      <c r="Q50" t="str">
        <f t="shared" si="15"/>
        <v/>
      </c>
      <c r="R50" t="str">
        <f t="shared" si="15"/>
        <v/>
      </c>
      <c r="S50" t="str">
        <f t="shared" si="15"/>
        <v/>
      </c>
      <c r="T50" t="str">
        <f t="shared" si="14"/>
        <v/>
      </c>
      <c r="U50" t="str">
        <f t="shared" si="14"/>
        <v/>
      </c>
      <c r="V50" t="str">
        <f t="shared" si="14"/>
        <v/>
      </c>
      <c r="W50" t="str">
        <f t="shared" si="14"/>
        <v/>
      </c>
      <c r="X50" t="str">
        <f t="shared" si="14"/>
        <v/>
      </c>
      <c r="Y50" t="str">
        <f t="shared" si="14"/>
        <v/>
      </c>
      <c r="Z50" t="str">
        <f t="shared" si="14"/>
        <v/>
      </c>
      <c r="AA50" t="str">
        <f t="shared" si="14"/>
        <v/>
      </c>
      <c r="AB50" t="str">
        <f t="shared" si="14"/>
        <v/>
      </c>
      <c r="AC50" t="str">
        <f t="shared" si="14"/>
        <v/>
      </c>
      <c r="AD50" t="str">
        <f t="shared" si="14"/>
        <v/>
      </c>
      <c r="AE50" t="str">
        <f t="shared" si="14"/>
        <v/>
      </c>
      <c r="AF50" t="str">
        <f t="shared" si="14"/>
        <v/>
      </c>
      <c r="AG50" t="str">
        <f t="shared" si="14"/>
        <v/>
      </c>
      <c r="AH50" t="str">
        <f t="shared" si="14"/>
        <v/>
      </c>
      <c r="AI50">
        <f t="shared" si="8"/>
        <v>0</v>
      </c>
      <c r="AJ50">
        <f t="shared" si="9"/>
        <v>1</v>
      </c>
    </row>
    <row r="51" spans="2:36" ht="114.75" hidden="1" x14ac:dyDescent="0.2">
      <c r="B51">
        <f>TABLA!D46</f>
        <v>1472</v>
      </c>
      <c r="C51" t="str">
        <f>IF(ISNA(LOOKUP($D51,BLIOTECAS!$B$1:$B$27,BLIOTECAS!C$1:C$27)),"",LOOKUP($D51,BLIOTECAS!$B$1:$B$27,BLIOTECAS!C$1:C$27))</f>
        <v xml:space="preserve">Facultad de Veterinaria </v>
      </c>
      <c r="D51">
        <f>TABLA!G46</f>
        <v>21</v>
      </c>
      <c r="E51" s="163">
        <f>TABLA!BF46</f>
        <v>0</v>
      </c>
      <c r="F51" s="163" t="str">
        <f>TABLA!BO46</f>
        <v>El trato personal y el interés demostrado dia a dia por mejorar el contacto entre docentes, alumnos y bibliotecarios es magnífico. En nuestra Facultad de Veterinaria ha habido siempre una relación muy buena entre todos los estamentos que la visitan,pero en los últimos años, la gestión telemática nos ha separado un poco físicamente pero la actual disposición del personal de "salir de la Biblioteca" ha impulsado notablemente el acceso a la formación en documentación, implementando numerosos cursos personalizados para muchas de las asignaturas o títulos de especialidad que lo requieren. No se amedrentan ante nada, encuentran los trabajos mas inverosímiles, imparten en cursos de alto nivel y son todos encantadores.</v>
      </c>
      <c r="G51" t="str">
        <f t="shared" si="16"/>
        <v/>
      </c>
      <c r="H51" t="str">
        <f t="shared" si="15"/>
        <v/>
      </c>
      <c r="I51" t="str">
        <f t="shared" si="15"/>
        <v/>
      </c>
      <c r="J51" t="str">
        <f t="shared" si="15"/>
        <v/>
      </c>
      <c r="K51" t="str">
        <f t="shared" si="15"/>
        <v/>
      </c>
      <c r="L51" t="str">
        <f t="shared" si="15"/>
        <v/>
      </c>
      <c r="M51" t="str">
        <f t="shared" si="15"/>
        <v/>
      </c>
      <c r="N51" t="str">
        <f t="shared" si="15"/>
        <v/>
      </c>
      <c r="O51" t="str">
        <f t="shared" si="15"/>
        <v/>
      </c>
      <c r="P51" t="str">
        <f t="shared" si="15"/>
        <v/>
      </c>
      <c r="Q51" t="str">
        <f t="shared" si="15"/>
        <v/>
      </c>
      <c r="R51" t="str">
        <f t="shared" si="15"/>
        <v/>
      </c>
      <c r="S51" t="str">
        <f t="shared" si="15"/>
        <v/>
      </c>
      <c r="T51" t="str">
        <f t="shared" ref="T51:AH60" si="17">IFERROR((IF(FIND(T$1,$E51,1)&gt;0,"x")),"")</f>
        <v/>
      </c>
      <c r="U51" t="str">
        <f t="shared" si="17"/>
        <v/>
      </c>
      <c r="V51" t="str">
        <f t="shared" si="17"/>
        <v/>
      </c>
      <c r="W51" t="str">
        <f t="shared" si="17"/>
        <v/>
      </c>
      <c r="X51" t="str">
        <f t="shared" si="17"/>
        <v/>
      </c>
      <c r="Y51" t="str">
        <f t="shared" si="17"/>
        <v/>
      </c>
      <c r="Z51" t="str">
        <f t="shared" si="17"/>
        <v/>
      </c>
      <c r="AA51" t="str">
        <f t="shared" si="17"/>
        <v/>
      </c>
      <c r="AB51" t="str">
        <f t="shared" si="17"/>
        <v/>
      </c>
      <c r="AC51" t="str">
        <f t="shared" si="17"/>
        <v/>
      </c>
      <c r="AD51" t="str">
        <f t="shared" si="17"/>
        <v/>
      </c>
      <c r="AE51" t="str">
        <f t="shared" si="17"/>
        <v/>
      </c>
      <c r="AF51" t="str">
        <f t="shared" si="17"/>
        <v/>
      </c>
      <c r="AG51" t="str">
        <f t="shared" si="17"/>
        <v/>
      </c>
      <c r="AH51" t="str">
        <f t="shared" si="17"/>
        <v/>
      </c>
      <c r="AI51">
        <f t="shared" si="8"/>
        <v>0</v>
      </c>
      <c r="AJ51">
        <f t="shared" si="9"/>
        <v>1</v>
      </c>
    </row>
    <row r="52" spans="2:36" ht="89.25" hidden="1" x14ac:dyDescent="0.2">
      <c r="B52">
        <f>TABLA!D47</f>
        <v>1473</v>
      </c>
      <c r="C52" t="str">
        <f>IF(ISNA(LOOKUP($D52,BLIOTECAS!$B$1:$B$27,BLIOTECAS!C$1:C$27)),"",LOOKUP($D52,BLIOTECAS!$B$1:$B$27,BLIOTECAS!C$1:C$27))</f>
        <v/>
      </c>
      <c r="D52">
        <f>TABLA!G47</f>
        <v>0</v>
      </c>
      <c r="E52" s="163" t="str">
        <f>TABLA!BF47</f>
        <v xml:space="preserve">Suscripción mucho más completa a la base de datos de artículos de investigación JSTOR. La que existe ahora mismo es insuficiente en las áreas de humanidades y ciencias sociales. &lt;br&gt;&lt;br&gt;Suscripción completa a las bases de libros electronicos de Cambridge University Press y Oxford University Press. </v>
      </c>
      <c r="F52" s="163" t="str">
        <f>TABLA!BO47</f>
        <v xml:space="preserve">Gracias y enhorabuena por suscribir recientemente el acceso a la Loeb Classical Library de Harvard University Press (Recurso electrónico), que espero utilizar frecuentemente con mis curso a partir de este mes de febrero y durante los próximos años. &lt;br&gt;&lt;br&gt;Por otra parte, les ruego que presten atención a las sugerencias de suscripción a bases bibliográficas ESENCIALES anotadas ás arriba. </v>
      </c>
      <c r="G52" t="str">
        <f t="shared" si="16"/>
        <v/>
      </c>
      <c r="H52" t="str">
        <f t="shared" ref="H52:S61" si="18">IFERROR((IF(FIND(H$1,$E52,1)&gt;0,"x")),"")</f>
        <v/>
      </c>
      <c r="I52" t="str">
        <f t="shared" si="18"/>
        <v/>
      </c>
      <c r="J52" t="str">
        <f t="shared" si="18"/>
        <v/>
      </c>
      <c r="K52" t="str">
        <f t="shared" si="18"/>
        <v/>
      </c>
      <c r="L52" t="str">
        <f t="shared" si="18"/>
        <v>x</v>
      </c>
      <c r="M52" t="str">
        <f t="shared" si="18"/>
        <v/>
      </c>
      <c r="N52" t="str">
        <f t="shared" si="18"/>
        <v/>
      </c>
      <c r="O52" t="str">
        <f t="shared" si="18"/>
        <v/>
      </c>
      <c r="P52" t="str">
        <f t="shared" si="18"/>
        <v/>
      </c>
      <c r="Q52" t="str">
        <f t="shared" si="18"/>
        <v>x</v>
      </c>
      <c r="R52" t="str">
        <f t="shared" si="18"/>
        <v/>
      </c>
      <c r="S52" t="str">
        <f t="shared" si="18"/>
        <v/>
      </c>
      <c r="T52" t="str">
        <f t="shared" si="17"/>
        <v/>
      </c>
      <c r="U52" t="str">
        <f t="shared" si="17"/>
        <v/>
      </c>
      <c r="V52" t="str">
        <f t="shared" si="17"/>
        <v/>
      </c>
      <c r="W52" t="str">
        <f t="shared" si="17"/>
        <v/>
      </c>
      <c r="X52" t="str">
        <f t="shared" si="17"/>
        <v/>
      </c>
      <c r="Y52" t="str">
        <f t="shared" si="17"/>
        <v/>
      </c>
      <c r="Z52" t="str">
        <f t="shared" si="17"/>
        <v/>
      </c>
      <c r="AA52" t="str">
        <f t="shared" si="17"/>
        <v/>
      </c>
      <c r="AB52" t="str">
        <f t="shared" si="17"/>
        <v/>
      </c>
      <c r="AC52" t="str">
        <f t="shared" si="17"/>
        <v/>
      </c>
      <c r="AD52" t="str">
        <f t="shared" si="17"/>
        <v/>
      </c>
      <c r="AE52" t="str">
        <f t="shared" si="17"/>
        <v/>
      </c>
      <c r="AF52" t="str">
        <f t="shared" si="17"/>
        <v/>
      </c>
      <c r="AG52" t="str">
        <f t="shared" si="17"/>
        <v/>
      </c>
      <c r="AH52" t="str">
        <f t="shared" si="17"/>
        <v/>
      </c>
      <c r="AI52">
        <f t="shared" si="8"/>
        <v>1</v>
      </c>
      <c r="AJ52">
        <f t="shared" si="9"/>
        <v>1</v>
      </c>
    </row>
    <row r="53" spans="2:36" hidden="1" x14ac:dyDescent="0.2">
      <c r="B53">
        <f>TABLA!D48</f>
        <v>1474</v>
      </c>
      <c r="C53" t="str">
        <f>IF(ISNA(LOOKUP($D53,BLIOTECAS!$B$1:$B$27,BLIOTECAS!C$1:C$27)),"",LOOKUP($D53,BLIOTECAS!$B$1:$B$27,BLIOTECAS!C$1:C$27))</f>
        <v xml:space="preserve">Facultad de Ciencias Políticas y Sociología </v>
      </c>
      <c r="D53">
        <f>TABLA!G48</f>
        <v>9</v>
      </c>
      <c r="E53" s="163">
        <f>TABLA!BF48</f>
        <v>0</v>
      </c>
      <c r="F53" s="163">
        <f>TABLA!BO48</f>
        <v>0</v>
      </c>
      <c r="G53" t="str">
        <f t="shared" si="16"/>
        <v/>
      </c>
      <c r="H53" t="str">
        <f t="shared" si="18"/>
        <v/>
      </c>
      <c r="I53" t="str">
        <f t="shared" si="18"/>
        <v/>
      </c>
      <c r="J53" t="str">
        <f t="shared" si="18"/>
        <v/>
      </c>
      <c r="K53" t="str">
        <f t="shared" si="18"/>
        <v/>
      </c>
      <c r="L53" t="str">
        <f t="shared" si="18"/>
        <v/>
      </c>
      <c r="M53" t="str">
        <f t="shared" si="18"/>
        <v/>
      </c>
      <c r="N53" t="str">
        <f t="shared" si="18"/>
        <v/>
      </c>
      <c r="O53" t="str">
        <f t="shared" si="18"/>
        <v/>
      </c>
      <c r="P53" t="str">
        <f t="shared" si="18"/>
        <v/>
      </c>
      <c r="Q53" t="str">
        <f t="shared" si="18"/>
        <v/>
      </c>
      <c r="R53" t="str">
        <f t="shared" si="18"/>
        <v/>
      </c>
      <c r="S53" t="str">
        <f t="shared" si="18"/>
        <v/>
      </c>
      <c r="T53" t="str">
        <f t="shared" si="17"/>
        <v/>
      </c>
      <c r="U53" t="str">
        <f t="shared" si="17"/>
        <v/>
      </c>
      <c r="V53" t="str">
        <f t="shared" si="17"/>
        <v/>
      </c>
      <c r="W53" t="str">
        <f t="shared" si="17"/>
        <v/>
      </c>
      <c r="X53" t="str">
        <f t="shared" si="17"/>
        <v/>
      </c>
      <c r="Y53" t="str">
        <f t="shared" si="17"/>
        <v/>
      </c>
      <c r="Z53" t="str">
        <f t="shared" si="17"/>
        <v/>
      </c>
      <c r="AA53" t="str">
        <f t="shared" si="17"/>
        <v/>
      </c>
      <c r="AB53" t="str">
        <f t="shared" si="17"/>
        <v/>
      </c>
      <c r="AC53" t="str">
        <f t="shared" si="17"/>
        <v/>
      </c>
      <c r="AD53" t="str">
        <f t="shared" si="17"/>
        <v/>
      </c>
      <c r="AE53" t="str">
        <f t="shared" si="17"/>
        <v/>
      </c>
      <c r="AF53" t="str">
        <f t="shared" si="17"/>
        <v/>
      </c>
      <c r="AG53" t="str">
        <f t="shared" si="17"/>
        <v/>
      </c>
      <c r="AH53" t="str">
        <f t="shared" si="17"/>
        <v/>
      </c>
      <c r="AI53">
        <f t="shared" si="8"/>
        <v>0</v>
      </c>
      <c r="AJ53">
        <f t="shared" si="9"/>
        <v>0</v>
      </c>
    </row>
    <row r="54" spans="2:36" hidden="1" x14ac:dyDescent="0.2">
      <c r="B54">
        <f>TABLA!D49</f>
        <v>1475</v>
      </c>
      <c r="C54" t="str">
        <f>IF(ISNA(LOOKUP($D54,BLIOTECAS!$B$1:$B$27,BLIOTECAS!C$1:C$27)),"",LOOKUP($D54,BLIOTECAS!$B$1:$B$27,BLIOTECAS!C$1:C$27))</f>
        <v xml:space="preserve">Facultad de Geografía e Historia </v>
      </c>
      <c r="D54">
        <f>TABLA!G49</f>
        <v>16</v>
      </c>
      <c r="E54" s="163">
        <f>TABLA!BF49</f>
        <v>0</v>
      </c>
      <c r="F54" s="163">
        <f>TABLA!BO49</f>
        <v>0</v>
      </c>
      <c r="G54" t="str">
        <f t="shared" si="16"/>
        <v/>
      </c>
      <c r="H54" t="str">
        <f t="shared" si="18"/>
        <v/>
      </c>
      <c r="I54" t="str">
        <f t="shared" si="18"/>
        <v/>
      </c>
      <c r="J54" t="str">
        <f t="shared" si="18"/>
        <v/>
      </c>
      <c r="K54" t="str">
        <f t="shared" si="18"/>
        <v/>
      </c>
      <c r="L54" t="str">
        <f t="shared" si="18"/>
        <v/>
      </c>
      <c r="M54" t="str">
        <f t="shared" si="18"/>
        <v/>
      </c>
      <c r="N54" t="str">
        <f t="shared" si="18"/>
        <v/>
      </c>
      <c r="O54" t="str">
        <f t="shared" si="18"/>
        <v/>
      </c>
      <c r="P54" t="str">
        <f t="shared" si="18"/>
        <v/>
      </c>
      <c r="Q54" t="str">
        <f t="shared" si="18"/>
        <v/>
      </c>
      <c r="R54" t="str">
        <f t="shared" si="18"/>
        <v/>
      </c>
      <c r="S54" t="str">
        <f t="shared" si="18"/>
        <v/>
      </c>
      <c r="T54" t="str">
        <f t="shared" si="17"/>
        <v/>
      </c>
      <c r="U54" t="str">
        <f t="shared" si="17"/>
        <v/>
      </c>
      <c r="V54" t="str">
        <f t="shared" si="17"/>
        <v/>
      </c>
      <c r="W54" t="str">
        <f t="shared" si="17"/>
        <v/>
      </c>
      <c r="X54" t="str">
        <f t="shared" si="17"/>
        <v/>
      </c>
      <c r="Y54" t="str">
        <f t="shared" si="17"/>
        <v/>
      </c>
      <c r="Z54" t="str">
        <f t="shared" si="17"/>
        <v/>
      </c>
      <c r="AA54" t="str">
        <f t="shared" si="17"/>
        <v/>
      </c>
      <c r="AB54" t="str">
        <f t="shared" si="17"/>
        <v/>
      </c>
      <c r="AC54" t="str">
        <f t="shared" si="17"/>
        <v/>
      </c>
      <c r="AD54" t="str">
        <f t="shared" si="17"/>
        <v/>
      </c>
      <c r="AE54" t="str">
        <f t="shared" si="17"/>
        <v/>
      </c>
      <c r="AF54" t="str">
        <f t="shared" si="17"/>
        <v/>
      </c>
      <c r="AG54" t="str">
        <f t="shared" si="17"/>
        <v/>
      </c>
      <c r="AH54" t="str">
        <f t="shared" si="17"/>
        <v/>
      </c>
      <c r="AI54">
        <f t="shared" si="8"/>
        <v>0</v>
      </c>
      <c r="AJ54">
        <f t="shared" si="9"/>
        <v>0</v>
      </c>
    </row>
    <row r="55" spans="2:36" x14ac:dyDescent="0.2">
      <c r="B55">
        <f>TABLA!D50</f>
        <v>1476</v>
      </c>
      <c r="C55" t="str">
        <f>IF(ISNA(LOOKUP($D55,BLIOTECAS!$B$1:$B$27,BLIOTECAS!C$1:C$27)),"",LOOKUP($D55,BLIOTECAS!$B$1:$B$27,BLIOTECAS!C$1:C$27))</f>
        <v/>
      </c>
      <c r="D55">
        <f>TABLA!G50</f>
        <v>0</v>
      </c>
      <c r="E55" s="163">
        <f>TABLA!BF50</f>
        <v>0</v>
      </c>
      <c r="F55" s="163">
        <f>TABLA!BO50</f>
        <v>0</v>
      </c>
      <c r="G55" t="str">
        <f t="shared" si="16"/>
        <v/>
      </c>
      <c r="H55" t="str">
        <f t="shared" si="18"/>
        <v/>
      </c>
      <c r="I55" t="str">
        <f t="shared" si="18"/>
        <v/>
      </c>
      <c r="J55" t="str">
        <f t="shared" si="18"/>
        <v/>
      </c>
      <c r="K55" t="str">
        <f t="shared" si="18"/>
        <v/>
      </c>
      <c r="L55" t="str">
        <f t="shared" si="18"/>
        <v/>
      </c>
      <c r="M55" t="str">
        <f t="shared" si="18"/>
        <v/>
      </c>
      <c r="N55" t="str">
        <f t="shared" si="18"/>
        <v/>
      </c>
      <c r="O55" t="str">
        <f t="shared" si="18"/>
        <v/>
      </c>
      <c r="P55" t="str">
        <f t="shared" si="18"/>
        <v/>
      </c>
      <c r="Q55" t="str">
        <f t="shared" si="18"/>
        <v/>
      </c>
      <c r="R55" t="str">
        <f t="shared" si="18"/>
        <v/>
      </c>
      <c r="S55" t="str">
        <f t="shared" si="18"/>
        <v/>
      </c>
      <c r="T55" t="str">
        <f t="shared" si="17"/>
        <v/>
      </c>
      <c r="U55" t="str">
        <f t="shared" si="17"/>
        <v/>
      </c>
      <c r="V55" t="str">
        <f t="shared" si="17"/>
        <v/>
      </c>
      <c r="W55" t="str">
        <f t="shared" si="17"/>
        <v/>
      </c>
      <c r="X55" t="str">
        <f t="shared" si="17"/>
        <v/>
      </c>
      <c r="Y55" t="str">
        <f t="shared" si="17"/>
        <v/>
      </c>
      <c r="Z55" t="str">
        <f t="shared" si="17"/>
        <v/>
      </c>
      <c r="AA55" t="str">
        <f t="shared" si="17"/>
        <v/>
      </c>
      <c r="AB55" t="str">
        <f t="shared" si="17"/>
        <v/>
      </c>
      <c r="AC55" t="str">
        <f t="shared" si="17"/>
        <v/>
      </c>
      <c r="AD55" t="str">
        <f t="shared" si="17"/>
        <v/>
      </c>
      <c r="AE55" t="str">
        <f t="shared" si="17"/>
        <v/>
      </c>
      <c r="AF55" t="str">
        <f t="shared" si="17"/>
        <v/>
      </c>
      <c r="AG55" t="str">
        <f t="shared" si="17"/>
        <v/>
      </c>
      <c r="AH55" t="str">
        <f t="shared" si="17"/>
        <v/>
      </c>
      <c r="AI55">
        <f t="shared" si="8"/>
        <v>0</v>
      </c>
      <c r="AJ55">
        <f t="shared" si="9"/>
        <v>0</v>
      </c>
    </row>
    <row r="56" spans="2:36" hidden="1" x14ac:dyDescent="0.2">
      <c r="B56">
        <f>TABLA!D51</f>
        <v>1477</v>
      </c>
      <c r="C56" t="str">
        <f>IF(ISNA(LOOKUP($D56,BLIOTECAS!$B$1:$B$27,BLIOTECAS!C$1:C$27)),"",LOOKUP($D56,BLIOTECAS!$B$1:$B$27,BLIOTECAS!C$1:C$27))</f>
        <v/>
      </c>
      <c r="D56">
        <f>TABLA!G51</f>
        <v>0</v>
      </c>
      <c r="E56" s="163">
        <f>TABLA!BF51</f>
        <v>0</v>
      </c>
      <c r="F56" s="163">
        <f>TABLA!BO51</f>
        <v>0</v>
      </c>
      <c r="G56" t="str">
        <f t="shared" si="16"/>
        <v/>
      </c>
      <c r="H56" t="str">
        <f t="shared" si="18"/>
        <v/>
      </c>
      <c r="I56" t="str">
        <f t="shared" si="18"/>
        <v/>
      </c>
      <c r="J56" t="str">
        <f t="shared" si="18"/>
        <v/>
      </c>
      <c r="K56" t="str">
        <f t="shared" si="18"/>
        <v/>
      </c>
      <c r="L56" t="str">
        <f t="shared" si="18"/>
        <v/>
      </c>
      <c r="M56" t="str">
        <f t="shared" si="18"/>
        <v/>
      </c>
      <c r="N56" t="str">
        <f t="shared" si="18"/>
        <v/>
      </c>
      <c r="O56" t="str">
        <f t="shared" si="18"/>
        <v/>
      </c>
      <c r="P56" t="str">
        <f t="shared" si="18"/>
        <v/>
      </c>
      <c r="Q56" t="str">
        <f t="shared" si="18"/>
        <v/>
      </c>
      <c r="R56" t="str">
        <f t="shared" si="18"/>
        <v/>
      </c>
      <c r="S56" t="str">
        <f t="shared" si="18"/>
        <v/>
      </c>
      <c r="T56" t="str">
        <f t="shared" si="17"/>
        <v/>
      </c>
      <c r="U56" t="str">
        <f t="shared" si="17"/>
        <v/>
      </c>
      <c r="V56" t="str">
        <f t="shared" si="17"/>
        <v/>
      </c>
      <c r="W56" t="str">
        <f t="shared" si="17"/>
        <v/>
      </c>
      <c r="X56" t="str">
        <f t="shared" si="17"/>
        <v/>
      </c>
      <c r="Y56" t="str">
        <f t="shared" si="17"/>
        <v/>
      </c>
      <c r="Z56" t="str">
        <f t="shared" si="17"/>
        <v/>
      </c>
      <c r="AA56" t="str">
        <f t="shared" si="17"/>
        <v/>
      </c>
      <c r="AB56" t="str">
        <f t="shared" si="17"/>
        <v/>
      </c>
      <c r="AC56" t="str">
        <f t="shared" si="17"/>
        <v/>
      </c>
      <c r="AD56" t="str">
        <f t="shared" si="17"/>
        <v/>
      </c>
      <c r="AE56" t="str">
        <f t="shared" si="17"/>
        <v/>
      </c>
      <c r="AF56" t="str">
        <f t="shared" si="17"/>
        <v/>
      </c>
      <c r="AG56" t="str">
        <f t="shared" si="17"/>
        <v/>
      </c>
      <c r="AH56" t="str">
        <f t="shared" si="17"/>
        <v/>
      </c>
      <c r="AI56">
        <f t="shared" si="8"/>
        <v>0</v>
      </c>
      <c r="AJ56">
        <f t="shared" si="9"/>
        <v>0</v>
      </c>
    </row>
    <row r="57" spans="2:36" hidden="1" x14ac:dyDescent="0.2">
      <c r="B57">
        <f>TABLA!D52</f>
        <v>1478</v>
      </c>
      <c r="C57" t="str">
        <f>IF(ISNA(LOOKUP($D57,BLIOTECAS!$B$1:$B$27,BLIOTECAS!C$1:C$27)),"",LOOKUP($D57,BLIOTECAS!$B$1:$B$27,BLIOTECAS!C$1:C$27))</f>
        <v xml:space="preserve">Facultad de Ciencias de la Información </v>
      </c>
      <c r="D57">
        <f>TABLA!G52</f>
        <v>4</v>
      </c>
      <c r="E57" s="163">
        <f>TABLA!BF52</f>
        <v>0</v>
      </c>
      <c r="F57" s="163">
        <f>TABLA!BO52</f>
        <v>0</v>
      </c>
      <c r="G57" t="str">
        <f t="shared" si="16"/>
        <v/>
      </c>
      <c r="H57" t="str">
        <f t="shared" si="18"/>
        <v/>
      </c>
      <c r="I57" t="str">
        <f t="shared" si="18"/>
        <v/>
      </c>
      <c r="J57" t="str">
        <f t="shared" si="18"/>
        <v/>
      </c>
      <c r="K57" t="str">
        <f t="shared" si="18"/>
        <v/>
      </c>
      <c r="L57" t="str">
        <f t="shared" si="18"/>
        <v/>
      </c>
      <c r="M57" t="str">
        <f t="shared" si="18"/>
        <v/>
      </c>
      <c r="N57" t="str">
        <f t="shared" si="18"/>
        <v/>
      </c>
      <c r="O57" t="str">
        <f t="shared" si="18"/>
        <v/>
      </c>
      <c r="P57" t="str">
        <f t="shared" si="18"/>
        <v/>
      </c>
      <c r="Q57" t="str">
        <f t="shared" si="18"/>
        <v/>
      </c>
      <c r="R57" t="str">
        <f t="shared" si="18"/>
        <v/>
      </c>
      <c r="S57" t="str">
        <f t="shared" si="18"/>
        <v/>
      </c>
      <c r="T57" t="str">
        <f t="shared" si="17"/>
        <v/>
      </c>
      <c r="U57" t="str">
        <f t="shared" si="17"/>
        <v/>
      </c>
      <c r="V57" t="str">
        <f t="shared" si="17"/>
        <v/>
      </c>
      <c r="W57" t="str">
        <f t="shared" si="17"/>
        <v/>
      </c>
      <c r="X57" t="str">
        <f t="shared" si="17"/>
        <v/>
      </c>
      <c r="Y57" t="str">
        <f t="shared" si="17"/>
        <v/>
      </c>
      <c r="Z57" t="str">
        <f t="shared" si="17"/>
        <v/>
      </c>
      <c r="AA57" t="str">
        <f t="shared" si="17"/>
        <v/>
      </c>
      <c r="AB57" t="str">
        <f t="shared" si="17"/>
        <v/>
      </c>
      <c r="AC57" t="str">
        <f t="shared" si="17"/>
        <v/>
      </c>
      <c r="AD57" t="str">
        <f t="shared" si="17"/>
        <v/>
      </c>
      <c r="AE57" t="str">
        <f t="shared" si="17"/>
        <v/>
      </c>
      <c r="AF57" t="str">
        <f t="shared" si="17"/>
        <v/>
      </c>
      <c r="AG57" t="str">
        <f t="shared" si="17"/>
        <v/>
      </c>
      <c r="AH57" t="str">
        <f t="shared" si="17"/>
        <v/>
      </c>
      <c r="AI57">
        <f t="shared" si="8"/>
        <v>0</v>
      </c>
      <c r="AJ57">
        <f t="shared" si="9"/>
        <v>0</v>
      </c>
    </row>
    <row r="58" spans="2:36" hidden="1" x14ac:dyDescent="0.2">
      <c r="B58">
        <f>TABLA!D53</f>
        <v>1479</v>
      </c>
      <c r="C58" t="str">
        <f>IF(ISNA(LOOKUP($D58,BLIOTECAS!$B$1:$B$27,BLIOTECAS!C$1:C$27)),"",LOOKUP($D58,BLIOTECAS!$B$1:$B$27,BLIOTECAS!C$1:C$27))</f>
        <v xml:space="preserve">Facultad de Bellas Artes </v>
      </c>
      <c r="D58">
        <f>TABLA!G53</f>
        <v>1</v>
      </c>
      <c r="E58" s="163">
        <f>TABLA!BF53</f>
        <v>0</v>
      </c>
      <c r="F58" s="163">
        <f>TABLA!BO53</f>
        <v>0</v>
      </c>
      <c r="G58" t="str">
        <f t="shared" si="16"/>
        <v/>
      </c>
      <c r="H58" t="str">
        <f t="shared" si="18"/>
        <v/>
      </c>
      <c r="I58" t="str">
        <f t="shared" si="18"/>
        <v/>
      </c>
      <c r="J58" t="str">
        <f t="shared" si="18"/>
        <v/>
      </c>
      <c r="K58" t="str">
        <f t="shared" si="18"/>
        <v/>
      </c>
      <c r="L58" t="str">
        <f t="shared" si="18"/>
        <v/>
      </c>
      <c r="M58" t="str">
        <f t="shared" si="18"/>
        <v/>
      </c>
      <c r="N58" t="str">
        <f t="shared" si="18"/>
        <v/>
      </c>
      <c r="O58" t="str">
        <f t="shared" si="18"/>
        <v/>
      </c>
      <c r="P58" t="str">
        <f t="shared" si="18"/>
        <v/>
      </c>
      <c r="Q58" t="str">
        <f t="shared" si="18"/>
        <v/>
      </c>
      <c r="R58" t="str">
        <f t="shared" si="18"/>
        <v/>
      </c>
      <c r="S58" t="str">
        <f t="shared" si="18"/>
        <v/>
      </c>
      <c r="T58" t="str">
        <f t="shared" si="17"/>
        <v/>
      </c>
      <c r="U58" t="str">
        <f t="shared" si="17"/>
        <v/>
      </c>
      <c r="V58" t="str">
        <f t="shared" si="17"/>
        <v/>
      </c>
      <c r="W58" t="str">
        <f t="shared" si="17"/>
        <v/>
      </c>
      <c r="X58" t="str">
        <f t="shared" si="17"/>
        <v/>
      </c>
      <c r="Y58" t="str">
        <f t="shared" si="17"/>
        <v/>
      </c>
      <c r="Z58" t="str">
        <f t="shared" si="17"/>
        <v/>
      </c>
      <c r="AA58" t="str">
        <f t="shared" si="17"/>
        <v/>
      </c>
      <c r="AB58" t="str">
        <f t="shared" si="17"/>
        <v/>
      </c>
      <c r="AC58" t="str">
        <f t="shared" si="17"/>
        <v/>
      </c>
      <c r="AD58" t="str">
        <f t="shared" si="17"/>
        <v/>
      </c>
      <c r="AE58" t="str">
        <f t="shared" si="17"/>
        <v/>
      </c>
      <c r="AF58" t="str">
        <f t="shared" si="17"/>
        <v/>
      </c>
      <c r="AG58" t="str">
        <f t="shared" si="17"/>
        <v/>
      </c>
      <c r="AH58" t="str">
        <f t="shared" si="17"/>
        <v/>
      </c>
      <c r="AI58">
        <f t="shared" si="8"/>
        <v>0</v>
      </c>
      <c r="AJ58">
        <f t="shared" si="9"/>
        <v>0</v>
      </c>
    </row>
    <row r="59" spans="2:36" hidden="1" x14ac:dyDescent="0.2">
      <c r="B59">
        <f>TABLA!D54</f>
        <v>1480</v>
      </c>
      <c r="C59" t="str">
        <f>IF(ISNA(LOOKUP($D59,BLIOTECAS!$B$1:$B$27,BLIOTECAS!C$1:C$27)),"",LOOKUP($D59,BLIOTECAS!$B$1:$B$27,BLIOTECAS!C$1:C$27))</f>
        <v xml:space="preserve">Facultad de Geografía e Historia </v>
      </c>
      <c r="D59">
        <f>TABLA!G54</f>
        <v>16</v>
      </c>
      <c r="E59" s="163">
        <f>TABLA!BF54</f>
        <v>0</v>
      </c>
      <c r="F59" s="163">
        <f>TABLA!BO54</f>
        <v>0</v>
      </c>
      <c r="G59" t="str">
        <f t="shared" si="16"/>
        <v/>
      </c>
      <c r="H59" t="str">
        <f t="shared" si="18"/>
        <v/>
      </c>
      <c r="I59" t="str">
        <f t="shared" si="18"/>
        <v/>
      </c>
      <c r="J59" t="str">
        <f t="shared" si="18"/>
        <v/>
      </c>
      <c r="K59" t="str">
        <f t="shared" si="18"/>
        <v/>
      </c>
      <c r="L59" t="str">
        <f t="shared" si="18"/>
        <v/>
      </c>
      <c r="M59" t="str">
        <f t="shared" si="18"/>
        <v/>
      </c>
      <c r="N59" t="str">
        <f t="shared" si="18"/>
        <v/>
      </c>
      <c r="O59" t="str">
        <f t="shared" si="18"/>
        <v/>
      </c>
      <c r="P59" t="str">
        <f t="shared" si="18"/>
        <v/>
      </c>
      <c r="Q59" t="str">
        <f t="shared" si="18"/>
        <v/>
      </c>
      <c r="R59" t="str">
        <f t="shared" si="18"/>
        <v/>
      </c>
      <c r="S59" t="str">
        <f t="shared" si="18"/>
        <v/>
      </c>
      <c r="T59" t="str">
        <f t="shared" si="17"/>
        <v/>
      </c>
      <c r="U59" t="str">
        <f t="shared" si="17"/>
        <v/>
      </c>
      <c r="V59" t="str">
        <f t="shared" si="17"/>
        <v/>
      </c>
      <c r="W59" t="str">
        <f t="shared" si="17"/>
        <v/>
      </c>
      <c r="X59" t="str">
        <f t="shared" si="17"/>
        <v/>
      </c>
      <c r="Y59" t="str">
        <f t="shared" si="17"/>
        <v/>
      </c>
      <c r="Z59" t="str">
        <f t="shared" si="17"/>
        <v/>
      </c>
      <c r="AA59" t="str">
        <f t="shared" si="17"/>
        <v/>
      </c>
      <c r="AB59" t="str">
        <f t="shared" si="17"/>
        <v/>
      </c>
      <c r="AC59" t="str">
        <f t="shared" si="17"/>
        <v/>
      </c>
      <c r="AD59" t="str">
        <f t="shared" si="17"/>
        <v/>
      </c>
      <c r="AE59" t="str">
        <f t="shared" si="17"/>
        <v/>
      </c>
      <c r="AF59" t="str">
        <f t="shared" si="17"/>
        <v/>
      </c>
      <c r="AG59" t="str">
        <f t="shared" si="17"/>
        <v/>
      </c>
      <c r="AH59" t="str">
        <f t="shared" si="17"/>
        <v/>
      </c>
      <c r="AI59">
        <f t="shared" si="8"/>
        <v>0</v>
      </c>
      <c r="AJ59">
        <f t="shared" si="9"/>
        <v>0</v>
      </c>
    </row>
    <row r="60" spans="2:36" hidden="1" x14ac:dyDescent="0.2">
      <c r="B60">
        <f>TABLA!D55</f>
        <v>1481</v>
      </c>
      <c r="C60" t="str">
        <f>IF(ISNA(LOOKUP($D60,BLIOTECAS!$B$1:$B$27,BLIOTECAS!C$1:C$27)),"",LOOKUP($D60,BLIOTECAS!$B$1:$B$27,BLIOTECAS!C$1:C$27))</f>
        <v xml:space="preserve">Facultad de Ciencias Biológicas </v>
      </c>
      <c r="D60">
        <f>TABLA!G55</f>
        <v>2</v>
      </c>
      <c r="E60" s="163">
        <f>TABLA!BF55</f>
        <v>0</v>
      </c>
      <c r="F60" s="163">
        <f>TABLA!BO55</f>
        <v>0</v>
      </c>
      <c r="G60" t="str">
        <f t="shared" si="16"/>
        <v/>
      </c>
      <c r="H60" t="str">
        <f t="shared" si="18"/>
        <v/>
      </c>
      <c r="I60" t="str">
        <f t="shared" si="18"/>
        <v/>
      </c>
      <c r="J60" t="str">
        <f t="shared" si="18"/>
        <v/>
      </c>
      <c r="K60" t="str">
        <f t="shared" si="18"/>
        <v/>
      </c>
      <c r="L60" t="str">
        <f t="shared" si="18"/>
        <v/>
      </c>
      <c r="M60" t="str">
        <f t="shared" si="18"/>
        <v/>
      </c>
      <c r="N60" t="str">
        <f t="shared" si="18"/>
        <v/>
      </c>
      <c r="O60" t="str">
        <f t="shared" si="18"/>
        <v/>
      </c>
      <c r="P60" t="str">
        <f t="shared" si="18"/>
        <v/>
      </c>
      <c r="Q60" t="str">
        <f t="shared" si="18"/>
        <v/>
      </c>
      <c r="R60" t="str">
        <f t="shared" si="18"/>
        <v/>
      </c>
      <c r="S60" t="str">
        <f t="shared" si="18"/>
        <v/>
      </c>
      <c r="T60" t="str">
        <f t="shared" si="17"/>
        <v/>
      </c>
      <c r="U60" t="str">
        <f t="shared" si="17"/>
        <v/>
      </c>
      <c r="V60" t="str">
        <f t="shared" si="17"/>
        <v/>
      </c>
      <c r="W60" t="str">
        <f t="shared" si="17"/>
        <v/>
      </c>
      <c r="X60" t="str">
        <f t="shared" si="17"/>
        <v/>
      </c>
      <c r="Y60" t="str">
        <f t="shared" si="17"/>
        <v/>
      </c>
      <c r="Z60" t="str">
        <f t="shared" si="17"/>
        <v/>
      </c>
      <c r="AA60" t="str">
        <f t="shared" si="17"/>
        <v/>
      </c>
      <c r="AB60" t="str">
        <f t="shared" si="17"/>
        <v/>
      </c>
      <c r="AC60" t="str">
        <f t="shared" si="17"/>
        <v/>
      </c>
      <c r="AD60" t="str">
        <f t="shared" si="17"/>
        <v/>
      </c>
      <c r="AE60" t="str">
        <f t="shared" si="17"/>
        <v/>
      </c>
      <c r="AF60" t="str">
        <f t="shared" si="17"/>
        <v/>
      </c>
      <c r="AG60" t="str">
        <f t="shared" si="17"/>
        <v/>
      </c>
      <c r="AH60" t="str">
        <f t="shared" si="17"/>
        <v/>
      </c>
      <c r="AI60">
        <f t="shared" si="8"/>
        <v>0</v>
      </c>
      <c r="AJ60">
        <f t="shared" si="9"/>
        <v>0</v>
      </c>
    </row>
    <row r="61" spans="2:36" hidden="1" x14ac:dyDescent="0.2">
      <c r="B61">
        <f>TABLA!D56</f>
        <v>1482</v>
      </c>
      <c r="C61" t="str">
        <f>IF(ISNA(LOOKUP($D61,BLIOTECAS!$B$1:$B$27,BLIOTECAS!C$1:C$27)),"",LOOKUP($D61,BLIOTECAS!$B$1:$B$27,BLIOTECAS!C$1:C$27))</f>
        <v xml:space="preserve">Facultad de Ciencias Químicas </v>
      </c>
      <c r="D61">
        <f>TABLA!G56</f>
        <v>10</v>
      </c>
      <c r="E61" s="163">
        <f>TABLA!BF56</f>
        <v>0</v>
      </c>
      <c r="F61" s="163">
        <f>TABLA!BO56</f>
        <v>0</v>
      </c>
      <c r="G61" t="str">
        <f t="shared" si="16"/>
        <v/>
      </c>
      <c r="H61" t="str">
        <f t="shared" si="18"/>
        <v/>
      </c>
      <c r="I61" t="str">
        <f t="shared" si="18"/>
        <v/>
      </c>
      <c r="J61" t="str">
        <f t="shared" si="18"/>
        <v/>
      </c>
      <c r="K61" t="str">
        <f t="shared" si="18"/>
        <v/>
      </c>
      <c r="L61" t="str">
        <f t="shared" si="18"/>
        <v/>
      </c>
      <c r="M61" t="str">
        <f t="shared" si="18"/>
        <v/>
      </c>
      <c r="N61" t="str">
        <f t="shared" si="18"/>
        <v/>
      </c>
      <c r="O61" t="str">
        <f t="shared" si="18"/>
        <v/>
      </c>
      <c r="P61" t="str">
        <f t="shared" si="18"/>
        <v/>
      </c>
      <c r="Q61" t="str">
        <f t="shared" si="18"/>
        <v/>
      </c>
      <c r="R61" t="str">
        <f t="shared" si="18"/>
        <v/>
      </c>
      <c r="S61" t="str">
        <f t="shared" si="18"/>
        <v/>
      </c>
      <c r="T61" t="str">
        <f t="shared" ref="T61:AH70" si="19">IFERROR((IF(FIND(T$1,$E61,1)&gt;0,"x")),"")</f>
        <v/>
      </c>
      <c r="U61" t="str">
        <f t="shared" si="19"/>
        <v/>
      </c>
      <c r="V61" t="str">
        <f t="shared" si="19"/>
        <v/>
      </c>
      <c r="W61" t="str">
        <f t="shared" si="19"/>
        <v/>
      </c>
      <c r="X61" t="str">
        <f t="shared" si="19"/>
        <v/>
      </c>
      <c r="Y61" t="str">
        <f t="shared" si="19"/>
        <v/>
      </c>
      <c r="Z61" t="str">
        <f t="shared" si="19"/>
        <v/>
      </c>
      <c r="AA61" t="str">
        <f t="shared" si="19"/>
        <v/>
      </c>
      <c r="AB61" t="str">
        <f t="shared" si="19"/>
        <v/>
      </c>
      <c r="AC61" t="str">
        <f t="shared" si="19"/>
        <v/>
      </c>
      <c r="AD61" t="str">
        <f t="shared" si="19"/>
        <v/>
      </c>
      <c r="AE61" t="str">
        <f t="shared" si="19"/>
        <v/>
      </c>
      <c r="AF61" t="str">
        <f t="shared" si="19"/>
        <v/>
      </c>
      <c r="AG61" t="str">
        <f t="shared" si="19"/>
        <v/>
      </c>
      <c r="AH61" t="str">
        <f t="shared" si="19"/>
        <v/>
      </c>
      <c r="AI61">
        <f t="shared" si="8"/>
        <v>0</v>
      </c>
      <c r="AJ61">
        <f t="shared" si="9"/>
        <v>0</v>
      </c>
    </row>
    <row r="62" spans="2:36" hidden="1" x14ac:dyDescent="0.2">
      <c r="B62">
        <f>TABLA!D57</f>
        <v>1483</v>
      </c>
      <c r="C62" t="str">
        <f>IF(ISNA(LOOKUP($D62,BLIOTECAS!$B$1:$B$27,BLIOTECAS!C$1:C$27)),"",LOOKUP($D62,BLIOTECAS!$B$1:$B$27,BLIOTECAS!C$1:C$27))</f>
        <v xml:space="preserve">Facultad de Ciencias Políticas y Sociología </v>
      </c>
      <c r="D62">
        <f>TABLA!G57</f>
        <v>9</v>
      </c>
      <c r="E62" s="163">
        <f>TABLA!BF57</f>
        <v>0</v>
      </c>
      <c r="F62" s="163">
        <f>TABLA!BO57</f>
        <v>0</v>
      </c>
      <c r="G62" t="str">
        <f t="shared" si="16"/>
        <v/>
      </c>
      <c r="H62" t="str">
        <f t="shared" ref="H62:S71" si="20">IFERROR((IF(FIND(H$1,$E62,1)&gt;0,"x")),"")</f>
        <v/>
      </c>
      <c r="I62" t="str">
        <f t="shared" si="20"/>
        <v/>
      </c>
      <c r="J62" t="str">
        <f t="shared" si="20"/>
        <v/>
      </c>
      <c r="K62" t="str">
        <f t="shared" si="20"/>
        <v/>
      </c>
      <c r="L62" t="str">
        <f t="shared" si="20"/>
        <v/>
      </c>
      <c r="M62" t="str">
        <f t="shared" si="20"/>
        <v/>
      </c>
      <c r="N62" t="str">
        <f t="shared" si="20"/>
        <v/>
      </c>
      <c r="O62" t="str">
        <f t="shared" si="20"/>
        <v/>
      </c>
      <c r="P62" t="str">
        <f t="shared" si="20"/>
        <v/>
      </c>
      <c r="Q62" t="str">
        <f t="shared" si="20"/>
        <v/>
      </c>
      <c r="R62" t="str">
        <f t="shared" si="20"/>
        <v/>
      </c>
      <c r="S62" t="str">
        <f t="shared" si="20"/>
        <v/>
      </c>
      <c r="T62" t="str">
        <f t="shared" si="19"/>
        <v/>
      </c>
      <c r="U62" t="str">
        <f t="shared" si="19"/>
        <v/>
      </c>
      <c r="V62" t="str">
        <f t="shared" si="19"/>
        <v/>
      </c>
      <c r="W62" t="str">
        <f t="shared" si="19"/>
        <v/>
      </c>
      <c r="X62" t="str">
        <f t="shared" si="19"/>
        <v/>
      </c>
      <c r="Y62" t="str">
        <f t="shared" si="19"/>
        <v/>
      </c>
      <c r="Z62" t="str">
        <f t="shared" si="19"/>
        <v/>
      </c>
      <c r="AA62" t="str">
        <f t="shared" si="19"/>
        <v/>
      </c>
      <c r="AB62" t="str">
        <f t="shared" si="19"/>
        <v/>
      </c>
      <c r="AC62" t="str">
        <f t="shared" si="19"/>
        <v/>
      </c>
      <c r="AD62" t="str">
        <f t="shared" si="19"/>
        <v/>
      </c>
      <c r="AE62" t="str">
        <f t="shared" si="19"/>
        <v/>
      </c>
      <c r="AF62" t="str">
        <f t="shared" si="19"/>
        <v/>
      </c>
      <c r="AG62" t="str">
        <f t="shared" si="19"/>
        <v/>
      </c>
      <c r="AH62" t="str">
        <f t="shared" si="19"/>
        <v/>
      </c>
      <c r="AI62">
        <f t="shared" si="8"/>
        <v>0</v>
      </c>
      <c r="AJ62">
        <f t="shared" si="9"/>
        <v>0</v>
      </c>
    </row>
    <row r="63" spans="2:36" hidden="1" x14ac:dyDescent="0.2">
      <c r="B63">
        <f>TABLA!D58</f>
        <v>1484</v>
      </c>
      <c r="C63" t="str">
        <f>IF(ISNA(LOOKUP($D63,BLIOTECAS!$B$1:$B$27,BLIOTECAS!C$1:C$27)),"",LOOKUP($D63,BLIOTECAS!$B$1:$B$27,BLIOTECAS!C$1:C$27))</f>
        <v xml:space="preserve">Facultad de Filología </v>
      </c>
      <c r="D63">
        <f>TABLA!G58</f>
        <v>14</v>
      </c>
      <c r="E63" s="163">
        <f>TABLA!BF58</f>
        <v>0</v>
      </c>
      <c r="F63" s="163">
        <f>TABLA!BO58</f>
        <v>0</v>
      </c>
      <c r="G63" t="str">
        <f t="shared" si="16"/>
        <v/>
      </c>
      <c r="H63" t="str">
        <f t="shared" si="20"/>
        <v/>
      </c>
      <c r="I63" t="str">
        <f t="shared" si="20"/>
        <v/>
      </c>
      <c r="J63" t="str">
        <f t="shared" si="20"/>
        <v/>
      </c>
      <c r="K63" t="str">
        <f t="shared" si="20"/>
        <v/>
      </c>
      <c r="L63" t="str">
        <f t="shared" si="20"/>
        <v/>
      </c>
      <c r="M63" t="str">
        <f t="shared" si="20"/>
        <v/>
      </c>
      <c r="N63" t="str">
        <f t="shared" si="20"/>
        <v/>
      </c>
      <c r="O63" t="str">
        <f t="shared" si="20"/>
        <v/>
      </c>
      <c r="P63" t="str">
        <f t="shared" si="20"/>
        <v/>
      </c>
      <c r="Q63" t="str">
        <f t="shared" si="20"/>
        <v/>
      </c>
      <c r="R63" t="str">
        <f t="shared" si="20"/>
        <v/>
      </c>
      <c r="S63" t="str">
        <f t="shared" si="20"/>
        <v/>
      </c>
      <c r="T63" t="str">
        <f t="shared" si="19"/>
        <v/>
      </c>
      <c r="U63" t="str">
        <f t="shared" si="19"/>
        <v/>
      </c>
      <c r="V63" t="str">
        <f t="shared" si="19"/>
        <v/>
      </c>
      <c r="W63" t="str">
        <f t="shared" si="19"/>
        <v/>
      </c>
      <c r="X63" t="str">
        <f t="shared" si="19"/>
        <v/>
      </c>
      <c r="Y63" t="str">
        <f t="shared" si="19"/>
        <v/>
      </c>
      <c r="Z63" t="str">
        <f t="shared" si="19"/>
        <v/>
      </c>
      <c r="AA63" t="str">
        <f t="shared" si="19"/>
        <v/>
      </c>
      <c r="AB63" t="str">
        <f t="shared" si="19"/>
        <v/>
      </c>
      <c r="AC63" t="str">
        <f t="shared" si="19"/>
        <v/>
      </c>
      <c r="AD63" t="str">
        <f t="shared" si="19"/>
        <v/>
      </c>
      <c r="AE63" t="str">
        <f t="shared" si="19"/>
        <v/>
      </c>
      <c r="AF63" t="str">
        <f t="shared" si="19"/>
        <v/>
      </c>
      <c r="AG63" t="str">
        <f t="shared" si="19"/>
        <v/>
      </c>
      <c r="AH63" t="str">
        <f t="shared" si="19"/>
        <v/>
      </c>
      <c r="AI63">
        <f t="shared" si="8"/>
        <v>0</v>
      </c>
      <c r="AJ63">
        <f t="shared" si="9"/>
        <v>0</v>
      </c>
    </row>
    <row r="64" spans="2:36" ht="63.75" hidden="1" x14ac:dyDescent="0.2">
      <c r="B64">
        <f>TABLA!D59</f>
        <v>1485</v>
      </c>
      <c r="C64" t="str">
        <f>IF(ISNA(LOOKUP($D64,BLIOTECAS!$B$1:$B$27,BLIOTECAS!C$1:C$27)),"",LOOKUP($D64,BLIOTECAS!$B$1:$B$27,BLIOTECAS!C$1:C$27))</f>
        <v xml:space="preserve">Facultad de Ciencias de la Información </v>
      </c>
      <c r="D64">
        <f>TABLA!G59</f>
        <v>4</v>
      </c>
      <c r="E64" s="163" t="str">
        <f>TABLA!BF59</f>
        <v>Más personal para que puedan de verdad ayudar a hacer búsquedas bibliográficas, bases de datos, ayuda buscadores de citas e indicadores, etc., tanto para PDI como para los TFG, TFM y Tesis doctorales</v>
      </c>
      <c r="F64" s="163" t="str">
        <f>TABLA!BO59</f>
        <v>Hace falta:&lt;br&gt;1) más personal bien cualificado, especialmente en búsquedas y apoyo a la investigación con facilidad en inglés&lt;br&gt;2) más inversión en gastos de libros, revistas y bases de datos&lt;br&gt;3) más facilidad on line, muchas veces es un poco lioso o no funciona bien</v>
      </c>
      <c r="G64" t="str">
        <f t="shared" si="16"/>
        <v>x</v>
      </c>
      <c r="H64" t="str">
        <f t="shared" si="20"/>
        <v/>
      </c>
      <c r="I64" t="str">
        <f t="shared" si="20"/>
        <v/>
      </c>
      <c r="J64" t="str">
        <f t="shared" si="20"/>
        <v/>
      </c>
      <c r="K64" t="str">
        <f t="shared" si="20"/>
        <v/>
      </c>
      <c r="L64" t="str">
        <f t="shared" si="20"/>
        <v/>
      </c>
      <c r="M64" t="str">
        <f t="shared" si="20"/>
        <v/>
      </c>
      <c r="N64" t="str">
        <f t="shared" si="20"/>
        <v/>
      </c>
      <c r="O64" t="str">
        <f t="shared" si="20"/>
        <v/>
      </c>
      <c r="P64" t="str">
        <f t="shared" si="20"/>
        <v/>
      </c>
      <c r="Q64" t="str">
        <f t="shared" si="20"/>
        <v/>
      </c>
      <c r="R64" t="str">
        <f t="shared" si="20"/>
        <v/>
      </c>
      <c r="S64" t="str">
        <f t="shared" si="20"/>
        <v/>
      </c>
      <c r="T64" t="str">
        <f t="shared" si="19"/>
        <v/>
      </c>
      <c r="U64" t="str">
        <f t="shared" si="19"/>
        <v/>
      </c>
      <c r="V64" t="str">
        <f t="shared" si="19"/>
        <v/>
      </c>
      <c r="W64" t="str">
        <f t="shared" si="19"/>
        <v/>
      </c>
      <c r="X64" t="str">
        <f t="shared" si="19"/>
        <v/>
      </c>
      <c r="Y64" t="str">
        <f t="shared" si="19"/>
        <v/>
      </c>
      <c r="Z64" t="str">
        <f t="shared" si="19"/>
        <v/>
      </c>
      <c r="AA64" t="str">
        <f t="shared" si="19"/>
        <v/>
      </c>
      <c r="AB64" t="str">
        <f t="shared" si="19"/>
        <v/>
      </c>
      <c r="AC64" t="str">
        <f t="shared" si="19"/>
        <v/>
      </c>
      <c r="AD64" t="str">
        <f t="shared" si="19"/>
        <v/>
      </c>
      <c r="AE64" t="str">
        <f t="shared" si="19"/>
        <v/>
      </c>
      <c r="AF64" t="str">
        <f t="shared" si="19"/>
        <v/>
      </c>
      <c r="AG64" t="str">
        <f t="shared" si="19"/>
        <v/>
      </c>
      <c r="AH64" t="str">
        <f t="shared" si="19"/>
        <v/>
      </c>
      <c r="AI64">
        <f t="shared" si="8"/>
        <v>1</v>
      </c>
      <c r="AJ64">
        <f t="shared" si="9"/>
        <v>1</v>
      </c>
    </row>
    <row r="65" spans="2:36" hidden="1" x14ac:dyDescent="0.2">
      <c r="B65">
        <f>TABLA!D60</f>
        <v>1486</v>
      </c>
      <c r="C65" t="str">
        <f>IF(ISNA(LOOKUP($D65,BLIOTECAS!$B$1:$B$27,BLIOTECAS!C$1:C$27)),"",LOOKUP($D65,BLIOTECAS!$B$1:$B$27,BLIOTECAS!C$1:C$27))</f>
        <v xml:space="preserve">Facultad de Ciencias Económicas y Empresariales </v>
      </c>
      <c r="D65">
        <f>TABLA!G60</f>
        <v>5</v>
      </c>
      <c r="E65" s="163">
        <f>TABLA!BF60</f>
        <v>0</v>
      </c>
      <c r="F65" s="163">
        <f>TABLA!BO60</f>
        <v>0</v>
      </c>
      <c r="G65" t="str">
        <f t="shared" si="16"/>
        <v/>
      </c>
      <c r="H65" t="str">
        <f t="shared" si="20"/>
        <v/>
      </c>
      <c r="I65" t="str">
        <f t="shared" si="20"/>
        <v/>
      </c>
      <c r="J65" t="str">
        <f t="shared" si="20"/>
        <v/>
      </c>
      <c r="K65" t="str">
        <f t="shared" si="20"/>
        <v/>
      </c>
      <c r="L65" t="str">
        <f t="shared" si="20"/>
        <v/>
      </c>
      <c r="M65" t="str">
        <f t="shared" si="20"/>
        <v/>
      </c>
      <c r="N65" t="str">
        <f t="shared" si="20"/>
        <v/>
      </c>
      <c r="O65" t="str">
        <f t="shared" si="20"/>
        <v/>
      </c>
      <c r="P65" t="str">
        <f t="shared" si="20"/>
        <v/>
      </c>
      <c r="Q65" t="str">
        <f t="shared" si="20"/>
        <v/>
      </c>
      <c r="R65" t="str">
        <f t="shared" si="20"/>
        <v/>
      </c>
      <c r="S65" t="str">
        <f t="shared" si="20"/>
        <v/>
      </c>
      <c r="T65" t="str">
        <f t="shared" si="19"/>
        <v/>
      </c>
      <c r="U65" t="str">
        <f t="shared" si="19"/>
        <v/>
      </c>
      <c r="V65" t="str">
        <f t="shared" si="19"/>
        <v/>
      </c>
      <c r="W65" t="str">
        <f t="shared" si="19"/>
        <v/>
      </c>
      <c r="X65" t="str">
        <f t="shared" si="19"/>
        <v/>
      </c>
      <c r="Y65" t="str">
        <f t="shared" si="19"/>
        <v/>
      </c>
      <c r="Z65" t="str">
        <f t="shared" si="19"/>
        <v/>
      </c>
      <c r="AA65" t="str">
        <f t="shared" si="19"/>
        <v/>
      </c>
      <c r="AB65" t="str">
        <f t="shared" si="19"/>
        <v/>
      </c>
      <c r="AC65" t="str">
        <f t="shared" si="19"/>
        <v/>
      </c>
      <c r="AD65" t="str">
        <f t="shared" si="19"/>
        <v/>
      </c>
      <c r="AE65" t="str">
        <f t="shared" si="19"/>
        <v/>
      </c>
      <c r="AF65" t="str">
        <f t="shared" si="19"/>
        <v/>
      </c>
      <c r="AG65" t="str">
        <f t="shared" si="19"/>
        <v/>
      </c>
      <c r="AH65" t="str">
        <f t="shared" si="19"/>
        <v/>
      </c>
      <c r="AI65">
        <f t="shared" si="8"/>
        <v>0</v>
      </c>
      <c r="AJ65">
        <f t="shared" si="9"/>
        <v>0</v>
      </c>
    </row>
    <row r="66" spans="2:36" hidden="1" x14ac:dyDescent="0.2">
      <c r="B66">
        <f>TABLA!D61</f>
        <v>1487</v>
      </c>
      <c r="C66" t="str">
        <f>IF(ISNA(LOOKUP($D66,BLIOTECAS!$B$1:$B$27,BLIOTECAS!C$1:C$27)),"",LOOKUP($D66,BLIOTECAS!$B$1:$B$27,BLIOTECAS!C$1:C$27))</f>
        <v>F. Óptica y Optometría</v>
      </c>
      <c r="D66">
        <f>TABLA!G61</f>
        <v>25</v>
      </c>
      <c r="E66" s="163">
        <f>TABLA!BF61</f>
        <v>0</v>
      </c>
      <c r="F66" s="163">
        <f>TABLA!BO61</f>
        <v>0</v>
      </c>
      <c r="G66" t="str">
        <f t="shared" si="16"/>
        <v/>
      </c>
      <c r="H66" t="str">
        <f t="shared" si="20"/>
        <v/>
      </c>
      <c r="I66" t="str">
        <f t="shared" si="20"/>
        <v/>
      </c>
      <c r="J66" t="str">
        <f t="shared" si="20"/>
        <v/>
      </c>
      <c r="K66" t="str">
        <f t="shared" si="20"/>
        <v/>
      </c>
      <c r="L66" t="str">
        <f t="shared" si="20"/>
        <v/>
      </c>
      <c r="M66" t="str">
        <f t="shared" si="20"/>
        <v/>
      </c>
      <c r="N66" t="str">
        <f t="shared" si="20"/>
        <v/>
      </c>
      <c r="O66" t="str">
        <f t="shared" si="20"/>
        <v/>
      </c>
      <c r="P66" t="str">
        <f t="shared" si="20"/>
        <v/>
      </c>
      <c r="Q66" t="str">
        <f t="shared" si="20"/>
        <v/>
      </c>
      <c r="R66" t="str">
        <f t="shared" si="20"/>
        <v/>
      </c>
      <c r="S66" t="str">
        <f t="shared" si="20"/>
        <v/>
      </c>
      <c r="T66" t="str">
        <f t="shared" si="19"/>
        <v/>
      </c>
      <c r="U66" t="str">
        <f t="shared" si="19"/>
        <v/>
      </c>
      <c r="V66" t="str">
        <f t="shared" si="19"/>
        <v/>
      </c>
      <c r="W66" t="str">
        <f t="shared" si="19"/>
        <v/>
      </c>
      <c r="X66" t="str">
        <f t="shared" si="19"/>
        <v/>
      </c>
      <c r="Y66" t="str">
        <f t="shared" si="19"/>
        <v/>
      </c>
      <c r="Z66" t="str">
        <f t="shared" si="19"/>
        <v/>
      </c>
      <c r="AA66" t="str">
        <f t="shared" si="19"/>
        <v/>
      </c>
      <c r="AB66" t="str">
        <f t="shared" si="19"/>
        <v/>
      </c>
      <c r="AC66" t="str">
        <f t="shared" si="19"/>
        <v/>
      </c>
      <c r="AD66" t="str">
        <f t="shared" si="19"/>
        <v/>
      </c>
      <c r="AE66" t="str">
        <f t="shared" si="19"/>
        <v/>
      </c>
      <c r="AF66" t="str">
        <f t="shared" si="19"/>
        <v/>
      </c>
      <c r="AG66" t="str">
        <f t="shared" si="19"/>
        <v/>
      </c>
      <c r="AH66" t="str">
        <f t="shared" si="19"/>
        <v/>
      </c>
      <c r="AI66">
        <f t="shared" si="8"/>
        <v>0</v>
      </c>
      <c r="AJ66">
        <f t="shared" si="9"/>
        <v>0</v>
      </c>
    </row>
    <row r="67" spans="2:36" ht="25.5" hidden="1" x14ac:dyDescent="0.2">
      <c r="B67">
        <f>TABLA!D62</f>
        <v>1488</v>
      </c>
      <c r="C67" t="str">
        <f>IF(ISNA(LOOKUP($D67,BLIOTECAS!$B$1:$B$27,BLIOTECAS!C$1:C$27)),"",LOOKUP($D67,BLIOTECAS!$B$1:$B$27,BLIOTECAS!C$1:C$27))</f>
        <v xml:space="preserve">Facultad de Ciencias Matemáticas </v>
      </c>
      <c r="D67">
        <f>TABLA!G62</f>
        <v>8</v>
      </c>
      <c r="E67" s="163" t="str">
        <f>TABLA!BF62</f>
        <v>Abierto todos los dias del año y 24h  y un sitio donde consultar las revistas (sin  ruido).&lt;br&gt;</v>
      </c>
      <c r="F67" s="163">
        <f>TABLA!BO62</f>
        <v>0</v>
      </c>
      <c r="G67" t="str">
        <f t="shared" si="16"/>
        <v/>
      </c>
      <c r="H67" t="str">
        <f t="shared" si="20"/>
        <v/>
      </c>
      <c r="I67" t="str">
        <f t="shared" si="20"/>
        <v/>
      </c>
      <c r="J67" t="str">
        <f t="shared" si="20"/>
        <v>x</v>
      </c>
      <c r="K67" t="str">
        <f t="shared" si="20"/>
        <v/>
      </c>
      <c r="L67" t="str">
        <f t="shared" si="20"/>
        <v/>
      </c>
      <c r="M67" t="str">
        <f t="shared" si="20"/>
        <v/>
      </c>
      <c r="N67" t="str">
        <f t="shared" si="20"/>
        <v/>
      </c>
      <c r="O67" t="str">
        <f t="shared" si="20"/>
        <v/>
      </c>
      <c r="P67" t="str">
        <f t="shared" si="20"/>
        <v/>
      </c>
      <c r="Q67" t="str">
        <f t="shared" si="20"/>
        <v/>
      </c>
      <c r="R67" t="str">
        <f t="shared" si="20"/>
        <v/>
      </c>
      <c r="S67" t="str">
        <f t="shared" si="20"/>
        <v/>
      </c>
      <c r="T67" t="str">
        <f t="shared" si="19"/>
        <v>x</v>
      </c>
      <c r="U67" t="str">
        <f t="shared" si="19"/>
        <v>x</v>
      </c>
      <c r="V67" t="str">
        <f t="shared" si="19"/>
        <v>x</v>
      </c>
      <c r="W67" t="str">
        <f t="shared" si="19"/>
        <v>x</v>
      </c>
      <c r="X67" t="str">
        <f t="shared" si="19"/>
        <v>x</v>
      </c>
      <c r="Y67" t="str">
        <f t="shared" si="19"/>
        <v>x</v>
      </c>
      <c r="Z67" t="str">
        <f t="shared" si="19"/>
        <v>x</v>
      </c>
      <c r="AA67" t="str">
        <f t="shared" si="19"/>
        <v>x</v>
      </c>
      <c r="AB67" t="str">
        <f t="shared" si="19"/>
        <v>x</v>
      </c>
      <c r="AC67" t="str">
        <f t="shared" si="19"/>
        <v>x</v>
      </c>
      <c r="AD67" t="str">
        <f t="shared" si="19"/>
        <v>x</v>
      </c>
      <c r="AE67" t="str">
        <f t="shared" si="19"/>
        <v>x</v>
      </c>
      <c r="AF67" t="str">
        <f t="shared" si="19"/>
        <v>x</v>
      </c>
      <c r="AG67" t="str">
        <f t="shared" si="19"/>
        <v>x</v>
      </c>
      <c r="AH67" t="str">
        <f t="shared" si="19"/>
        <v>x</v>
      </c>
      <c r="AI67">
        <f t="shared" si="8"/>
        <v>1</v>
      </c>
      <c r="AJ67">
        <f t="shared" si="9"/>
        <v>0</v>
      </c>
    </row>
    <row r="68" spans="2:36" ht="25.5" hidden="1" x14ac:dyDescent="0.2">
      <c r="B68">
        <f>TABLA!D63</f>
        <v>1489</v>
      </c>
      <c r="C68" t="str">
        <f>IF(ISNA(LOOKUP($D68,BLIOTECAS!$B$1:$B$27,BLIOTECAS!C$1:C$27)),"",LOOKUP($D68,BLIOTECAS!$B$1:$B$27,BLIOTECAS!C$1:C$27))</f>
        <v xml:space="preserve">Facultad de Filología </v>
      </c>
      <c r="D68">
        <f>TABLA!G63</f>
        <v>14</v>
      </c>
      <c r="E68" s="163">
        <f>TABLA!BF63</f>
        <v>0</v>
      </c>
      <c r="F68" s="163" t="str">
        <f>TABLA!BO63</f>
        <v>Es más ágil y muy cómodo por las facilidades informáticas, pero el personal humano ya era encantador y eficiente "de toda la vida".</v>
      </c>
      <c r="G68" t="str">
        <f t="shared" si="16"/>
        <v/>
      </c>
      <c r="H68" t="str">
        <f t="shared" si="20"/>
        <v/>
      </c>
      <c r="I68" t="str">
        <f t="shared" si="20"/>
        <v/>
      </c>
      <c r="J68" t="str">
        <f t="shared" si="20"/>
        <v/>
      </c>
      <c r="K68" t="str">
        <f t="shared" si="20"/>
        <v/>
      </c>
      <c r="L68" t="str">
        <f t="shared" si="20"/>
        <v/>
      </c>
      <c r="M68" t="str">
        <f t="shared" si="20"/>
        <v/>
      </c>
      <c r="N68" t="str">
        <f t="shared" si="20"/>
        <v/>
      </c>
      <c r="O68" t="str">
        <f t="shared" si="20"/>
        <v/>
      </c>
      <c r="P68" t="str">
        <f t="shared" si="20"/>
        <v/>
      </c>
      <c r="Q68" t="str">
        <f t="shared" si="20"/>
        <v/>
      </c>
      <c r="R68" t="str">
        <f t="shared" si="20"/>
        <v/>
      </c>
      <c r="S68" t="str">
        <f t="shared" si="20"/>
        <v/>
      </c>
      <c r="T68" t="str">
        <f t="shared" si="19"/>
        <v/>
      </c>
      <c r="U68" t="str">
        <f t="shared" si="19"/>
        <v/>
      </c>
      <c r="V68" t="str">
        <f t="shared" si="19"/>
        <v/>
      </c>
      <c r="W68" t="str">
        <f t="shared" si="19"/>
        <v/>
      </c>
      <c r="X68" t="str">
        <f t="shared" si="19"/>
        <v/>
      </c>
      <c r="Y68" t="str">
        <f t="shared" si="19"/>
        <v/>
      </c>
      <c r="Z68" t="str">
        <f t="shared" si="19"/>
        <v/>
      </c>
      <c r="AA68" t="str">
        <f t="shared" si="19"/>
        <v/>
      </c>
      <c r="AB68" t="str">
        <f t="shared" si="19"/>
        <v/>
      </c>
      <c r="AC68" t="str">
        <f t="shared" si="19"/>
        <v/>
      </c>
      <c r="AD68" t="str">
        <f t="shared" si="19"/>
        <v/>
      </c>
      <c r="AE68" t="str">
        <f t="shared" si="19"/>
        <v/>
      </c>
      <c r="AF68" t="str">
        <f t="shared" si="19"/>
        <v/>
      </c>
      <c r="AG68" t="str">
        <f t="shared" si="19"/>
        <v/>
      </c>
      <c r="AH68" t="str">
        <f t="shared" si="19"/>
        <v/>
      </c>
      <c r="AI68">
        <f t="shared" si="8"/>
        <v>0</v>
      </c>
      <c r="AJ68">
        <f t="shared" si="9"/>
        <v>1</v>
      </c>
    </row>
    <row r="69" spans="2:36" hidden="1" x14ac:dyDescent="0.2">
      <c r="B69">
        <f>TABLA!D64</f>
        <v>1490</v>
      </c>
      <c r="C69" t="str">
        <f>IF(ISNA(LOOKUP($D69,BLIOTECAS!$B$1:$B$27,BLIOTECAS!C$1:C$27)),"",LOOKUP($D69,BLIOTECAS!$B$1:$B$27,BLIOTECAS!C$1:C$27))</f>
        <v xml:space="preserve">Facultad de Veterinaria </v>
      </c>
      <c r="D69">
        <f>TABLA!G64</f>
        <v>21</v>
      </c>
      <c r="E69" s="163">
        <f>TABLA!BF64</f>
        <v>0</v>
      </c>
      <c r="F69" s="163">
        <f>TABLA!BO64</f>
        <v>0</v>
      </c>
      <c r="G69" t="str">
        <f t="shared" si="16"/>
        <v/>
      </c>
      <c r="H69" t="str">
        <f t="shared" si="20"/>
        <v/>
      </c>
      <c r="I69" t="str">
        <f t="shared" si="20"/>
        <v/>
      </c>
      <c r="J69" t="str">
        <f t="shared" si="20"/>
        <v/>
      </c>
      <c r="K69" t="str">
        <f t="shared" si="20"/>
        <v/>
      </c>
      <c r="L69" t="str">
        <f t="shared" si="20"/>
        <v/>
      </c>
      <c r="M69" t="str">
        <f t="shared" si="20"/>
        <v/>
      </c>
      <c r="N69" t="str">
        <f t="shared" si="20"/>
        <v/>
      </c>
      <c r="O69" t="str">
        <f t="shared" si="20"/>
        <v/>
      </c>
      <c r="P69" t="str">
        <f t="shared" si="20"/>
        <v/>
      </c>
      <c r="Q69" t="str">
        <f t="shared" si="20"/>
        <v/>
      </c>
      <c r="R69" t="str">
        <f t="shared" si="20"/>
        <v/>
      </c>
      <c r="S69" t="str">
        <f t="shared" si="20"/>
        <v/>
      </c>
      <c r="T69" t="str">
        <f t="shared" si="19"/>
        <v/>
      </c>
      <c r="U69" t="str">
        <f t="shared" si="19"/>
        <v/>
      </c>
      <c r="V69" t="str">
        <f t="shared" si="19"/>
        <v/>
      </c>
      <c r="W69" t="str">
        <f t="shared" si="19"/>
        <v/>
      </c>
      <c r="X69" t="str">
        <f t="shared" si="19"/>
        <v/>
      </c>
      <c r="Y69" t="str">
        <f t="shared" si="19"/>
        <v/>
      </c>
      <c r="Z69" t="str">
        <f t="shared" si="19"/>
        <v/>
      </c>
      <c r="AA69" t="str">
        <f t="shared" si="19"/>
        <v/>
      </c>
      <c r="AB69" t="str">
        <f t="shared" si="19"/>
        <v/>
      </c>
      <c r="AC69" t="str">
        <f t="shared" si="19"/>
        <v/>
      </c>
      <c r="AD69" t="str">
        <f t="shared" si="19"/>
        <v/>
      </c>
      <c r="AE69" t="str">
        <f t="shared" si="19"/>
        <v/>
      </c>
      <c r="AF69" t="str">
        <f t="shared" si="19"/>
        <v/>
      </c>
      <c r="AG69" t="str">
        <f t="shared" si="19"/>
        <v/>
      </c>
      <c r="AH69" t="str">
        <f t="shared" si="19"/>
        <v/>
      </c>
      <c r="AI69">
        <f t="shared" si="8"/>
        <v>0</v>
      </c>
      <c r="AJ69">
        <f t="shared" si="9"/>
        <v>0</v>
      </c>
    </row>
    <row r="70" spans="2:36" hidden="1" x14ac:dyDescent="0.2">
      <c r="B70">
        <f>TABLA!D65</f>
        <v>1491</v>
      </c>
      <c r="C70" t="str">
        <f>IF(ISNA(LOOKUP($D70,BLIOTECAS!$B$1:$B$27,BLIOTECAS!C$1:C$27)),"",LOOKUP($D70,BLIOTECAS!$B$1:$B$27,BLIOTECAS!C$1:C$27))</f>
        <v xml:space="preserve">Facultad de Psicología </v>
      </c>
      <c r="D70">
        <f>TABLA!G65</f>
        <v>20</v>
      </c>
      <c r="E70" s="163">
        <f>TABLA!BF65</f>
        <v>0</v>
      </c>
      <c r="F70" s="163">
        <f>TABLA!BO65</f>
        <v>0</v>
      </c>
      <c r="G70" t="str">
        <f t="shared" si="16"/>
        <v/>
      </c>
      <c r="H70" t="str">
        <f t="shared" si="20"/>
        <v/>
      </c>
      <c r="I70" t="str">
        <f t="shared" si="20"/>
        <v/>
      </c>
      <c r="J70" t="str">
        <f t="shared" si="20"/>
        <v/>
      </c>
      <c r="K70" t="str">
        <f t="shared" si="20"/>
        <v/>
      </c>
      <c r="L70" t="str">
        <f t="shared" si="20"/>
        <v/>
      </c>
      <c r="M70" t="str">
        <f t="shared" si="20"/>
        <v/>
      </c>
      <c r="N70" t="str">
        <f t="shared" si="20"/>
        <v/>
      </c>
      <c r="O70" t="str">
        <f t="shared" si="20"/>
        <v/>
      </c>
      <c r="P70" t="str">
        <f t="shared" si="20"/>
        <v/>
      </c>
      <c r="Q70" t="str">
        <f t="shared" si="20"/>
        <v/>
      </c>
      <c r="R70" t="str">
        <f t="shared" si="20"/>
        <v/>
      </c>
      <c r="S70" t="str">
        <f t="shared" si="20"/>
        <v/>
      </c>
      <c r="T70" t="str">
        <f t="shared" si="19"/>
        <v/>
      </c>
      <c r="U70" t="str">
        <f t="shared" si="19"/>
        <v/>
      </c>
      <c r="V70" t="str">
        <f t="shared" si="19"/>
        <v/>
      </c>
      <c r="W70" t="str">
        <f t="shared" si="19"/>
        <v/>
      </c>
      <c r="X70" t="str">
        <f t="shared" si="19"/>
        <v/>
      </c>
      <c r="Y70" t="str">
        <f t="shared" si="19"/>
        <v/>
      </c>
      <c r="Z70" t="str">
        <f t="shared" si="19"/>
        <v/>
      </c>
      <c r="AA70" t="str">
        <f t="shared" si="19"/>
        <v/>
      </c>
      <c r="AB70" t="str">
        <f t="shared" si="19"/>
        <v/>
      </c>
      <c r="AC70" t="str">
        <f t="shared" si="19"/>
        <v/>
      </c>
      <c r="AD70" t="str">
        <f t="shared" si="19"/>
        <v/>
      </c>
      <c r="AE70" t="str">
        <f t="shared" si="19"/>
        <v/>
      </c>
      <c r="AF70" t="str">
        <f t="shared" si="19"/>
        <v/>
      </c>
      <c r="AG70" t="str">
        <f t="shared" si="19"/>
        <v/>
      </c>
      <c r="AH70" t="str">
        <f t="shared" si="19"/>
        <v/>
      </c>
      <c r="AI70">
        <f t="shared" si="8"/>
        <v>0</v>
      </c>
      <c r="AJ70">
        <f t="shared" si="9"/>
        <v>0</v>
      </c>
    </row>
    <row r="71" spans="2:36" hidden="1" x14ac:dyDescent="0.2">
      <c r="B71">
        <f>TABLA!D66</f>
        <v>1492</v>
      </c>
      <c r="C71" t="str">
        <f>IF(ISNA(LOOKUP($D71,BLIOTECAS!$B$1:$B$27,BLIOTECAS!C$1:C$27)),"",LOOKUP($D71,BLIOTECAS!$B$1:$B$27,BLIOTECAS!C$1:C$27))</f>
        <v xml:space="preserve">Facultad de Geografía e Historia </v>
      </c>
      <c r="D71">
        <f>TABLA!G66</f>
        <v>16</v>
      </c>
      <c r="E71" s="163">
        <f>TABLA!BF66</f>
        <v>0</v>
      </c>
      <c r="F71" s="163">
        <f>TABLA!BO66</f>
        <v>0</v>
      </c>
      <c r="G71" t="str">
        <f t="shared" si="16"/>
        <v/>
      </c>
      <c r="H71" t="str">
        <f t="shared" si="20"/>
        <v/>
      </c>
      <c r="I71" t="str">
        <f t="shared" si="20"/>
        <v/>
      </c>
      <c r="J71" t="str">
        <f t="shared" si="20"/>
        <v/>
      </c>
      <c r="K71" t="str">
        <f t="shared" si="20"/>
        <v/>
      </c>
      <c r="L71" t="str">
        <f t="shared" si="20"/>
        <v/>
      </c>
      <c r="M71" t="str">
        <f t="shared" si="20"/>
        <v/>
      </c>
      <c r="N71" t="str">
        <f t="shared" si="20"/>
        <v/>
      </c>
      <c r="O71" t="str">
        <f t="shared" si="20"/>
        <v/>
      </c>
      <c r="P71" t="str">
        <f t="shared" si="20"/>
        <v/>
      </c>
      <c r="Q71" t="str">
        <f t="shared" si="20"/>
        <v/>
      </c>
      <c r="R71" t="str">
        <f t="shared" si="20"/>
        <v/>
      </c>
      <c r="S71" t="str">
        <f t="shared" si="20"/>
        <v/>
      </c>
      <c r="T71" t="str">
        <f t="shared" ref="T71:AH80" si="21">IFERROR((IF(FIND(T$1,$E71,1)&gt;0,"x")),"")</f>
        <v/>
      </c>
      <c r="U71" t="str">
        <f t="shared" si="21"/>
        <v/>
      </c>
      <c r="V71" t="str">
        <f t="shared" si="21"/>
        <v/>
      </c>
      <c r="W71" t="str">
        <f t="shared" si="21"/>
        <v/>
      </c>
      <c r="X71" t="str">
        <f t="shared" si="21"/>
        <v/>
      </c>
      <c r="Y71" t="str">
        <f t="shared" si="21"/>
        <v/>
      </c>
      <c r="Z71" t="str">
        <f t="shared" si="21"/>
        <v/>
      </c>
      <c r="AA71" t="str">
        <f t="shared" si="21"/>
        <v/>
      </c>
      <c r="AB71" t="str">
        <f t="shared" si="21"/>
        <v/>
      </c>
      <c r="AC71" t="str">
        <f t="shared" si="21"/>
        <v/>
      </c>
      <c r="AD71" t="str">
        <f t="shared" si="21"/>
        <v/>
      </c>
      <c r="AE71" t="str">
        <f t="shared" si="21"/>
        <v/>
      </c>
      <c r="AF71" t="str">
        <f t="shared" si="21"/>
        <v/>
      </c>
      <c r="AG71" t="str">
        <f t="shared" si="21"/>
        <v/>
      </c>
      <c r="AH71" t="str">
        <f t="shared" si="21"/>
        <v/>
      </c>
      <c r="AI71">
        <f t="shared" si="8"/>
        <v>0</v>
      </c>
      <c r="AJ71">
        <f t="shared" si="9"/>
        <v>0</v>
      </c>
    </row>
    <row r="72" spans="2:36" hidden="1" x14ac:dyDescent="0.2">
      <c r="B72">
        <f>TABLA!D67</f>
        <v>1493</v>
      </c>
      <c r="C72" t="str">
        <f>IF(ISNA(LOOKUP($D72,BLIOTECAS!$B$1:$B$27,BLIOTECAS!C$1:C$27)),"",LOOKUP($D72,BLIOTECAS!$B$1:$B$27,BLIOTECAS!C$1:C$27))</f>
        <v xml:space="preserve">Facultad de Derecho </v>
      </c>
      <c r="D72">
        <f>TABLA!G67</f>
        <v>11</v>
      </c>
      <c r="E72" s="163">
        <f>TABLA!BF67</f>
        <v>0</v>
      </c>
      <c r="F72" s="163">
        <f>TABLA!BO67</f>
        <v>0</v>
      </c>
      <c r="G72" t="str">
        <f t="shared" si="16"/>
        <v/>
      </c>
      <c r="H72" t="str">
        <f t="shared" ref="H72:S81" si="22">IFERROR((IF(FIND(H$1,$E72,1)&gt;0,"x")),"")</f>
        <v/>
      </c>
      <c r="I72" t="str">
        <f t="shared" si="22"/>
        <v/>
      </c>
      <c r="J72" t="str">
        <f t="shared" si="22"/>
        <v/>
      </c>
      <c r="K72" t="str">
        <f t="shared" si="22"/>
        <v/>
      </c>
      <c r="L72" t="str">
        <f t="shared" si="22"/>
        <v/>
      </c>
      <c r="M72" t="str">
        <f t="shared" si="22"/>
        <v/>
      </c>
      <c r="N72" t="str">
        <f t="shared" si="22"/>
        <v/>
      </c>
      <c r="O72" t="str">
        <f t="shared" si="22"/>
        <v/>
      </c>
      <c r="P72" t="str">
        <f t="shared" si="22"/>
        <v/>
      </c>
      <c r="Q72" t="str">
        <f t="shared" si="22"/>
        <v/>
      </c>
      <c r="R72" t="str">
        <f t="shared" si="22"/>
        <v/>
      </c>
      <c r="S72" t="str">
        <f t="shared" si="22"/>
        <v/>
      </c>
      <c r="T72" t="str">
        <f t="shared" si="21"/>
        <v/>
      </c>
      <c r="U72" t="str">
        <f t="shared" si="21"/>
        <v/>
      </c>
      <c r="V72" t="str">
        <f t="shared" si="21"/>
        <v/>
      </c>
      <c r="W72" t="str">
        <f t="shared" si="21"/>
        <v/>
      </c>
      <c r="X72" t="str">
        <f t="shared" si="21"/>
        <v/>
      </c>
      <c r="Y72" t="str">
        <f t="shared" si="21"/>
        <v/>
      </c>
      <c r="Z72" t="str">
        <f t="shared" si="21"/>
        <v/>
      </c>
      <c r="AA72" t="str">
        <f t="shared" si="21"/>
        <v/>
      </c>
      <c r="AB72" t="str">
        <f t="shared" si="21"/>
        <v/>
      </c>
      <c r="AC72" t="str">
        <f t="shared" si="21"/>
        <v/>
      </c>
      <c r="AD72" t="str">
        <f t="shared" si="21"/>
        <v/>
      </c>
      <c r="AE72" t="str">
        <f t="shared" si="21"/>
        <v/>
      </c>
      <c r="AF72" t="str">
        <f t="shared" si="21"/>
        <v/>
      </c>
      <c r="AG72" t="str">
        <f t="shared" si="21"/>
        <v/>
      </c>
      <c r="AH72" t="str">
        <f t="shared" si="21"/>
        <v/>
      </c>
      <c r="AI72">
        <f t="shared" si="8"/>
        <v>0</v>
      </c>
      <c r="AJ72">
        <f t="shared" si="9"/>
        <v>0</v>
      </c>
    </row>
    <row r="73" spans="2:36" hidden="1" x14ac:dyDescent="0.2">
      <c r="B73">
        <f>TABLA!D68</f>
        <v>1494</v>
      </c>
      <c r="C73" t="str">
        <f>IF(ISNA(LOOKUP($D73,BLIOTECAS!$B$1:$B$27,BLIOTECAS!C$1:C$27)),"",LOOKUP($D73,BLIOTECAS!$B$1:$B$27,BLIOTECAS!C$1:C$27))</f>
        <v>F. Enfermería, Fisioterapia y Podología</v>
      </c>
      <c r="D73">
        <f>TABLA!G68</f>
        <v>22</v>
      </c>
      <c r="E73" s="163">
        <f>TABLA!BF68</f>
        <v>0</v>
      </c>
      <c r="F73" s="163">
        <f>TABLA!BO68</f>
        <v>0</v>
      </c>
      <c r="G73" t="str">
        <f t="shared" si="16"/>
        <v/>
      </c>
      <c r="H73" t="str">
        <f t="shared" si="22"/>
        <v/>
      </c>
      <c r="I73" t="str">
        <f t="shared" si="22"/>
        <v/>
      </c>
      <c r="J73" t="str">
        <f t="shared" si="22"/>
        <v/>
      </c>
      <c r="K73" t="str">
        <f t="shared" si="22"/>
        <v/>
      </c>
      <c r="L73" t="str">
        <f t="shared" si="22"/>
        <v/>
      </c>
      <c r="M73" t="str">
        <f t="shared" si="22"/>
        <v/>
      </c>
      <c r="N73" t="str">
        <f t="shared" si="22"/>
        <v/>
      </c>
      <c r="O73" t="str">
        <f t="shared" si="22"/>
        <v/>
      </c>
      <c r="P73" t="str">
        <f t="shared" si="22"/>
        <v/>
      </c>
      <c r="Q73" t="str">
        <f t="shared" si="22"/>
        <v/>
      </c>
      <c r="R73" t="str">
        <f t="shared" si="22"/>
        <v/>
      </c>
      <c r="S73" t="str">
        <f t="shared" si="22"/>
        <v/>
      </c>
      <c r="T73" t="str">
        <f t="shared" si="21"/>
        <v/>
      </c>
      <c r="U73" t="str">
        <f t="shared" si="21"/>
        <v/>
      </c>
      <c r="V73" t="str">
        <f t="shared" si="21"/>
        <v/>
      </c>
      <c r="W73" t="str">
        <f t="shared" si="21"/>
        <v/>
      </c>
      <c r="X73" t="str">
        <f t="shared" si="21"/>
        <v/>
      </c>
      <c r="Y73" t="str">
        <f t="shared" si="21"/>
        <v/>
      </c>
      <c r="Z73" t="str">
        <f t="shared" si="21"/>
        <v/>
      </c>
      <c r="AA73" t="str">
        <f t="shared" si="21"/>
        <v/>
      </c>
      <c r="AB73" t="str">
        <f t="shared" si="21"/>
        <v/>
      </c>
      <c r="AC73" t="str">
        <f t="shared" si="21"/>
        <v/>
      </c>
      <c r="AD73" t="str">
        <f t="shared" si="21"/>
        <v/>
      </c>
      <c r="AE73" t="str">
        <f t="shared" si="21"/>
        <v/>
      </c>
      <c r="AF73" t="str">
        <f t="shared" si="21"/>
        <v/>
      </c>
      <c r="AG73" t="str">
        <f t="shared" si="21"/>
        <v/>
      </c>
      <c r="AH73" t="str">
        <f t="shared" si="21"/>
        <v/>
      </c>
      <c r="AI73">
        <f t="shared" si="8"/>
        <v>0</v>
      </c>
      <c r="AJ73">
        <f t="shared" si="9"/>
        <v>0</v>
      </c>
    </row>
    <row r="74" spans="2:36" ht="25.5" hidden="1" x14ac:dyDescent="0.2">
      <c r="B74">
        <f>TABLA!D69</f>
        <v>1495</v>
      </c>
      <c r="C74" t="str">
        <f>IF(ISNA(LOOKUP($D74,BLIOTECAS!$B$1:$B$27,BLIOTECAS!C$1:C$27)),"",LOOKUP($D74,BLIOTECAS!$B$1:$B$27,BLIOTECAS!C$1:C$27))</f>
        <v xml:space="preserve">Facultad de Ciencias Químicas </v>
      </c>
      <c r="D74">
        <f>TABLA!G69</f>
        <v>10</v>
      </c>
      <c r="E74" s="163">
        <f>TABLA!BF69</f>
        <v>0</v>
      </c>
      <c r="F74" s="163" t="str">
        <f>TABLA!BO69</f>
        <v>Creo que debería tener un mayor apoyo informático a la hora de resolver problemas, por ejemplo de índole conexiones desde fuera de la UCM al servicio biblioteca.</v>
      </c>
      <c r="G74" t="str">
        <f t="shared" si="16"/>
        <v/>
      </c>
      <c r="H74" t="str">
        <f t="shared" si="22"/>
        <v/>
      </c>
      <c r="I74" t="str">
        <f t="shared" si="22"/>
        <v/>
      </c>
      <c r="J74" t="str">
        <f t="shared" si="22"/>
        <v/>
      </c>
      <c r="K74" t="str">
        <f t="shared" si="22"/>
        <v/>
      </c>
      <c r="L74" t="str">
        <f t="shared" si="22"/>
        <v/>
      </c>
      <c r="M74" t="str">
        <f t="shared" si="22"/>
        <v/>
      </c>
      <c r="N74" t="str">
        <f t="shared" si="22"/>
        <v/>
      </c>
      <c r="O74" t="str">
        <f t="shared" si="22"/>
        <v/>
      </c>
      <c r="P74" t="str">
        <f t="shared" si="22"/>
        <v/>
      </c>
      <c r="Q74" t="str">
        <f t="shared" si="22"/>
        <v/>
      </c>
      <c r="R74" t="str">
        <f t="shared" si="22"/>
        <v/>
      </c>
      <c r="S74" t="str">
        <f t="shared" si="22"/>
        <v/>
      </c>
      <c r="T74" t="str">
        <f t="shared" si="21"/>
        <v/>
      </c>
      <c r="U74" t="str">
        <f t="shared" si="21"/>
        <v/>
      </c>
      <c r="V74" t="str">
        <f t="shared" si="21"/>
        <v/>
      </c>
      <c r="W74" t="str">
        <f t="shared" si="21"/>
        <v/>
      </c>
      <c r="X74" t="str">
        <f t="shared" si="21"/>
        <v/>
      </c>
      <c r="Y74" t="str">
        <f t="shared" si="21"/>
        <v/>
      </c>
      <c r="Z74" t="str">
        <f t="shared" si="21"/>
        <v/>
      </c>
      <c r="AA74" t="str">
        <f t="shared" si="21"/>
        <v/>
      </c>
      <c r="AB74" t="str">
        <f t="shared" si="21"/>
        <v/>
      </c>
      <c r="AC74" t="str">
        <f t="shared" si="21"/>
        <v/>
      </c>
      <c r="AD74" t="str">
        <f t="shared" si="21"/>
        <v/>
      </c>
      <c r="AE74" t="str">
        <f t="shared" si="21"/>
        <v/>
      </c>
      <c r="AF74" t="str">
        <f t="shared" si="21"/>
        <v/>
      </c>
      <c r="AG74" t="str">
        <f t="shared" si="21"/>
        <v/>
      </c>
      <c r="AH74" t="str">
        <f t="shared" si="21"/>
        <v/>
      </c>
      <c r="AI74">
        <f t="shared" si="8"/>
        <v>0</v>
      </c>
      <c r="AJ74">
        <f t="shared" si="9"/>
        <v>1</v>
      </c>
    </row>
    <row r="75" spans="2:36" hidden="1" x14ac:dyDescent="0.2">
      <c r="B75">
        <f>TABLA!D70</f>
        <v>1496</v>
      </c>
      <c r="C75" t="str">
        <f>IF(ISNA(LOOKUP($D75,BLIOTECAS!$B$1:$B$27,BLIOTECAS!C$1:C$27)),"",LOOKUP($D75,BLIOTECAS!$B$1:$B$27,BLIOTECAS!C$1:C$27))</f>
        <v xml:space="preserve">Facultad de Filología </v>
      </c>
      <c r="D75">
        <f>TABLA!G70</f>
        <v>14</v>
      </c>
      <c r="E75" s="163">
        <f>TABLA!BF70</f>
        <v>0</v>
      </c>
      <c r="F75" s="163">
        <f>TABLA!BO70</f>
        <v>0</v>
      </c>
      <c r="G75" t="str">
        <f t="shared" si="16"/>
        <v/>
      </c>
      <c r="H75" t="str">
        <f t="shared" si="22"/>
        <v/>
      </c>
      <c r="I75" t="str">
        <f t="shared" si="22"/>
        <v/>
      </c>
      <c r="J75" t="str">
        <f t="shared" si="22"/>
        <v/>
      </c>
      <c r="K75" t="str">
        <f t="shared" si="22"/>
        <v/>
      </c>
      <c r="L75" t="str">
        <f t="shared" si="22"/>
        <v/>
      </c>
      <c r="M75" t="str">
        <f t="shared" si="22"/>
        <v/>
      </c>
      <c r="N75" t="str">
        <f t="shared" si="22"/>
        <v/>
      </c>
      <c r="O75" t="str">
        <f t="shared" si="22"/>
        <v/>
      </c>
      <c r="P75" t="str">
        <f t="shared" si="22"/>
        <v/>
      </c>
      <c r="Q75" t="str">
        <f t="shared" si="22"/>
        <v/>
      </c>
      <c r="R75" t="str">
        <f t="shared" si="22"/>
        <v/>
      </c>
      <c r="S75" t="str">
        <f t="shared" si="22"/>
        <v/>
      </c>
      <c r="T75" t="str">
        <f t="shared" si="21"/>
        <v/>
      </c>
      <c r="U75" t="str">
        <f t="shared" si="21"/>
        <v/>
      </c>
      <c r="V75" t="str">
        <f t="shared" si="21"/>
        <v/>
      </c>
      <c r="W75" t="str">
        <f t="shared" si="21"/>
        <v/>
      </c>
      <c r="X75" t="str">
        <f t="shared" si="21"/>
        <v/>
      </c>
      <c r="Y75" t="str">
        <f t="shared" si="21"/>
        <v/>
      </c>
      <c r="Z75" t="str">
        <f t="shared" si="21"/>
        <v/>
      </c>
      <c r="AA75" t="str">
        <f t="shared" si="21"/>
        <v/>
      </c>
      <c r="AB75" t="str">
        <f t="shared" si="21"/>
        <v/>
      </c>
      <c r="AC75" t="str">
        <f t="shared" si="21"/>
        <v/>
      </c>
      <c r="AD75" t="str">
        <f t="shared" si="21"/>
        <v/>
      </c>
      <c r="AE75" t="str">
        <f t="shared" si="21"/>
        <v/>
      </c>
      <c r="AF75" t="str">
        <f t="shared" si="21"/>
        <v/>
      </c>
      <c r="AG75" t="str">
        <f t="shared" si="21"/>
        <v/>
      </c>
      <c r="AH75" t="str">
        <f t="shared" si="21"/>
        <v/>
      </c>
      <c r="AI75">
        <f t="shared" si="8"/>
        <v>0</v>
      </c>
      <c r="AJ75">
        <f t="shared" si="9"/>
        <v>0</v>
      </c>
    </row>
    <row r="76" spans="2:36" hidden="1" x14ac:dyDescent="0.2">
      <c r="B76">
        <f>TABLA!D71</f>
        <v>1497</v>
      </c>
      <c r="C76" t="str">
        <f>IF(ISNA(LOOKUP($D76,BLIOTECAS!$B$1:$B$27,BLIOTECAS!C$1:C$27)),"",LOOKUP($D76,BLIOTECAS!$B$1:$B$27,BLIOTECAS!C$1:C$27))</f>
        <v xml:space="preserve">Facultad de Geografía e Historia </v>
      </c>
      <c r="D76">
        <f>TABLA!G71</f>
        <v>16</v>
      </c>
      <c r="E76" s="163">
        <f>TABLA!BF71</f>
        <v>0</v>
      </c>
      <c r="F76" s="163">
        <f>TABLA!BO71</f>
        <v>0</v>
      </c>
      <c r="G76" t="str">
        <f t="shared" si="16"/>
        <v/>
      </c>
      <c r="H76" t="str">
        <f t="shared" si="22"/>
        <v/>
      </c>
      <c r="I76" t="str">
        <f t="shared" si="22"/>
        <v/>
      </c>
      <c r="J76" t="str">
        <f t="shared" si="22"/>
        <v/>
      </c>
      <c r="K76" t="str">
        <f t="shared" si="22"/>
        <v/>
      </c>
      <c r="L76" t="str">
        <f t="shared" si="22"/>
        <v/>
      </c>
      <c r="M76" t="str">
        <f t="shared" si="22"/>
        <v/>
      </c>
      <c r="N76" t="str">
        <f t="shared" si="22"/>
        <v/>
      </c>
      <c r="O76" t="str">
        <f t="shared" si="22"/>
        <v/>
      </c>
      <c r="P76" t="str">
        <f t="shared" si="22"/>
        <v/>
      </c>
      <c r="Q76" t="str">
        <f t="shared" si="22"/>
        <v/>
      </c>
      <c r="R76" t="str">
        <f t="shared" si="22"/>
        <v/>
      </c>
      <c r="S76" t="str">
        <f t="shared" si="22"/>
        <v/>
      </c>
      <c r="T76" t="str">
        <f t="shared" si="21"/>
        <v/>
      </c>
      <c r="U76" t="str">
        <f t="shared" si="21"/>
        <v/>
      </c>
      <c r="V76" t="str">
        <f t="shared" si="21"/>
        <v/>
      </c>
      <c r="W76" t="str">
        <f t="shared" si="21"/>
        <v/>
      </c>
      <c r="X76" t="str">
        <f t="shared" si="21"/>
        <v/>
      </c>
      <c r="Y76" t="str">
        <f t="shared" si="21"/>
        <v/>
      </c>
      <c r="Z76" t="str">
        <f t="shared" si="21"/>
        <v/>
      </c>
      <c r="AA76" t="str">
        <f t="shared" si="21"/>
        <v/>
      </c>
      <c r="AB76" t="str">
        <f t="shared" si="21"/>
        <v/>
      </c>
      <c r="AC76" t="str">
        <f t="shared" si="21"/>
        <v/>
      </c>
      <c r="AD76" t="str">
        <f t="shared" si="21"/>
        <v/>
      </c>
      <c r="AE76" t="str">
        <f t="shared" si="21"/>
        <v/>
      </c>
      <c r="AF76" t="str">
        <f t="shared" si="21"/>
        <v/>
      </c>
      <c r="AG76" t="str">
        <f t="shared" si="21"/>
        <v/>
      </c>
      <c r="AH76" t="str">
        <f t="shared" si="21"/>
        <v/>
      </c>
      <c r="AI76">
        <f t="shared" si="8"/>
        <v>0</v>
      </c>
      <c r="AJ76">
        <f t="shared" si="9"/>
        <v>0</v>
      </c>
    </row>
    <row r="77" spans="2:36" ht="25.5" hidden="1" x14ac:dyDescent="0.2">
      <c r="B77">
        <f>TABLA!D72</f>
        <v>1498</v>
      </c>
      <c r="C77" t="str">
        <f>IF(ISNA(LOOKUP($D77,BLIOTECAS!$B$1:$B$27,BLIOTECAS!C$1:C$27)),"",LOOKUP($D77,BLIOTECAS!$B$1:$B$27,BLIOTECAS!C$1:C$27))</f>
        <v xml:space="preserve">Facultad de Filosofía </v>
      </c>
      <c r="D77">
        <f>TABLA!G72</f>
        <v>15</v>
      </c>
      <c r="E77" s="163" t="str">
        <f>TABLA!BF72</f>
        <v>Oxford Scholarship Online.&lt;br&gt;Mejor acceso a revistas electrónicas.</v>
      </c>
      <c r="F77" s="163">
        <f>TABLA!BO72</f>
        <v>0</v>
      </c>
      <c r="G77" t="str">
        <f t="shared" si="16"/>
        <v/>
      </c>
      <c r="H77" t="str">
        <f t="shared" si="22"/>
        <v/>
      </c>
      <c r="I77" t="str">
        <f t="shared" si="22"/>
        <v/>
      </c>
      <c r="J77" t="str">
        <f t="shared" si="22"/>
        <v>x</v>
      </c>
      <c r="K77" t="str">
        <f t="shared" si="22"/>
        <v/>
      </c>
      <c r="L77" t="str">
        <f t="shared" si="22"/>
        <v>x</v>
      </c>
      <c r="M77" t="str">
        <f t="shared" si="22"/>
        <v/>
      </c>
      <c r="N77" t="str">
        <f t="shared" si="22"/>
        <v/>
      </c>
      <c r="O77" t="str">
        <f t="shared" si="22"/>
        <v/>
      </c>
      <c r="P77" t="str">
        <f t="shared" si="22"/>
        <v/>
      </c>
      <c r="Q77" t="str">
        <f t="shared" si="22"/>
        <v/>
      </c>
      <c r="R77" t="str">
        <f t="shared" si="22"/>
        <v/>
      </c>
      <c r="S77" t="str">
        <f t="shared" si="22"/>
        <v/>
      </c>
      <c r="T77" t="str">
        <f t="shared" si="21"/>
        <v/>
      </c>
      <c r="U77" t="str">
        <f t="shared" si="21"/>
        <v/>
      </c>
      <c r="V77" t="str">
        <f t="shared" si="21"/>
        <v/>
      </c>
      <c r="W77" t="str">
        <f t="shared" si="21"/>
        <v/>
      </c>
      <c r="X77" t="str">
        <f t="shared" si="21"/>
        <v/>
      </c>
      <c r="Y77" t="str">
        <f t="shared" si="21"/>
        <v/>
      </c>
      <c r="Z77" t="str">
        <f t="shared" si="21"/>
        <v/>
      </c>
      <c r="AA77" t="str">
        <f t="shared" si="21"/>
        <v/>
      </c>
      <c r="AB77" t="str">
        <f t="shared" si="21"/>
        <v/>
      </c>
      <c r="AC77" t="str">
        <f t="shared" si="21"/>
        <v/>
      </c>
      <c r="AD77" t="str">
        <f t="shared" si="21"/>
        <v/>
      </c>
      <c r="AE77" t="str">
        <f t="shared" si="21"/>
        <v/>
      </c>
      <c r="AF77" t="str">
        <f t="shared" si="21"/>
        <v/>
      </c>
      <c r="AG77" t="str">
        <f t="shared" si="21"/>
        <v/>
      </c>
      <c r="AH77" t="str">
        <f t="shared" si="21"/>
        <v/>
      </c>
      <c r="AI77">
        <f t="shared" si="8"/>
        <v>1</v>
      </c>
      <c r="AJ77">
        <f t="shared" si="9"/>
        <v>0</v>
      </c>
    </row>
    <row r="78" spans="2:36" hidden="1" x14ac:dyDescent="0.2">
      <c r="B78">
        <f>TABLA!D73</f>
        <v>1499</v>
      </c>
      <c r="C78" t="str">
        <f>IF(ISNA(LOOKUP($D78,BLIOTECAS!$B$1:$B$27,BLIOTECAS!C$1:C$27)),"",LOOKUP($D78,BLIOTECAS!$B$1:$B$27,BLIOTECAS!C$1:C$27))</f>
        <v xml:space="preserve">Facultad de Ciencias Económicas y Empresariales </v>
      </c>
      <c r="D78">
        <f>TABLA!G73</f>
        <v>5</v>
      </c>
      <c r="E78" s="163">
        <f>TABLA!BF73</f>
        <v>0</v>
      </c>
      <c r="F78" s="163">
        <f>TABLA!BO73</f>
        <v>0</v>
      </c>
      <c r="G78" t="str">
        <f t="shared" si="16"/>
        <v/>
      </c>
      <c r="H78" t="str">
        <f t="shared" si="22"/>
        <v/>
      </c>
      <c r="I78" t="str">
        <f t="shared" si="22"/>
        <v/>
      </c>
      <c r="J78" t="str">
        <f t="shared" si="22"/>
        <v/>
      </c>
      <c r="K78" t="str">
        <f t="shared" si="22"/>
        <v/>
      </c>
      <c r="L78" t="str">
        <f t="shared" si="22"/>
        <v/>
      </c>
      <c r="M78" t="str">
        <f t="shared" si="22"/>
        <v/>
      </c>
      <c r="N78" t="str">
        <f t="shared" si="22"/>
        <v/>
      </c>
      <c r="O78" t="str">
        <f t="shared" si="22"/>
        <v/>
      </c>
      <c r="P78" t="str">
        <f t="shared" si="22"/>
        <v/>
      </c>
      <c r="Q78" t="str">
        <f t="shared" si="22"/>
        <v/>
      </c>
      <c r="R78" t="str">
        <f t="shared" si="22"/>
        <v/>
      </c>
      <c r="S78" t="str">
        <f t="shared" si="22"/>
        <v/>
      </c>
      <c r="T78" t="str">
        <f t="shared" si="21"/>
        <v/>
      </c>
      <c r="U78" t="str">
        <f t="shared" si="21"/>
        <v/>
      </c>
      <c r="V78" t="str">
        <f t="shared" si="21"/>
        <v/>
      </c>
      <c r="W78" t="str">
        <f t="shared" si="21"/>
        <v/>
      </c>
      <c r="X78" t="str">
        <f t="shared" si="21"/>
        <v/>
      </c>
      <c r="Y78" t="str">
        <f t="shared" si="21"/>
        <v/>
      </c>
      <c r="Z78" t="str">
        <f t="shared" si="21"/>
        <v/>
      </c>
      <c r="AA78" t="str">
        <f t="shared" si="21"/>
        <v/>
      </c>
      <c r="AB78" t="str">
        <f t="shared" si="21"/>
        <v/>
      </c>
      <c r="AC78" t="str">
        <f t="shared" si="21"/>
        <v/>
      </c>
      <c r="AD78" t="str">
        <f t="shared" si="21"/>
        <v/>
      </c>
      <c r="AE78" t="str">
        <f t="shared" si="21"/>
        <v/>
      </c>
      <c r="AF78" t="str">
        <f t="shared" si="21"/>
        <v/>
      </c>
      <c r="AG78" t="str">
        <f t="shared" si="21"/>
        <v/>
      </c>
      <c r="AH78" t="str">
        <f t="shared" si="21"/>
        <v/>
      </c>
      <c r="AI78">
        <f t="shared" si="8"/>
        <v>0</v>
      </c>
      <c r="AJ78">
        <f t="shared" si="9"/>
        <v>0</v>
      </c>
    </row>
    <row r="79" spans="2:36" hidden="1" x14ac:dyDescent="0.2">
      <c r="B79">
        <f>TABLA!D74</f>
        <v>1500</v>
      </c>
      <c r="C79" t="str">
        <f>IF(ISNA(LOOKUP($D79,BLIOTECAS!$B$1:$B$27,BLIOTECAS!C$1:C$27)),"",LOOKUP($D79,BLIOTECAS!$B$1:$B$27,BLIOTECAS!C$1:C$27))</f>
        <v xml:space="preserve">Facultad de Ciencias Políticas y Sociología </v>
      </c>
      <c r="D79">
        <f>TABLA!G74</f>
        <v>9</v>
      </c>
      <c r="E79" s="163">
        <f>TABLA!BF74</f>
        <v>0</v>
      </c>
      <c r="F79" s="163">
        <f>TABLA!BO74</f>
        <v>0</v>
      </c>
      <c r="G79" t="str">
        <f t="shared" si="16"/>
        <v/>
      </c>
      <c r="H79" t="str">
        <f t="shared" si="22"/>
        <v/>
      </c>
      <c r="I79" t="str">
        <f t="shared" si="22"/>
        <v/>
      </c>
      <c r="J79" t="str">
        <f t="shared" si="22"/>
        <v/>
      </c>
      <c r="K79" t="str">
        <f t="shared" si="22"/>
        <v/>
      </c>
      <c r="L79" t="str">
        <f t="shared" si="22"/>
        <v/>
      </c>
      <c r="M79" t="str">
        <f t="shared" si="22"/>
        <v/>
      </c>
      <c r="N79" t="str">
        <f t="shared" si="22"/>
        <v/>
      </c>
      <c r="O79" t="str">
        <f t="shared" si="22"/>
        <v/>
      </c>
      <c r="P79" t="str">
        <f t="shared" si="22"/>
        <v/>
      </c>
      <c r="Q79" t="str">
        <f t="shared" si="22"/>
        <v/>
      </c>
      <c r="R79" t="str">
        <f t="shared" si="22"/>
        <v/>
      </c>
      <c r="S79" t="str">
        <f t="shared" si="22"/>
        <v/>
      </c>
      <c r="T79" t="str">
        <f t="shared" si="21"/>
        <v/>
      </c>
      <c r="U79" t="str">
        <f t="shared" si="21"/>
        <v/>
      </c>
      <c r="V79" t="str">
        <f t="shared" si="21"/>
        <v/>
      </c>
      <c r="W79" t="str">
        <f t="shared" si="21"/>
        <v/>
      </c>
      <c r="X79" t="str">
        <f t="shared" si="21"/>
        <v/>
      </c>
      <c r="Y79" t="str">
        <f t="shared" si="21"/>
        <v/>
      </c>
      <c r="Z79" t="str">
        <f t="shared" si="21"/>
        <v/>
      </c>
      <c r="AA79" t="str">
        <f t="shared" si="21"/>
        <v/>
      </c>
      <c r="AB79" t="str">
        <f t="shared" si="21"/>
        <v/>
      </c>
      <c r="AC79" t="str">
        <f t="shared" si="21"/>
        <v/>
      </c>
      <c r="AD79" t="str">
        <f t="shared" si="21"/>
        <v/>
      </c>
      <c r="AE79" t="str">
        <f t="shared" si="21"/>
        <v/>
      </c>
      <c r="AF79" t="str">
        <f t="shared" si="21"/>
        <v/>
      </c>
      <c r="AG79" t="str">
        <f t="shared" si="21"/>
        <v/>
      </c>
      <c r="AH79" t="str">
        <f t="shared" si="21"/>
        <v/>
      </c>
      <c r="AI79">
        <f t="shared" si="8"/>
        <v>0</v>
      </c>
      <c r="AJ79">
        <f t="shared" si="9"/>
        <v>0</v>
      </c>
    </row>
    <row r="80" spans="2:36" hidden="1" x14ac:dyDescent="0.2">
      <c r="B80">
        <f>TABLA!D75</f>
        <v>1501</v>
      </c>
      <c r="C80" t="str">
        <f>IF(ISNA(LOOKUP($D80,BLIOTECAS!$B$1:$B$27,BLIOTECAS!C$1:C$27)),"",LOOKUP($D80,BLIOTECAS!$B$1:$B$27,BLIOTECAS!C$1:C$27))</f>
        <v xml:space="preserve">Facultad de Bellas Artes </v>
      </c>
      <c r="D80">
        <f>TABLA!G75</f>
        <v>1</v>
      </c>
      <c r="E80" s="163">
        <f>TABLA!BF75</f>
        <v>0</v>
      </c>
      <c r="F80" s="163">
        <f>TABLA!BO75</f>
        <v>0</v>
      </c>
      <c r="G80" t="str">
        <f t="shared" ref="G80:G89" si="23">IFERROR((IF(FIND(G$1,$E80,1)&gt;0,"x")),"")</f>
        <v/>
      </c>
      <c r="H80" t="str">
        <f t="shared" si="22"/>
        <v/>
      </c>
      <c r="I80" t="str">
        <f t="shared" si="22"/>
        <v/>
      </c>
      <c r="J80" t="str">
        <f t="shared" si="22"/>
        <v/>
      </c>
      <c r="K80" t="str">
        <f t="shared" si="22"/>
        <v/>
      </c>
      <c r="L80" t="str">
        <f t="shared" si="22"/>
        <v/>
      </c>
      <c r="M80" t="str">
        <f t="shared" si="22"/>
        <v/>
      </c>
      <c r="N80" t="str">
        <f t="shared" si="22"/>
        <v/>
      </c>
      <c r="O80" t="str">
        <f t="shared" si="22"/>
        <v/>
      </c>
      <c r="P80" t="str">
        <f t="shared" si="22"/>
        <v/>
      </c>
      <c r="Q80" t="str">
        <f t="shared" si="22"/>
        <v/>
      </c>
      <c r="R80" t="str">
        <f t="shared" si="22"/>
        <v/>
      </c>
      <c r="S80" t="str">
        <f t="shared" si="22"/>
        <v/>
      </c>
      <c r="T80" t="str">
        <f t="shared" si="21"/>
        <v/>
      </c>
      <c r="U80" t="str">
        <f t="shared" si="21"/>
        <v/>
      </c>
      <c r="V80" t="str">
        <f t="shared" si="21"/>
        <v/>
      </c>
      <c r="W80" t="str">
        <f t="shared" si="21"/>
        <v/>
      </c>
      <c r="X80" t="str">
        <f t="shared" si="21"/>
        <v/>
      </c>
      <c r="Y80" t="str">
        <f t="shared" si="21"/>
        <v/>
      </c>
      <c r="Z80" t="str">
        <f t="shared" si="21"/>
        <v/>
      </c>
      <c r="AA80" t="str">
        <f t="shared" si="21"/>
        <v/>
      </c>
      <c r="AB80" t="str">
        <f t="shared" si="21"/>
        <v/>
      </c>
      <c r="AC80" t="str">
        <f t="shared" si="21"/>
        <v/>
      </c>
      <c r="AD80" t="str">
        <f t="shared" si="21"/>
        <v/>
      </c>
      <c r="AE80" t="str">
        <f t="shared" si="21"/>
        <v/>
      </c>
      <c r="AF80" t="str">
        <f t="shared" si="21"/>
        <v/>
      </c>
      <c r="AG80" t="str">
        <f t="shared" si="21"/>
        <v/>
      </c>
      <c r="AH80" t="str">
        <f t="shared" si="21"/>
        <v/>
      </c>
      <c r="AI80">
        <f t="shared" si="8"/>
        <v>0</v>
      </c>
      <c r="AJ80">
        <f t="shared" si="9"/>
        <v>0</v>
      </c>
    </row>
    <row r="81" spans="2:36" ht="76.5" hidden="1" x14ac:dyDescent="0.2">
      <c r="B81">
        <f>TABLA!D76</f>
        <v>1502</v>
      </c>
      <c r="C81" t="str">
        <f>IF(ISNA(LOOKUP($D81,BLIOTECAS!$B$1:$B$27,BLIOTECAS!C$1:C$27)),"",LOOKUP($D81,BLIOTECAS!$B$1:$B$27,BLIOTECAS!C$1:C$27))</f>
        <v xml:space="preserve">Facultad de Ciencias Químicas </v>
      </c>
      <c r="D81">
        <f>TABLA!G76</f>
        <v>10</v>
      </c>
      <c r="E81" s="163">
        <f>TABLA!BF76</f>
        <v>0</v>
      </c>
      <c r="F81" s="163" t="str">
        <f>TABLA!BO76</f>
        <v>Yo utilizo fundamentalmente los recursos virtuales de la biblioteca, y he de decir que me resultan escasos. Muchas veces encuentro artículos científicos en la biblioteca virtual que me interesan, pero no puedo acceder a ellos porque son de pago. Creo que sólo deberían recogerse en la base de datos aquellas publicaciones a las que se puede tener acceso de forma gratuita.&lt;br&gt;&lt;br&gt;Muchas gracias por su atención, y espero que consideren mi sugerencia</v>
      </c>
      <c r="G81" t="str">
        <f t="shared" si="23"/>
        <v/>
      </c>
      <c r="H81" t="str">
        <f t="shared" si="22"/>
        <v/>
      </c>
      <c r="I81" t="str">
        <f t="shared" si="22"/>
        <v/>
      </c>
      <c r="J81" t="str">
        <f t="shared" si="22"/>
        <v/>
      </c>
      <c r="K81" t="str">
        <f t="shared" si="22"/>
        <v/>
      </c>
      <c r="L81" t="str">
        <f t="shared" si="22"/>
        <v/>
      </c>
      <c r="M81" t="str">
        <f t="shared" si="22"/>
        <v/>
      </c>
      <c r="N81" t="str">
        <f t="shared" si="22"/>
        <v/>
      </c>
      <c r="O81" t="str">
        <f t="shared" si="22"/>
        <v/>
      </c>
      <c r="P81" t="str">
        <f t="shared" si="22"/>
        <v/>
      </c>
      <c r="Q81" t="str">
        <f t="shared" si="22"/>
        <v/>
      </c>
      <c r="R81" t="str">
        <f t="shared" si="22"/>
        <v/>
      </c>
      <c r="S81" t="str">
        <f t="shared" si="22"/>
        <v/>
      </c>
      <c r="T81" t="str">
        <f t="shared" ref="T81:AH88" si="24">IFERROR((IF(FIND(T$1,$E81,1)&gt;0,"x")),"")</f>
        <v/>
      </c>
      <c r="U81" t="str">
        <f t="shared" si="24"/>
        <v/>
      </c>
      <c r="V81" t="str">
        <f t="shared" si="24"/>
        <v/>
      </c>
      <c r="W81" t="str">
        <f t="shared" si="24"/>
        <v/>
      </c>
      <c r="X81" t="str">
        <f t="shared" si="24"/>
        <v/>
      </c>
      <c r="Y81" t="str">
        <f t="shared" si="24"/>
        <v/>
      </c>
      <c r="Z81" t="str">
        <f t="shared" si="24"/>
        <v/>
      </c>
      <c r="AA81" t="str">
        <f t="shared" si="24"/>
        <v/>
      </c>
      <c r="AB81" t="str">
        <f t="shared" si="24"/>
        <v/>
      </c>
      <c r="AC81" t="str">
        <f t="shared" si="24"/>
        <v/>
      </c>
      <c r="AD81" t="str">
        <f t="shared" si="24"/>
        <v/>
      </c>
      <c r="AE81" t="str">
        <f t="shared" si="24"/>
        <v/>
      </c>
      <c r="AF81" t="str">
        <f t="shared" si="24"/>
        <v/>
      </c>
      <c r="AG81" t="str">
        <f t="shared" si="24"/>
        <v/>
      </c>
      <c r="AH81" t="str">
        <f t="shared" si="24"/>
        <v/>
      </c>
      <c r="AI81">
        <f t="shared" ref="AI81:AI144" si="25">COUNTIF(E81,"&lt;&gt;0")</f>
        <v>0</v>
      </c>
      <c r="AJ81">
        <f t="shared" ref="AJ81:AJ144" si="26">COUNTIF(F81,"&lt;&gt;0")</f>
        <v>1</v>
      </c>
    </row>
    <row r="82" spans="2:36" ht="63.75" x14ac:dyDescent="0.2">
      <c r="B82">
        <f>TABLA!D77</f>
        <v>1503</v>
      </c>
      <c r="C82" t="str">
        <f>IF(ISNA(LOOKUP($D82,BLIOTECAS!$B$1:$B$27,BLIOTECAS!C$1:C$27)),"",LOOKUP($D82,BLIOTECAS!$B$1:$B$27,BLIOTECAS!C$1:C$27))</f>
        <v xml:space="preserve">Facultad de Filología </v>
      </c>
      <c r="D82">
        <f>TABLA!G77</f>
        <v>14</v>
      </c>
      <c r="E82" s="163">
        <f>TABLA!BF77</f>
        <v>0</v>
      </c>
      <c r="F82" s="163" t="str">
        <f>TABLA!BO77</f>
        <v xml:space="preserve">La reducción del horario de la biblioteca de Filología Clásica dificulta en gran medida mi tarea como investigador. Además, el ordenador de esta biblioteca se encuentra en un estado de deterioro considerable lo que dificulta la consulta del catálogo. &lt;br&gt;Respecto a esta encuesta, sería recomendable revisar la ortografía de los enunciados, pues es lamentable que en una Universidad los documentos oficiales contengan tantas faltas de acentuación. Muchas gracias. </v>
      </c>
      <c r="G82" t="str">
        <f t="shared" si="23"/>
        <v/>
      </c>
      <c r="H82" t="str">
        <f t="shared" ref="H82:S89" si="27">IFERROR((IF(FIND(H$1,$E82,1)&gt;0,"x")),"")</f>
        <v/>
      </c>
      <c r="I82" t="str">
        <f t="shared" si="27"/>
        <v/>
      </c>
      <c r="J82" t="str">
        <f t="shared" si="27"/>
        <v/>
      </c>
      <c r="K82" t="str">
        <f t="shared" si="27"/>
        <v/>
      </c>
      <c r="L82" t="str">
        <f t="shared" si="27"/>
        <v/>
      </c>
      <c r="M82" t="str">
        <f t="shared" si="27"/>
        <v/>
      </c>
      <c r="N82" t="str">
        <f t="shared" si="27"/>
        <v/>
      </c>
      <c r="O82" t="str">
        <f t="shared" si="27"/>
        <v/>
      </c>
      <c r="P82" t="str">
        <f t="shared" si="27"/>
        <v/>
      </c>
      <c r="Q82" t="str">
        <f t="shared" si="27"/>
        <v/>
      </c>
      <c r="R82" t="str">
        <f t="shared" si="27"/>
        <v/>
      </c>
      <c r="S82" t="str">
        <f t="shared" si="27"/>
        <v/>
      </c>
      <c r="T82" t="str">
        <f t="shared" si="24"/>
        <v/>
      </c>
      <c r="U82" t="str">
        <f t="shared" si="24"/>
        <v/>
      </c>
      <c r="V82" t="str">
        <f t="shared" si="24"/>
        <v/>
      </c>
      <c r="W82" t="str">
        <f t="shared" si="24"/>
        <v/>
      </c>
      <c r="X82" t="str">
        <f t="shared" si="24"/>
        <v/>
      </c>
      <c r="Y82" t="str">
        <f t="shared" si="24"/>
        <v/>
      </c>
      <c r="Z82" t="str">
        <f t="shared" si="24"/>
        <v/>
      </c>
      <c r="AA82" t="str">
        <f t="shared" si="24"/>
        <v/>
      </c>
      <c r="AB82" t="str">
        <f t="shared" si="24"/>
        <v/>
      </c>
      <c r="AC82" t="str">
        <f t="shared" si="24"/>
        <v/>
      </c>
      <c r="AD82" t="str">
        <f t="shared" si="24"/>
        <v/>
      </c>
      <c r="AE82" t="str">
        <f t="shared" si="24"/>
        <v/>
      </c>
      <c r="AF82" t="str">
        <f t="shared" si="24"/>
        <v/>
      </c>
      <c r="AG82" t="str">
        <f t="shared" si="24"/>
        <v/>
      </c>
      <c r="AH82" t="str">
        <f t="shared" si="24"/>
        <v/>
      </c>
      <c r="AI82">
        <f t="shared" si="25"/>
        <v>0</v>
      </c>
      <c r="AJ82">
        <f t="shared" si="26"/>
        <v>1</v>
      </c>
    </row>
    <row r="83" spans="2:36" hidden="1" x14ac:dyDescent="0.2">
      <c r="B83">
        <f>TABLA!D78</f>
        <v>1504</v>
      </c>
      <c r="C83" t="str">
        <f>IF(ISNA(LOOKUP($D83,BLIOTECAS!$B$1:$B$27,BLIOTECAS!C$1:C$27)),"",LOOKUP($D83,BLIOTECAS!$B$1:$B$27,BLIOTECAS!C$1:C$27))</f>
        <v xml:space="preserve">Facultad de Psicología </v>
      </c>
      <c r="D83">
        <f>TABLA!G78</f>
        <v>20</v>
      </c>
      <c r="E83" s="163">
        <f>TABLA!BF78</f>
        <v>0</v>
      </c>
      <c r="F83" s="163">
        <f>TABLA!BO78</f>
        <v>0</v>
      </c>
      <c r="G83" t="str">
        <f t="shared" si="23"/>
        <v/>
      </c>
      <c r="H83" t="str">
        <f t="shared" si="27"/>
        <v/>
      </c>
      <c r="I83" t="str">
        <f t="shared" si="27"/>
        <v/>
      </c>
      <c r="J83" t="str">
        <f t="shared" si="27"/>
        <v/>
      </c>
      <c r="K83" t="str">
        <f t="shared" si="27"/>
        <v/>
      </c>
      <c r="L83" t="str">
        <f t="shared" si="27"/>
        <v/>
      </c>
      <c r="M83" t="str">
        <f t="shared" si="27"/>
        <v/>
      </c>
      <c r="N83" t="str">
        <f t="shared" si="27"/>
        <v/>
      </c>
      <c r="O83" t="str">
        <f t="shared" si="27"/>
        <v/>
      </c>
      <c r="P83" t="str">
        <f t="shared" si="27"/>
        <v/>
      </c>
      <c r="Q83" t="str">
        <f t="shared" si="27"/>
        <v/>
      </c>
      <c r="R83" t="str">
        <f t="shared" si="27"/>
        <v/>
      </c>
      <c r="S83" t="str">
        <f t="shared" si="27"/>
        <v/>
      </c>
      <c r="T83" t="str">
        <f t="shared" si="24"/>
        <v/>
      </c>
      <c r="U83" t="str">
        <f t="shared" si="24"/>
        <v/>
      </c>
      <c r="V83" t="str">
        <f t="shared" si="24"/>
        <v/>
      </c>
      <c r="W83" t="str">
        <f t="shared" si="24"/>
        <v/>
      </c>
      <c r="X83" t="str">
        <f t="shared" si="24"/>
        <v/>
      </c>
      <c r="Y83" t="str">
        <f t="shared" si="24"/>
        <v/>
      </c>
      <c r="Z83" t="str">
        <f t="shared" si="24"/>
        <v/>
      </c>
      <c r="AA83" t="str">
        <f t="shared" si="24"/>
        <v/>
      </c>
      <c r="AB83" t="str">
        <f t="shared" si="24"/>
        <v/>
      </c>
      <c r="AC83" t="str">
        <f t="shared" si="24"/>
        <v/>
      </c>
      <c r="AD83" t="str">
        <f t="shared" si="24"/>
        <v/>
      </c>
      <c r="AE83" t="str">
        <f t="shared" si="24"/>
        <v/>
      </c>
      <c r="AF83" t="str">
        <f t="shared" si="24"/>
        <v/>
      </c>
      <c r="AG83" t="str">
        <f t="shared" si="24"/>
        <v/>
      </c>
      <c r="AH83" t="str">
        <f t="shared" si="24"/>
        <v/>
      </c>
      <c r="AI83">
        <f t="shared" si="25"/>
        <v>0</v>
      </c>
      <c r="AJ83">
        <f t="shared" si="26"/>
        <v>0</v>
      </c>
    </row>
    <row r="84" spans="2:36" hidden="1" x14ac:dyDescent="0.2">
      <c r="B84">
        <f>TABLA!D79</f>
        <v>1505</v>
      </c>
      <c r="C84" t="str">
        <f>IF(ISNA(LOOKUP($D84,BLIOTECAS!$B$1:$B$27,BLIOTECAS!C$1:C$27)),"",LOOKUP($D84,BLIOTECAS!$B$1:$B$27,BLIOTECAS!C$1:C$27))</f>
        <v xml:space="preserve">Facultad de Ciencias Políticas y Sociología </v>
      </c>
      <c r="D84">
        <f>TABLA!G79</f>
        <v>9</v>
      </c>
      <c r="E84" s="163">
        <f>TABLA!BF79</f>
        <v>0</v>
      </c>
      <c r="F84" s="163">
        <f>TABLA!BO79</f>
        <v>0</v>
      </c>
      <c r="G84" t="str">
        <f t="shared" si="23"/>
        <v/>
      </c>
      <c r="H84" t="str">
        <f t="shared" si="27"/>
        <v/>
      </c>
      <c r="I84" t="str">
        <f t="shared" si="27"/>
        <v/>
      </c>
      <c r="J84" t="str">
        <f t="shared" si="27"/>
        <v/>
      </c>
      <c r="K84" t="str">
        <f t="shared" si="27"/>
        <v/>
      </c>
      <c r="L84" t="str">
        <f t="shared" si="27"/>
        <v/>
      </c>
      <c r="M84" t="str">
        <f t="shared" si="27"/>
        <v/>
      </c>
      <c r="N84" t="str">
        <f t="shared" si="27"/>
        <v/>
      </c>
      <c r="O84" t="str">
        <f t="shared" si="27"/>
        <v/>
      </c>
      <c r="P84" t="str">
        <f t="shared" si="27"/>
        <v/>
      </c>
      <c r="Q84" t="str">
        <f t="shared" si="27"/>
        <v/>
      </c>
      <c r="R84" t="str">
        <f t="shared" si="27"/>
        <v/>
      </c>
      <c r="S84" t="str">
        <f t="shared" si="27"/>
        <v/>
      </c>
      <c r="T84" t="str">
        <f t="shared" si="24"/>
        <v/>
      </c>
      <c r="U84" t="str">
        <f t="shared" si="24"/>
        <v/>
      </c>
      <c r="V84" t="str">
        <f t="shared" si="24"/>
        <v/>
      </c>
      <c r="W84" t="str">
        <f t="shared" si="24"/>
        <v/>
      </c>
      <c r="X84" t="str">
        <f t="shared" si="24"/>
        <v/>
      </c>
      <c r="Y84" t="str">
        <f t="shared" si="24"/>
        <v/>
      </c>
      <c r="Z84" t="str">
        <f t="shared" si="24"/>
        <v/>
      </c>
      <c r="AA84" t="str">
        <f t="shared" si="24"/>
        <v/>
      </c>
      <c r="AB84" t="str">
        <f t="shared" si="24"/>
        <v/>
      </c>
      <c r="AC84" t="str">
        <f t="shared" si="24"/>
        <v/>
      </c>
      <c r="AD84" t="str">
        <f t="shared" si="24"/>
        <v/>
      </c>
      <c r="AE84" t="str">
        <f t="shared" si="24"/>
        <v/>
      </c>
      <c r="AF84" t="str">
        <f t="shared" si="24"/>
        <v/>
      </c>
      <c r="AG84" t="str">
        <f t="shared" si="24"/>
        <v/>
      </c>
      <c r="AH84" t="str">
        <f t="shared" si="24"/>
        <v/>
      </c>
      <c r="AI84">
        <f t="shared" si="25"/>
        <v>0</v>
      </c>
      <c r="AJ84">
        <f t="shared" si="26"/>
        <v>0</v>
      </c>
    </row>
    <row r="85" spans="2:36" hidden="1" x14ac:dyDescent="0.2">
      <c r="B85">
        <f>TABLA!D80</f>
        <v>1506</v>
      </c>
      <c r="C85" t="str">
        <f>IF(ISNA(LOOKUP($D85,BLIOTECAS!$B$1:$B$27,BLIOTECAS!C$1:C$27)),"",LOOKUP($D85,BLIOTECAS!$B$1:$B$27,BLIOTECAS!C$1:C$27))</f>
        <v xml:space="preserve">Facultad de Educación </v>
      </c>
      <c r="D85">
        <f>TABLA!G80</f>
        <v>12</v>
      </c>
      <c r="E85" s="163">
        <f>TABLA!BF80</f>
        <v>0</v>
      </c>
      <c r="F85" s="163" t="str">
        <f>TABLA!BO80</f>
        <v>Los ordenadores  deberían ser más nuevos y potentes</v>
      </c>
      <c r="G85" t="str">
        <f t="shared" si="23"/>
        <v/>
      </c>
      <c r="H85" t="str">
        <f t="shared" si="27"/>
        <v/>
      </c>
      <c r="I85" t="str">
        <f t="shared" si="27"/>
        <v/>
      </c>
      <c r="J85" t="str">
        <f t="shared" si="27"/>
        <v/>
      </c>
      <c r="K85" t="str">
        <f t="shared" si="27"/>
        <v/>
      </c>
      <c r="L85" t="str">
        <f t="shared" si="27"/>
        <v/>
      </c>
      <c r="M85" t="str">
        <f t="shared" si="27"/>
        <v/>
      </c>
      <c r="N85" t="str">
        <f t="shared" si="27"/>
        <v/>
      </c>
      <c r="O85" t="str">
        <f t="shared" si="27"/>
        <v/>
      </c>
      <c r="P85" t="str">
        <f t="shared" si="27"/>
        <v/>
      </c>
      <c r="Q85" t="str">
        <f t="shared" si="27"/>
        <v/>
      </c>
      <c r="R85" t="str">
        <f t="shared" si="27"/>
        <v/>
      </c>
      <c r="S85" t="str">
        <f t="shared" si="27"/>
        <v/>
      </c>
      <c r="T85" t="str">
        <f t="shared" si="24"/>
        <v/>
      </c>
      <c r="U85" t="str">
        <f t="shared" si="24"/>
        <v/>
      </c>
      <c r="V85" t="str">
        <f t="shared" si="24"/>
        <v/>
      </c>
      <c r="W85" t="str">
        <f t="shared" si="24"/>
        <v/>
      </c>
      <c r="X85" t="str">
        <f t="shared" si="24"/>
        <v/>
      </c>
      <c r="Y85" t="str">
        <f t="shared" si="24"/>
        <v/>
      </c>
      <c r="Z85" t="str">
        <f t="shared" si="24"/>
        <v/>
      </c>
      <c r="AA85" t="str">
        <f t="shared" si="24"/>
        <v/>
      </c>
      <c r="AB85" t="str">
        <f t="shared" si="24"/>
        <v/>
      </c>
      <c r="AC85" t="str">
        <f t="shared" si="24"/>
        <v/>
      </c>
      <c r="AD85" t="str">
        <f t="shared" si="24"/>
        <v/>
      </c>
      <c r="AE85" t="str">
        <f t="shared" si="24"/>
        <v/>
      </c>
      <c r="AF85" t="str">
        <f t="shared" si="24"/>
        <v/>
      </c>
      <c r="AG85" t="str">
        <f t="shared" si="24"/>
        <v/>
      </c>
      <c r="AH85" t="str">
        <f t="shared" si="24"/>
        <v/>
      </c>
      <c r="AI85">
        <f t="shared" si="25"/>
        <v>0</v>
      </c>
      <c r="AJ85">
        <f t="shared" si="26"/>
        <v>1</v>
      </c>
    </row>
    <row r="86" spans="2:36" hidden="1" x14ac:dyDescent="0.2">
      <c r="B86">
        <f>TABLA!D81</f>
        <v>1507</v>
      </c>
      <c r="C86" t="str">
        <f>IF(ISNA(LOOKUP($D86,BLIOTECAS!$B$1:$B$27,BLIOTECAS!C$1:C$27)),"",LOOKUP($D86,BLIOTECAS!$B$1:$B$27,BLIOTECAS!C$1:C$27))</f>
        <v xml:space="preserve">Facultad de Educación </v>
      </c>
      <c r="D86">
        <f>TABLA!G81</f>
        <v>12</v>
      </c>
      <c r="E86" s="163">
        <f>TABLA!BF81</f>
        <v>0</v>
      </c>
      <c r="F86" s="163">
        <f>TABLA!BO81</f>
        <v>0</v>
      </c>
      <c r="G86" t="str">
        <f t="shared" si="23"/>
        <v/>
      </c>
      <c r="H86" t="str">
        <f t="shared" si="27"/>
        <v/>
      </c>
      <c r="I86" t="str">
        <f t="shared" si="27"/>
        <v/>
      </c>
      <c r="J86" t="str">
        <f t="shared" si="27"/>
        <v/>
      </c>
      <c r="K86" t="str">
        <f t="shared" si="27"/>
        <v/>
      </c>
      <c r="L86" t="str">
        <f t="shared" si="27"/>
        <v/>
      </c>
      <c r="M86" t="str">
        <f t="shared" si="27"/>
        <v/>
      </c>
      <c r="N86" t="str">
        <f t="shared" si="27"/>
        <v/>
      </c>
      <c r="O86" t="str">
        <f t="shared" si="27"/>
        <v/>
      </c>
      <c r="P86" t="str">
        <f t="shared" si="27"/>
        <v/>
      </c>
      <c r="Q86" t="str">
        <f t="shared" si="27"/>
        <v/>
      </c>
      <c r="R86" t="str">
        <f t="shared" si="27"/>
        <v/>
      </c>
      <c r="S86" t="str">
        <f t="shared" si="27"/>
        <v/>
      </c>
      <c r="T86" t="str">
        <f t="shared" si="24"/>
        <v/>
      </c>
      <c r="U86" t="str">
        <f t="shared" si="24"/>
        <v/>
      </c>
      <c r="V86" t="str">
        <f t="shared" si="24"/>
        <v/>
      </c>
      <c r="W86" t="str">
        <f t="shared" si="24"/>
        <v/>
      </c>
      <c r="X86" t="str">
        <f t="shared" si="24"/>
        <v/>
      </c>
      <c r="Y86" t="str">
        <f t="shared" si="24"/>
        <v/>
      </c>
      <c r="Z86" t="str">
        <f t="shared" si="24"/>
        <v/>
      </c>
      <c r="AA86" t="str">
        <f t="shared" si="24"/>
        <v/>
      </c>
      <c r="AB86" t="str">
        <f t="shared" si="24"/>
        <v/>
      </c>
      <c r="AC86" t="str">
        <f t="shared" si="24"/>
        <v/>
      </c>
      <c r="AD86" t="str">
        <f t="shared" si="24"/>
        <v/>
      </c>
      <c r="AE86" t="str">
        <f t="shared" si="24"/>
        <v/>
      </c>
      <c r="AF86" t="str">
        <f t="shared" si="24"/>
        <v/>
      </c>
      <c r="AG86" t="str">
        <f t="shared" si="24"/>
        <v/>
      </c>
      <c r="AH86" t="str">
        <f t="shared" si="24"/>
        <v/>
      </c>
      <c r="AI86">
        <f t="shared" si="25"/>
        <v>0</v>
      </c>
      <c r="AJ86">
        <f t="shared" si="26"/>
        <v>0</v>
      </c>
    </row>
    <row r="87" spans="2:36" hidden="1" x14ac:dyDescent="0.2">
      <c r="B87">
        <f>TABLA!D82</f>
        <v>1508</v>
      </c>
      <c r="C87" t="str">
        <f>IF(ISNA(LOOKUP($D87,BLIOTECAS!$B$1:$B$27,BLIOTECAS!C$1:C$27)),"",LOOKUP($D87,BLIOTECAS!$B$1:$B$27,BLIOTECAS!C$1:C$27))</f>
        <v xml:space="preserve">Facultad de Psicología </v>
      </c>
      <c r="D87">
        <f>TABLA!G82</f>
        <v>20</v>
      </c>
      <c r="E87" s="163">
        <f>TABLA!BF82</f>
        <v>0</v>
      </c>
      <c r="F87" s="163">
        <f>TABLA!BO82</f>
        <v>0</v>
      </c>
      <c r="G87" t="str">
        <f t="shared" si="23"/>
        <v/>
      </c>
      <c r="H87" t="str">
        <f t="shared" si="27"/>
        <v/>
      </c>
      <c r="I87" t="str">
        <f t="shared" si="27"/>
        <v/>
      </c>
      <c r="J87" t="str">
        <f t="shared" si="27"/>
        <v/>
      </c>
      <c r="K87" t="str">
        <f t="shared" si="27"/>
        <v/>
      </c>
      <c r="L87" t="str">
        <f t="shared" si="27"/>
        <v/>
      </c>
      <c r="M87" t="str">
        <f t="shared" si="27"/>
        <v/>
      </c>
      <c r="N87" t="str">
        <f t="shared" si="27"/>
        <v/>
      </c>
      <c r="O87" t="str">
        <f t="shared" si="27"/>
        <v/>
      </c>
      <c r="P87" t="str">
        <f t="shared" si="27"/>
        <v/>
      </c>
      <c r="Q87" t="str">
        <f t="shared" si="27"/>
        <v/>
      </c>
      <c r="R87" t="str">
        <f t="shared" si="27"/>
        <v/>
      </c>
      <c r="S87" t="str">
        <f t="shared" si="27"/>
        <v/>
      </c>
      <c r="T87" t="str">
        <f t="shared" si="24"/>
        <v/>
      </c>
      <c r="U87" t="str">
        <f t="shared" si="24"/>
        <v/>
      </c>
      <c r="V87" t="str">
        <f t="shared" si="24"/>
        <v/>
      </c>
      <c r="W87" t="str">
        <f t="shared" si="24"/>
        <v/>
      </c>
      <c r="X87" t="str">
        <f t="shared" si="24"/>
        <v/>
      </c>
      <c r="Y87" t="str">
        <f t="shared" si="24"/>
        <v/>
      </c>
      <c r="Z87" t="str">
        <f t="shared" si="24"/>
        <v/>
      </c>
      <c r="AA87" t="str">
        <f t="shared" si="24"/>
        <v/>
      </c>
      <c r="AB87" t="str">
        <f t="shared" si="24"/>
        <v/>
      </c>
      <c r="AC87" t="str">
        <f t="shared" si="24"/>
        <v/>
      </c>
      <c r="AD87" t="str">
        <f t="shared" si="24"/>
        <v/>
      </c>
      <c r="AE87" t="str">
        <f t="shared" si="24"/>
        <v/>
      </c>
      <c r="AF87" t="str">
        <f t="shared" si="24"/>
        <v/>
      </c>
      <c r="AG87" t="str">
        <f t="shared" si="24"/>
        <v/>
      </c>
      <c r="AH87" t="str">
        <f t="shared" si="24"/>
        <v/>
      </c>
      <c r="AI87">
        <f t="shared" si="25"/>
        <v>0</v>
      </c>
      <c r="AJ87">
        <f t="shared" si="26"/>
        <v>0</v>
      </c>
    </row>
    <row r="88" spans="2:36" hidden="1" x14ac:dyDescent="0.2">
      <c r="B88">
        <f>TABLA!D83</f>
        <v>1509</v>
      </c>
      <c r="C88" t="str">
        <f>IF(ISNA(LOOKUP($D88,BLIOTECAS!$B$1:$B$27,BLIOTECAS!C$1:C$27)),"",LOOKUP($D88,BLIOTECAS!$B$1:$B$27,BLIOTECAS!C$1:C$27))</f>
        <v xml:space="preserve">Facultad de Filología </v>
      </c>
      <c r="D88">
        <f>TABLA!G83</f>
        <v>14</v>
      </c>
      <c r="E88" s="163">
        <f>TABLA!BF83</f>
        <v>0</v>
      </c>
      <c r="F88" s="163">
        <f>TABLA!BO83</f>
        <v>0</v>
      </c>
      <c r="G88" t="str">
        <f t="shared" si="23"/>
        <v/>
      </c>
      <c r="H88" t="str">
        <f t="shared" si="27"/>
        <v/>
      </c>
      <c r="I88" t="str">
        <f t="shared" si="27"/>
        <v/>
      </c>
      <c r="J88" t="str">
        <f t="shared" si="27"/>
        <v/>
      </c>
      <c r="K88" t="str">
        <f t="shared" si="27"/>
        <v/>
      </c>
      <c r="L88" t="str">
        <f t="shared" si="27"/>
        <v/>
      </c>
      <c r="M88" t="str">
        <f t="shared" si="27"/>
        <v/>
      </c>
      <c r="N88" t="str">
        <f t="shared" si="27"/>
        <v/>
      </c>
      <c r="O88" t="str">
        <f t="shared" si="27"/>
        <v/>
      </c>
      <c r="P88" t="str">
        <f t="shared" si="27"/>
        <v/>
      </c>
      <c r="Q88" t="str">
        <f t="shared" si="27"/>
        <v/>
      </c>
      <c r="R88" t="str">
        <f t="shared" si="27"/>
        <v/>
      </c>
      <c r="S88" t="str">
        <f t="shared" si="27"/>
        <v/>
      </c>
      <c r="T88" t="str">
        <f t="shared" si="24"/>
        <v/>
      </c>
      <c r="U88" t="str">
        <f t="shared" si="24"/>
        <v/>
      </c>
      <c r="V88" t="str">
        <f t="shared" si="24"/>
        <v/>
      </c>
      <c r="W88" t="str">
        <f t="shared" si="24"/>
        <v/>
      </c>
      <c r="X88" t="str">
        <f t="shared" si="24"/>
        <v/>
      </c>
      <c r="Y88" t="str">
        <f t="shared" si="24"/>
        <v/>
      </c>
      <c r="Z88" t="str">
        <f t="shared" si="24"/>
        <v/>
      </c>
      <c r="AA88" t="str">
        <f t="shared" si="24"/>
        <v/>
      </c>
      <c r="AB88" t="str">
        <f t="shared" si="24"/>
        <v/>
      </c>
      <c r="AC88" t="str">
        <f t="shared" si="24"/>
        <v/>
      </c>
      <c r="AD88" t="str">
        <f t="shared" si="24"/>
        <v/>
      </c>
      <c r="AE88" t="str">
        <f t="shared" si="24"/>
        <v/>
      </c>
      <c r="AF88" t="str">
        <f t="shared" si="24"/>
        <v/>
      </c>
      <c r="AG88" t="str">
        <f t="shared" si="24"/>
        <v/>
      </c>
      <c r="AH88" t="str">
        <f t="shared" si="24"/>
        <v/>
      </c>
      <c r="AI88">
        <f t="shared" si="25"/>
        <v>0</v>
      </c>
      <c r="AJ88">
        <f t="shared" si="26"/>
        <v>0</v>
      </c>
    </row>
    <row r="89" spans="2:36" hidden="1" x14ac:dyDescent="0.2">
      <c r="B89">
        <f>TABLA!D84</f>
        <v>1510</v>
      </c>
      <c r="C89" t="str">
        <f>IF(ISNA(LOOKUP($D89,BLIOTECAS!$B$1:$B$27,BLIOTECAS!C$1:C$27)),"",LOOKUP($D89,BLIOTECAS!$B$1:$B$27,BLIOTECAS!C$1:C$27))</f>
        <v/>
      </c>
      <c r="D89">
        <f>TABLA!G84</f>
        <v>0</v>
      </c>
      <c r="E89" s="163">
        <f>TABLA!BF84</f>
        <v>0</v>
      </c>
      <c r="F89" s="163">
        <f>TABLA!BO84</f>
        <v>0</v>
      </c>
      <c r="G89" t="str">
        <f t="shared" si="23"/>
        <v/>
      </c>
      <c r="H89" t="str">
        <f t="shared" si="27"/>
        <v/>
      </c>
      <c r="I89" t="str">
        <f t="shared" si="27"/>
        <v/>
      </c>
      <c r="J89" t="str">
        <f t="shared" si="27"/>
        <v/>
      </c>
      <c r="K89" t="str">
        <f t="shared" si="27"/>
        <v/>
      </c>
      <c r="L89" t="str">
        <f t="shared" si="27"/>
        <v/>
      </c>
      <c r="M89" t="str">
        <f t="shared" si="27"/>
        <v/>
      </c>
      <c r="N89" t="str">
        <f t="shared" si="27"/>
        <v/>
      </c>
      <c r="O89" t="str">
        <f t="shared" si="27"/>
        <v/>
      </c>
      <c r="P89" t="str">
        <f t="shared" si="27"/>
        <v/>
      </c>
      <c r="Q89" t="str">
        <f t="shared" si="27"/>
        <v/>
      </c>
      <c r="R89" t="str">
        <f t="shared" si="27"/>
        <v/>
      </c>
      <c r="S89" t="str">
        <f t="shared" si="27"/>
        <v/>
      </c>
      <c r="T89" t="str">
        <f>IFERROR((IF(FIND(T$1,$E89,1)&gt;0,"x")),"")</f>
        <v/>
      </c>
      <c r="U89" t="str">
        <f>IFERROR((IF(FIND(U$1,$E89,1)&gt;0,"x")),"")</f>
        <v/>
      </c>
      <c r="V89" t="str">
        <f t="shared" ref="V89:AH104" si="28">IFERROR((IF(FIND(V$1,$E89,1)&gt;0,"x")),"")</f>
        <v/>
      </c>
      <c r="W89" t="str">
        <f t="shared" si="28"/>
        <v/>
      </c>
      <c r="X89" t="str">
        <f t="shared" si="28"/>
        <v/>
      </c>
      <c r="Y89" t="str">
        <f t="shared" si="28"/>
        <v/>
      </c>
      <c r="Z89" t="str">
        <f t="shared" si="28"/>
        <v/>
      </c>
      <c r="AA89" t="str">
        <f t="shared" si="28"/>
        <v/>
      </c>
      <c r="AB89" t="str">
        <f t="shared" si="28"/>
        <v/>
      </c>
      <c r="AC89" t="str">
        <f t="shared" si="28"/>
        <v/>
      </c>
      <c r="AD89" t="str">
        <f t="shared" si="28"/>
        <v/>
      </c>
      <c r="AE89" t="str">
        <f t="shared" si="28"/>
        <v/>
      </c>
      <c r="AF89" t="str">
        <f t="shared" si="28"/>
        <v/>
      </c>
      <c r="AG89" t="str">
        <f t="shared" si="28"/>
        <v/>
      </c>
      <c r="AH89" t="str">
        <f t="shared" si="28"/>
        <v/>
      </c>
      <c r="AI89">
        <f t="shared" si="25"/>
        <v>0</v>
      </c>
      <c r="AJ89">
        <f t="shared" si="26"/>
        <v>0</v>
      </c>
    </row>
    <row r="90" spans="2:36" hidden="1" x14ac:dyDescent="0.2">
      <c r="B90">
        <f>TABLA!D85</f>
        <v>1511</v>
      </c>
      <c r="C90" t="str">
        <f>IF(ISNA(LOOKUP($D90,BLIOTECAS!$B$1:$B$27,BLIOTECAS!C$1:C$27)),"",LOOKUP($D90,BLIOTECAS!$B$1:$B$27,BLIOTECAS!C$1:C$27))</f>
        <v/>
      </c>
      <c r="D90">
        <f>TABLA!G85</f>
        <v>0</v>
      </c>
      <c r="E90" s="163">
        <f>TABLA!BF85</f>
        <v>0</v>
      </c>
      <c r="F90" s="163">
        <f>TABLA!BO85</f>
        <v>0</v>
      </c>
      <c r="G90" t="str">
        <f t="shared" ref="G90:V105" si="29">IFERROR((IF(FIND(G$1,$E90,1)&gt;0,"x")),"")</f>
        <v/>
      </c>
      <c r="H90" t="str">
        <f t="shared" si="29"/>
        <v/>
      </c>
      <c r="I90" t="str">
        <f t="shared" si="29"/>
        <v/>
      </c>
      <c r="J90" t="str">
        <f t="shared" si="29"/>
        <v/>
      </c>
      <c r="K90" t="str">
        <f t="shared" si="29"/>
        <v/>
      </c>
      <c r="L90" t="str">
        <f t="shared" si="29"/>
        <v/>
      </c>
      <c r="M90" t="str">
        <f t="shared" si="29"/>
        <v/>
      </c>
      <c r="N90" t="str">
        <f t="shared" si="29"/>
        <v/>
      </c>
      <c r="O90" t="str">
        <f t="shared" si="29"/>
        <v/>
      </c>
      <c r="P90" t="str">
        <f t="shared" si="29"/>
        <v/>
      </c>
      <c r="Q90" t="str">
        <f t="shared" si="29"/>
        <v/>
      </c>
      <c r="R90" t="str">
        <f t="shared" si="29"/>
        <v/>
      </c>
      <c r="S90" t="str">
        <f t="shared" si="29"/>
        <v/>
      </c>
      <c r="T90" t="str">
        <f t="shared" si="29"/>
        <v/>
      </c>
      <c r="U90" t="str">
        <f t="shared" si="29"/>
        <v/>
      </c>
      <c r="V90" t="str">
        <f t="shared" si="29"/>
        <v/>
      </c>
      <c r="W90" t="str">
        <f t="shared" si="28"/>
        <v/>
      </c>
      <c r="X90" t="str">
        <f t="shared" si="28"/>
        <v/>
      </c>
      <c r="Y90" t="str">
        <f t="shared" si="28"/>
        <v/>
      </c>
      <c r="Z90" t="str">
        <f t="shared" si="28"/>
        <v/>
      </c>
      <c r="AA90" t="str">
        <f t="shared" si="28"/>
        <v/>
      </c>
      <c r="AB90" t="str">
        <f t="shared" si="28"/>
        <v/>
      </c>
      <c r="AC90" t="str">
        <f t="shared" si="28"/>
        <v/>
      </c>
      <c r="AD90" t="str">
        <f t="shared" si="28"/>
        <v/>
      </c>
      <c r="AE90" t="str">
        <f t="shared" si="28"/>
        <v/>
      </c>
      <c r="AF90" t="str">
        <f t="shared" si="28"/>
        <v/>
      </c>
      <c r="AG90" t="str">
        <f t="shared" si="28"/>
        <v/>
      </c>
      <c r="AH90" t="str">
        <f t="shared" si="28"/>
        <v/>
      </c>
      <c r="AI90">
        <f t="shared" si="25"/>
        <v>0</v>
      </c>
      <c r="AJ90">
        <f t="shared" si="26"/>
        <v>0</v>
      </c>
    </row>
    <row r="91" spans="2:36" x14ac:dyDescent="0.2">
      <c r="B91">
        <f>TABLA!D86</f>
        <v>1512</v>
      </c>
      <c r="C91" t="str">
        <f>IF(ISNA(LOOKUP($D91,BLIOTECAS!$B$1:$B$27,BLIOTECAS!C$1:C$27)),"",LOOKUP($D91,BLIOTECAS!$B$1:$B$27,BLIOTECAS!C$1:C$27))</f>
        <v xml:space="preserve">Facultad de Ciencias Geológicas </v>
      </c>
      <c r="D91">
        <f>TABLA!G86</f>
        <v>7</v>
      </c>
      <c r="E91" s="163">
        <f>TABLA!BF86</f>
        <v>0</v>
      </c>
      <c r="F91" s="163">
        <f>TABLA!BO86</f>
        <v>0</v>
      </c>
      <c r="G91" t="str">
        <f t="shared" si="29"/>
        <v/>
      </c>
      <c r="H91" t="str">
        <f t="shared" si="29"/>
        <v/>
      </c>
      <c r="I91" t="str">
        <f t="shared" si="29"/>
        <v/>
      </c>
      <c r="J91" t="str">
        <f t="shared" si="29"/>
        <v/>
      </c>
      <c r="K91" t="str">
        <f t="shared" si="29"/>
        <v/>
      </c>
      <c r="L91" t="str">
        <f t="shared" si="29"/>
        <v/>
      </c>
      <c r="M91" t="str">
        <f t="shared" si="29"/>
        <v/>
      </c>
      <c r="N91" t="str">
        <f t="shared" si="29"/>
        <v/>
      </c>
      <c r="O91" t="str">
        <f t="shared" si="29"/>
        <v/>
      </c>
      <c r="P91" t="str">
        <f t="shared" si="29"/>
        <v/>
      </c>
      <c r="Q91" t="str">
        <f t="shared" si="29"/>
        <v/>
      </c>
      <c r="R91" t="str">
        <f t="shared" si="29"/>
        <v/>
      </c>
      <c r="S91" t="str">
        <f t="shared" si="29"/>
        <v/>
      </c>
      <c r="T91" t="str">
        <f t="shared" si="29"/>
        <v/>
      </c>
      <c r="U91" t="str">
        <f t="shared" si="29"/>
        <v/>
      </c>
      <c r="V91" t="str">
        <f t="shared" si="29"/>
        <v/>
      </c>
      <c r="W91" t="str">
        <f t="shared" si="28"/>
        <v/>
      </c>
      <c r="X91" t="str">
        <f t="shared" si="28"/>
        <v/>
      </c>
      <c r="Y91" t="str">
        <f t="shared" si="28"/>
        <v/>
      </c>
      <c r="Z91" t="str">
        <f t="shared" si="28"/>
        <v/>
      </c>
      <c r="AA91" t="str">
        <f t="shared" si="28"/>
        <v/>
      </c>
      <c r="AB91" t="str">
        <f t="shared" si="28"/>
        <v/>
      </c>
      <c r="AC91" t="str">
        <f t="shared" si="28"/>
        <v/>
      </c>
      <c r="AD91" t="str">
        <f t="shared" si="28"/>
        <v/>
      </c>
      <c r="AE91" t="str">
        <f t="shared" si="28"/>
        <v/>
      </c>
      <c r="AF91" t="str">
        <f t="shared" si="28"/>
        <v/>
      </c>
      <c r="AG91" t="str">
        <f t="shared" si="28"/>
        <v/>
      </c>
      <c r="AH91" t="str">
        <f t="shared" si="28"/>
        <v/>
      </c>
      <c r="AI91">
        <f t="shared" si="25"/>
        <v>0</v>
      </c>
      <c r="AJ91">
        <f t="shared" si="26"/>
        <v>0</v>
      </c>
    </row>
    <row r="92" spans="2:36" hidden="1" x14ac:dyDescent="0.2">
      <c r="B92">
        <f>TABLA!D87</f>
        <v>1513</v>
      </c>
      <c r="C92" t="str">
        <f>IF(ISNA(LOOKUP($D92,BLIOTECAS!$B$1:$B$27,BLIOTECAS!C$1:C$27)),"",LOOKUP($D92,BLIOTECAS!$B$1:$B$27,BLIOTECAS!C$1:C$27))</f>
        <v xml:space="preserve">Facultad de Farmacia </v>
      </c>
      <c r="D92">
        <f>TABLA!G87</f>
        <v>13</v>
      </c>
      <c r="E92" s="163">
        <f>TABLA!BF87</f>
        <v>0</v>
      </c>
      <c r="F92" s="163">
        <f>TABLA!BO87</f>
        <v>0</v>
      </c>
      <c r="G92" t="str">
        <f>IFERROR((IF(FIND(G$1,$E92,1)&gt;0,"x")),"")</f>
        <v/>
      </c>
      <c r="H92" t="str">
        <f t="shared" si="29"/>
        <v/>
      </c>
      <c r="I92" t="str">
        <f t="shared" si="29"/>
        <v/>
      </c>
      <c r="J92" t="str">
        <f t="shared" si="29"/>
        <v/>
      </c>
      <c r="K92" t="str">
        <f t="shared" si="29"/>
        <v/>
      </c>
      <c r="L92" t="str">
        <f t="shared" si="29"/>
        <v/>
      </c>
      <c r="M92" t="str">
        <f t="shared" si="29"/>
        <v/>
      </c>
      <c r="N92" t="str">
        <f t="shared" si="29"/>
        <v/>
      </c>
      <c r="O92" t="str">
        <f t="shared" si="29"/>
        <v/>
      </c>
      <c r="P92" t="str">
        <f t="shared" si="29"/>
        <v/>
      </c>
      <c r="Q92" t="str">
        <f t="shared" si="29"/>
        <v/>
      </c>
      <c r="R92" t="str">
        <f t="shared" si="29"/>
        <v/>
      </c>
      <c r="S92" t="str">
        <f t="shared" si="29"/>
        <v/>
      </c>
      <c r="T92" t="str">
        <f t="shared" si="29"/>
        <v/>
      </c>
      <c r="U92" t="str">
        <f t="shared" si="29"/>
        <v/>
      </c>
      <c r="V92" t="str">
        <f t="shared" si="29"/>
        <v/>
      </c>
      <c r="W92" t="str">
        <f t="shared" si="28"/>
        <v/>
      </c>
      <c r="X92" t="str">
        <f t="shared" si="28"/>
        <v/>
      </c>
      <c r="Y92" t="str">
        <f t="shared" si="28"/>
        <v/>
      </c>
      <c r="Z92" t="str">
        <f t="shared" si="28"/>
        <v/>
      </c>
      <c r="AA92" t="str">
        <f t="shared" si="28"/>
        <v/>
      </c>
      <c r="AB92" t="str">
        <f t="shared" si="28"/>
        <v/>
      </c>
      <c r="AC92" t="str">
        <f t="shared" si="28"/>
        <v/>
      </c>
      <c r="AD92" t="str">
        <f t="shared" si="28"/>
        <v/>
      </c>
      <c r="AE92" t="str">
        <f t="shared" si="28"/>
        <v/>
      </c>
      <c r="AF92" t="str">
        <f t="shared" si="28"/>
        <v/>
      </c>
      <c r="AG92" t="str">
        <f t="shared" si="28"/>
        <v/>
      </c>
      <c r="AH92" t="str">
        <f t="shared" si="28"/>
        <v/>
      </c>
      <c r="AI92">
        <f t="shared" si="25"/>
        <v>0</v>
      </c>
      <c r="AJ92">
        <f t="shared" si="26"/>
        <v>0</v>
      </c>
    </row>
    <row r="93" spans="2:36" hidden="1" x14ac:dyDescent="0.2">
      <c r="B93">
        <f>TABLA!D88</f>
        <v>1514</v>
      </c>
      <c r="C93" t="str">
        <f>IF(ISNA(LOOKUP($D93,BLIOTECAS!$B$1:$B$27,BLIOTECAS!C$1:C$27)),"",LOOKUP($D93,BLIOTECAS!$B$1:$B$27,BLIOTECAS!C$1:C$27))</f>
        <v>F. Óptica y Optometría</v>
      </c>
      <c r="D93">
        <f>TABLA!G88</f>
        <v>25</v>
      </c>
      <c r="E93" s="163">
        <f>TABLA!BF88</f>
        <v>0</v>
      </c>
      <c r="F93" s="163">
        <f>TABLA!BO88</f>
        <v>0</v>
      </c>
      <c r="G93" t="str">
        <f t="shared" si="29"/>
        <v/>
      </c>
      <c r="H93" t="str">
        <f t="shared" si="29"/>
        <v/>
      </c>
      <c r="I93" t="str">
        <f t="shared" si="29"/>
        <v/>
      </c>
      <c r="J93" t="str">
        <f t="shared" si="29"/>
        <v/>
      </c>
      <c r="K93" t="str">
        <f t="shared" si="29"/>
        <v/>
      </c>
      <c r="L93" t="str">
        <f t="shared" si="29"/>
        <v/>
      </c>
      <c r="M93" t="str">
        <f t="shared" si="29"/>
        <v/>
      </c>
      <c r="N93" t="str">
        <f t="shared" si="29"/>
        <v/>
      </c>
      <c r="O93" t="str">
        <f t="shared" si="29"/>
        <v/>
      </c>
      <c r="P93" t="str">
        <f t="shared" si="29"/>
        <v/>
      </c>
      <c r="Q93" t="str">
        <f t="shared" si="29"/>
        <v/>
      </c>
      <c r="R93" t="str">
        <f t="shared" si="29"/>
        <v/>
      </c>
      <c r="S93" t="str">
        <f t="shared" si="29"/>
        <v/>
      </c>
      <c r="T93" t="str">
        <f t="shared" si="29"/>
        <v/>
      </c>
      <c r="U93" t="str">
        <f t="shared" si="29"/>
        <v/>
      </c>
      <c r="V93" t="str">
        <f t="shared" si="29"/>
        <v/>
      </c>
      <c r="W93" t="str">
        <f t="shared" si="28"/>
        <v/>
      </c>
      <c r="X93" t="str">
        <f t="shared" si="28"/>
        <v/>
      </c>
      <c r="Y93" t="str">
        <f t="shared" si="28"/>
        <v/>
      </c>
      <c r="Z93" t="str">
        <f t="shared" si="28"/>
        <v/>
      </c>
      <c r="AA93" t="str">
        <f t="shared" si="28"/>
        <v/>
      </c>
      <c r="AB93" t="str">
        <f t="shared" si="28"/>
        <v/>
      </c>
      <c r="AC93" t="str">
        <f t="shared" si="28"/>
        <v/>
      </c>
      <c r="AD93" t="str">
        <f t="shared" si="28"/>
        <v/>
      </c>
      <c r="AE93" t="str">
        <f t="shared" si="28"/>
        <v/>
      </c>
      <c r="AF93" t="str">
        <f t="shared" si="28"/>
        <v/>
      </c>
      <c r="AG93" t="str">
        <f t="shared" si="28"/>
        <v/>
      </c>
      <c r="AH93" t="str">
        <f t="shared" si="28"/>
        <v/>
      </c>
      <c r="AI93">
        <f t="shared" si="25"/>
        <v>0</v>
      </c>
      <c r="AJ93">
        <f t="shared" si="26"/>
        <v>0</v>
      </c>
    </row>
    <row r="94" spans="2:36" x14ac:dyDescent="0.2">
      <c r="B94">
        <f>TABLA!D89</f>
        <v>1515</v>
      </c>
      <c r="C94" t="str">
        <f>IF(ISNA(LOOKUP($D94,BLIOTECAS!$B$1:$B$27,BLIOTECAS!C$1:C$27)),"",LOOKUP($D94,BLIOTECAS!$B$1:$B$27,BLIOTECAS!C$1:C$27))</f>
        <v/>
      </c>
      <c r="D94">
        <f>TABLA!G89</f>
        <v>0</v>
      </c>
      <c r="E94" s="163">
        <f>TABLA!BF89</f>
        <v>0</v>
      </c>
      <c r="F94" s="163">
        <f>TABLA!BO89</f>
        <v>0</v>
      </c>
      <c r="G94" t="str">
        <f t="shared" si="29"/>
        <v/>
      </c>
      <c r="H94" t="str">
        <f t="shared" si="29"/>
        <v/>
      </c>
      <c r="I94" t="str">
        <f t="shared" si="29"/>
        <v/>
      </c>
      <c r="J94" t="str">
        <f t="shared" si="29"/>
        <v/>
      </c>
      <c r="K94" t="str">
        <f t="shared" si="29"/>
        <v/>
      </c>
      <c r="L94" t="str">
        <f t="shared" si="29"/>
        <v/>
      </c>
      <c r="M94" t="str">
        <f t="shared" si="29"/>
        <v/>
      </c>
      <c r="N94" t="str">
        <f t="shared" si="29"/>
        <v/>
      </c>
      <c r="O94" t="str">
        <f t="shared" si="29"/>
        <v/>
      </c>
      <c r="P94" t="str">
        <f t="shared" si="29"/>
        <v/>
      </c>
      <c r="Q94" t="str">
        <f t="shared" si="29"/>
        <v/>
      </c>
      <c r="R94" t="str">
        <f t="shared" si="29"/>
        <v/>
      </c>
      <c r="S94" t="str">
        <f t="shared" si="29"/>
        <v/>
      </c>
      <c r="T94" t="str">
        <f t="shared" si="29"/>
        <v/>
      </c>
      <c r="U94" t="str">
        <f t="shared" si="29"/>
        <v/>
      </c>
      <c r="V94" t="str">
        <f t="shared" si="29"/>
        <v/>
      </c>
      <c r="W94" t="str">
        <f t="shared" si="28"/>
        <v/>
      </c>
      <c r="X94" t="str">
        <f t="shared" si="28"/>
        <v/>
      </c>
      <c r="Y94" t="str">
        <f t="shared" si="28"/>
        <v/>
      </c>
      <c r="Z94" t="str">
        <f t="shared" si="28"/>
        <v/>
      </c>
      <c r="AA94" t="str">
        <f t="shared" si="28"/>
        <v/>
      </c>
      <c r="AB94" t="str">
        <f t="shared" si="28"/>
        <v/>
      </c>
      <c r="AC94" t="str">
        <f t="shared" si="28"/>
        <v/>
      </c>
      <c r="AD94" t="str">
        <f t="shared" si="28"/>
        <v/>
      </c>
      <c r="AE94" t="str">
        <f t="shared" si="28"/>
        <v/>
      </c>
      <c r="AF94" t="str">
        <f t="shared" si="28"/>
        <v/>
      </c>
      <c r="AG94" t="str">
        <f t="shared" si="28"/>
        <v/>
      </c>
      <c r="AH94" t="str">
        <f t="shared" si="28"/>
        <v/>
      </c>
      <c r="AI94">
        <f t="shared" si="25"/>
        <v>0</v>
      </c>
      <c r="AJ94">
        <f t="shared" si="26"/>
        <v>0</v>
      </c>
    </row>
    <row r="95" spans="2:36" hidden="1" x14ac:dyDescent="0.2">
      <c r="B95">
        <f>TABLA!D90</f>
        <v>1516</v>
      </c>
      <c r="C95" t="str">
        <f>IF(ISNA(LOOKUP($D95,BLIOTECAS!$B$1:$B$27,BLIOTECAS!C$1:C$27)),"",LOOKUP($D95,BLIOTECAS!$B$1:$B$27,BLIOTECAS!C$1:C$27))</f>
        <v xml:space="preserve">Facultad de Medicina </v>
      </c>
      <c r="D95">
        <f>TABLA!G90</f>
        <v>18</v>
      </c>
      <c r="E95" s="163">
        <f>TABLA!BF90</f>
        <v>0</v>
      </c>
      <c r="F95" s="163">
        <f>TABLA!BO90</f>
        <v>0</v>
      </c>
      <c r="G95" t="str">
        <f t="shared" si="29"/>
        <v/>
      </c>
      <c r="H95" t="str">
        <f t="shared" si="29"/>
        <v/>
      </c>
      <c r="I95" t="str">
        <f t="shared" si="29"/>
        <v/>
      </c>
      <c r="J95" t="str">
        <f t="shared" si="29"/>
        <v/>
      </c>
      <c r="K95" t="str">
        <f t="shared" si="29"/>
        <v/>
      </c>
      <c r="L95" t="str">
        <f t="shared" si="29"/>
        <v/>
      </c>
      <c r="M95" t="str">
        <f t="shared" si="29"/>
        <v/>
      </c>
      <c r="N95" t="str">
        <f t="shared" si="29"/>
        <v/>
      </c>
      <c r="O95" t="str">
        <f t="shared" si="29"/>
        <v/>
      </c>
      <c r="P95" t="str">
        <f t="shared" si="29"/>
        <v/>
      </c>
      <c r="Q95" t="str">
        <f t="shared" si="29"/>
        <v/>
      </c>
      <c r="R95" t="str">
        <f t="shared" si="29"/>
        <v/>
      </c>
      <c r="S95" t="str">
        <f t="shared" si="29"/>
        <v/>
      </c>
      <c r="T95" t="str">
        <f t="shared" si="29"/>
        <v/>
      </c>
      <c r="U95" t="str">
        <f t="shared" si="29"/>
        <v/>
      </c>
      <c r="V95" t="str">
        <f t="shared" si="29"/>
        <v/>
      </c>
      <c r="W95" t="str">
        <f t="shared" si="28"/>
        <v/>
      </c>
      <c r="X95" t="str">
        <f t="shared" si="28"/>
        <v/>
      </c>
      <c r="Y95" t="str">
        <f t="shared" si="28"/>
        <v/>
      </c>
      <c r="Z95" t="str">
        <f t="shared" si="28"/>
        <v/>
      </c>
      <c r="AA95" t="str">
        <f t="shared" si="28"/>
        <v/>
      </c>
      <c r="AB95" t="str">
        <f t="shared" si="28"/>
        <v/>
      </c>
      <c r="AC95" t="str">
        <f t="shared" si="28"/>
        <v/>
      </c>
      <c r="AD95" t="str">
        <f t="shared" si="28"/>
        <v/>
      </c>
      <c r="AE95" t="str">
        <f t="shared" si="28"/>
        <v/>
      </c>
      <c r="AF95" t="str">
        <f t="shared" si="28"/>
        <v/>
      </c>
      <c r="AG95" t="str">
        <f t="shared" si="28"/>
        <v/>
      </c>
      <c r="AH95" t="str">
        <f t="shared" si="28"/>
        <v/>
      </c>
      <c r="AI95">
        <f t="shared" si="25"/>
        <v>0</v>
      </c>
      <c r="AJ95">
        <f t="shared" si="26"/>
        <v>0</v>
      </c>
    </row>
    <row r="96" spans="2:36" hidden="1" x14ac:dyDescent="0.2">
      <c r="B96">
        <f>TABLA!D91</f>
        <v>1517</v>
      </c>
      <c r="C96" t="str">
        <f>IF(ISNA(LOOKUP($D96,BLIOTECAS!$B$1:$B$27,BLIOTECAS!C$1:C$27)),"",LOOKUP($D96,BLIOTECAS!$B$1:$B$27,BLIOTECAS!C$1:C$27))</f>
        <v xml:space="preserve">Facultad de Farmacia </v>
      </c>
      <c r="D96">
        <f>TABLA!G91</f>
        <v>13</v>
      </c>
      <c r="E96" s="163">
        <f>TABLA!BF91</f>
        <v>0</v>
      </c>
      <c r="F96" s="163">
        <f>TABLA!BO91</f>
        <v>0</v>
      </c>
      <c r="G96" t="str">
        <f t="shared" si="29"/>
        <v/>
      </c>
      <c r="H96" t="str">
        <f t="shared" si="29"/>
        <v/>
      </c>
      <c r="I96" t="str">
        <f t="shared" si="29"/>
        <v/>
      </c>
      <c r="J96" t="str">
        <f t="shared" si="29"/>
        <v/>
      </c>
      <c r="K96" t="str">
        <f t="shared" si="29"/>
        <v/>
      </c>
      <c r="L96" t="str">
        <f t="shared" si="29"/>
        <v/>
      </c>
      <c r="M96" t="str">
        <f t="shared" si="29"/>
        <v/>
      </c>
      <c r="N96" t="str">
        <f t="shared" si="29"/>
        <v/>
      </c>
      <c r="O96" t="str">
        <f t="shared" si="29"/>
        <v/>
      </c>
      <c r="P96" t="str">
        <f t="shared" si="29"/>
        <v/>
      </c>
      <c r="Q96" t="str">
        <f t="shared" si="29"/>
        <v/>
      </c>
      <c r="R96" t="str">
        <f t="shared" si="29"/>
        <v/>
      </c>
      <c r="S96" t="str">
        <f t="shared" si="29"/>
        <v/>
      </c>
      <c r="T96" t="str">
        <f t="shared" si="29"/>
        <v/>
      </c>
      <c r="U96" t="str">
        <f t="shared" si="29"/>
        <v/>
      </c>
      <c r="V96" t="str">
        <f t="shared" si="29"/>
        <v/>
      </c>
      <c r="W96" t="str">
        <f t="shared" si="28"/>
        <v/>
      </c>
      <c r="X96" t="str">
        <f t="shared" si="28"/>
        <v/>
      </c>
      <c r="Y96" t="str">
        <f t="shared" si="28"/>
        <v/>
      </c>
      <c r="Z96" t="str">
        <f t="shared" si="28"/>
        <v/>
      </c>
      <c r="AA96" t="str">
        <f t="shared" si="28"/>
        <v/>
      </c>
      <c r="AB96" t="str">
        <f t="shared" si="28"/>
        <v/>
      </c>
      <c r="AC96" t="str">
        <f t="shared" si="28"/>
        <v/>
      </c>
      <c r="AD96" t="str">
        <f t="shared" si="28"/>
        <v/>
      </c>
      <c r="AE96" t="str">
        <f t="shared" si="28"/>
        <v/>
      </c>
      <c r="AF96" t="str">
        <f t="shared" si="28"/>
        <v/>
      </c>
      <c r="AG96" t="str">
        <f t="shared" si="28"/>
        <v/>
      </c>
      <c r="AH96" t="str">
        <f t="shared" si="28"/>
        <v/>
      </c>
      <c r="AI96">
        <f t="shared" si="25"/>
        <v>0</v>
      </c>
      <c r="AJ96">
        <f t="shared" si="26"/>
        <v>0</v>
      </c>
    </row>
    <row r="97" spans="2:36" hidden="1" x14ac:dyDescent="0.2">
      <c r="B97">
        <f>TABLA!D92</f>
        <v>1518</v>
      </c>
      <c r="C97" t="str">
        <f>IF(ISNA(LOOKUP($D97,BLIOTECAS!$B$1:$B$27,BLIOTECAS!C$1:C$27)),"",LOOKUP($D97,BLIOTECAS!$B$1:$B$27,BLIOTECAS!C$1:C$27))</f>
        <v xml:space="preserve">Facultad de Farmacia </v>
      </c>
      <c r="D97">
        <f>TABLA!G92</f>
        <v>13</v>
      </c>
      <c r="E97" s="163">
        <f>TABLA!BF92</f>
        <v>0</v>
      </c>
      <c r="F97" s="163">
        <f>TABLA!BO92</f>
        <v>0</v>
      </c>
      <c r="G97" t="str">
        <f t="shared" si="29"/>
        <v/>
      </c>
      <c r="H97" t="str">
        <f t="shared" si="29"/>
        <v/>
      </c>
      <c r="I97" t="str">
        <f t="shared" si="29"/>
        <v/>
      </c>
      <c r="J97" t="str">
        <f t="shared" si="29"/>
        <v/>
      </c>
      <c r="K97" t="str">
        <f t="shared" si="29"/>
        <v/>
      </c>
      <c r="L97" t="str">
        <f t="shared" si="29"/>
        <v/>
      </c>
      <c r="M97" t="str">
        <f t="shared" si="29"/>
        <v/>
      </c>
      <c r="N97" t="str">
        <f t="shared" si="29"/>
        <v/>
      </c>
      <c r="O97" t="str">
        <f t="shared" si="29"/>
        <v/>
      </c>
      <c r="P97" t="str">
        <f t="shared" si="29"/>
        <v/>
      </c>
      <c r="Q97" t="str">
        <f t="shared" si="29"/>
        <v/>
      </c>
      <c r="R97" t="str">
        <f t="shared" si="29"/>
        <v/>
      </c>
      <c r="S97" t="str">
        <f t="shared" si="29"/>
        <v/>
      </c>
      <c r="T97" t="str">
        <f t="shared" si="29"/>
        <v/>
      </c>
      <c r="U97" t="str">
        <f t="shared" si="29"/>
        <v/>
      </c>
      <c r="V97" t="str">
        <f t="shared" si="29"/>
        <v/>
      </c>
      <c r="W97" t="str">
        <f t="shared" si="28"/>
        <v/>
      </c>
      <c r="X97" t="str">
        <f t="shared" si="28"/>
        <v/>
      </c>
      <c r="Y97" t="str">
        <f t="shared" si="28"/>
        <v/>
      </c>
      <c r="Z97" t="str">
        <f t="shared" si="28"/>
        <v/>
      </c>
      <c r="AA97" t="str">
        <f t="shared" si="28"/>
        <v/>
      </c>
      <c r="AB97" t="str">
        <f t="shared" si="28"/>
        <v/>
      </c>
      <c r="AC97" t="str">
        <f t="shared" si="28"/>
        <v/>
      </c>
      <c r="AD97" t="str">
        <f t="shared" si="28"/>
        <v/>
      </c>
      <c r="AE97" t="str">
        <f t="shared" si="28"/>
        <v/>
      </c>
      <c r="AF97" t="str">
        <f t="shared" si="28"/>
        <v/>
      </c>
      <c r="AG97" t="str">
        <f t="shared" si="28"/>
        <v/>
      </c>
      <c r="AH97" t="str">
        <f t="shared" si="28"/>
        <v/>
      </c>
      <c r="AI97">
        <f t="shared" si="25"/>
        <v>0</v>
      </c>
      <c r="AJ97">
        <f t="shared" si="26"/>
        <v>0</v>
      </c>
    </row>
    <row r="98" spans="2:36" hidden="1" x14ac:dyDescent="0.2">
      <c r="B98">
        <f>TABLA!D93</f>
        <v>1519</v>
      </c>
      <c r="C98" t="str">
        <f>IF(ISNA(LOOKUP($D98,BLIOTECAS!$B$1:$B$27,BLIOTECAS!C$1:C$27)),"",LOOKUP($D98,BLIOTECAS!$B$1:$B$27,BLIOTECAS!C$1:C$27))</f>
        <v xml:space="preserve">Facultad de Ciencias Químicas </v>
      </c>
      <c r="D98">
        <f>TABLA!G93</f>
        <v>10</v>
      </c>
      <c r="E98" s="163">
        <f>TABLA!BF93</f>
        <v>0</v>
      </c>
      <c r="F98" s="163">
        <f>TABLA!BO93</f>
        <v>0</v>
      </c>
      <c r="G98" t="str">
        <f t="shared" si="29"/>
        <v/>
      </c>
      <c r="H98" t="str">
        <f t="shared" si="29"/>
        <v/>
      </c>
      <c r="I98" t="str">
        <f t="shared" si="29"/>
        <v/>
      </c>
      <c r="J98" t="str">
        <f t="shared" si="29"/>
        <v/>
      </c>
      <c r="K98" t="str">
        <f t="shared" si="29"/>
        <v/>
      </c>
      <c r="L98" t="str">
        <f t="shared" si="29"/>
        <v/>
      </c>
      <c r="M98" t="str">
        <f t="shared" si="29"/>
        <v/>
      </c>
      <c r="N98" t="str">
        <f t="shared" si="29"/>
        <v/>
      </c>
      <c r="O98" t="str">
        <f t="shared" si="29"/>
        <v/>
      </c>
      <c r="P98" t="str">
        <f t="shared" si="29"/>
        <v/>
      </c>
      <c r="Q98" t="str">
        <f t="shared" si="29"/>
        <v/>
      </c>
      <c r="R98" t="str">
        <f t="shared" si="29"/>
        <v/>
      </c>
      <c r="S98" t="str">
        <f t="shared" si="29"/>
        <v/>
      </c>
      <c r="T98" t="str">
        <f t="shared" si="29"/>
        <v/>
      </c>
      <c r="U98" t="str">
        <f t="shared" si="29"/>
        <v/>
      </c>
      <c r="V98" t="str">
        <f t="shared" si="29"/>
        <v/>
      </c>
      <c r="W98" t="str">
        <f t="shared" si="28"/>
        <v/>
      </c>
      <c r="X98" t="str">
        <f t="shared" si="28"/>
        <v/>
      </c>
      <c r="Y98" t="str">
        <f t="shared" si="28"/>
        <v/>
      </c>
      <c r="Z98" t="str">
        <f t="shared" si="28"/>
        <v/>
      </c>
      <c r="AA98" t="str">
        <f t="shared" si="28"/>
        <v/>
      </c>
      <c r="AB98" t="str">
        <f t="shared" si="28"/>
        <v/>
      </c>
      <c r="AC98" t="str">
        <f t="shared" si="28"/>
        <v/>
      </c>
      <c r="AD98" t="str">
        <f t="shared" si="28"/>
        <v/>
      </c>
      <c r="AE98" t="str">
        <f t="shared" si="28"/>
        <v/>
      </c>
      <c r="AF98" t="str">
        <f t="shared" si="28"/>
        <v/>
      </c>
      <c r="AG98" t="str">
        <f t="shared" si="28"/>
        <v/>
      </c>
      <c r="AH98" t="str">
        <f t="shared" si="28"/>
        <v/>
      </c>
      <c r="AI98">
        <f t="shared" si="25"/>
        <v>0</v>
      </c>
      <c r="AJ98">
        <f t="shared" si="26"/>
        <v>0</v>
      </c>
    </row>
    <row r="99" spans="2:36" hidden="1" x14ac:dyDescent="0.2">
      <c r="B99">
        <f>TABLA!D94</f>
        <v>1520</v>
      </c>
      <c r="C99" t="str">
        <f>IF(ISNA(LOOKUP($D99,BLIOTECAS!$B$1:$B$27,BLIOTECAS!C$1:C$27)),"",LOOKUP($D99,BLIOTECAS!$B$1:$B$27,BLIOTECAS!C$1:C$27))</f>
        <v/>
      </c>
      <c r="D99">
        <f>TABLA!G94</f>
        <v>0</v>
      </c>
      <c r="E99" s="163">
        <f>TABLA!BF94</f>
        <v>0</v>
      </c>
      <c r="F99" s="163">
        <f>TABLA!BO94</f>
        <v>0</v>
      </c>
      <c r="G99" t="str">
        <f t="shared" si="29"/>
        <v/>
      </c>
      <c r="H99" t="str">
        <f t="shared" si="29"/>
        <v/>
      </c>
      <c r="I99" t="str">
        <f t="shared" si="29"/>
        <v/>
      </c>
      <c r="J99" t="str">
        <f t="shared" si="29"/>
        <v/>
      </c>
      <c r="K99" t="str">
        <f t="shared" si="29"/>
        <v/>
      </c>
      <c r="L99" t="str">
        <f t="shared" si="29"/>
        <v/>
      </c>
      <c r="M99" t="str">
        <f t="shared" si="29"/>
        <v/>
      </c>
      <c r="N99" t="str">
        <f t="shared" si="29"/>
        <v/>
      </c>
      <c r="O99" t="str">
        <f t="shared" si="29"/>
        <v/>
      </c>
      <c r="P99" t="str">
        <f t="shared" si="29"/>
        <v/>
      </c>
      <c r="Q99" t="str">
        <f t="shared" si="29"/>
        <v/>
      </c>
      <c r="R99" t="str">
        <f t="shared" si="29"/>
        <v/>
      </c>
      <c r="S99" t="str">
        <f t="shared" si="29"/>
        <v/>
      </c>
      <c r="T99" t="str">
        <f t="shared" si="29"/>
        <v/>
      </c>
      <c r="U99" t="str">
        <f t="shared" si="29"/>
        <v/>
      </c>
      <c r="V99" t="str">
        <f t="shared" si="29"/>
        <v/>
      </c>
      <c r="W99" t="str">
        <f t="shared" si="28"/>
        <v/>
      </c>
      <c r="X99" t="str">
        <f t="shared" si="28"/>
        <v/>
      </c>
      <c r="Y99" t="str">
        <f t="shared" si="28"/>
        <v/>
      </c>
      <c r="Z99" t="str">
        <f t="shared" si="28"/>
        <v/>
      </c>
      <c r="AA99" t="str">
        <f t="shared" si="28"/>
        <v/>
      </c>
      <c r="AB99" t="str">
        <f t="shared" si="28"/>
        <v/>
      </c>
      <c r="AC99" t="str">
        <f t="shared" si="28"/>
        <v/>
      </c>
      <c r="AD99" t="str">
        <f t="shared" si="28"/>
        <v/>
      </c>
      <c r="AE99" t="str">
        <f t="shared" si="28"/>
        <v/>
      </c>
      <c r="AF99" t="str">
        <f t="shared" si="28"/>
        <v/>
      </c>
      <c r="AG99" t="str">
        <f t="shared" si="28"/>
        <v/>
      </c>
      <c r="AH99" t="str">
        <f t="shared" si="28"/>
        <v/>
      </c>
      <c r="AI99">
        <f t="shared" si="25"/>
        <v>0</v>
      </c>
      <c r="AJ99">
        <f t="shared" si="26"/>
        <v>0</v>
      </c>
    </row>
    <row r="100" spans="2:36" hidden="1" x14ac:dyDescent="0.2">
      <c r="B100">
        <f>TABLA!D95</f>
        <v>1521</v>
      </c>
      <c r="C100" t="str">
        <f>IF(ISNA(LOOKUP($D100,BLIOTECAS!$B$1:$B$27,BLIOTECAS!C$1:C$27)),"",LOOKUP($D100,BLIOTECAS!$B$1:$B$27,BLIOTECAS!C$1:C$27))</f>
        <v xml:space="preserve">Facultad de Informática </v>
      </c>
      <c r="D100">
        <f>TABLA!G95</f>
        <v>17</v>
      </c>
      <c r="E100" s="163">
        <f>TABLA!BF95</f>
        <v>0</v>
      </c>
      <c r="F100" s="163">
        <f>TABLA!BO95</f>
        <v>0</v>
      </c>
      <c r="G100" t="str">
        <f t="shared" si="29"/>
        <v/>
      </c>
      <c r="H100" t="str">
        <f t="shared" si="29"/>
        <v/>
      </c>
      <c r="I100" t="str">
        <f t="shared" si="29"/>
        <v/>
      </c>
      <c r="J100" t="str">
        <f t="shared" si="29"/>
        <v/>
      </c>
      <c r="K100" t="str">
        <f t="shared" si="29"/>
        <v/>
      </c>
      <c r="L100" t="str">
        <f t="shared" si="29"/>
        <v/>
      </c>
      <c r="M100" t="str">
        <f t="shared" si="29"/>
        <v/>
      </c>
      <c r="N100" t="str">
        <f t="shared" si="29"/>
        <v/>
      </c>
      <c r="O100" t="str">
        <f t="shared" si="29"/>
        <v/>
      </c>
      <c r="P100" t="str">
        <f t="shared" si="29"/>
        <v/>
      </c>
      <c r="Q100" t="str">
        <f t="shared" si="29"/>
        <v/>
      </c>
      <c r="R100" t="str">
        <f t="shared" si="29"/>
        <v/>
      </c>
      <c r="S100" t="str">
        <f t="shared" si="29"/>
        <v/>
      </c>
      <c r="T100" t="str">
        <f t="shared" si="29"/>
        <v/>
      </c>
      <c r="U100" t="str">
        <f t="shared" si="29"/>
        <v/>
      </c>
      <c r="V100" t="str">
        <f t="shared" si="29"/>
        <v/>
      </c>
      <c r="W100" t="str">
        <f t="shared" si="28"/>
        <v/>
      </c>
      <c r="X100" t="str">
        <f t="shared" si="28"/>
        <v/>
      </c>
      <c r="Y100" t="str">
        <f t="shared" si="28"/>
        <v/>
      </c>
      <c r="Z100" t="str">
        <f t="shared" si="28"/>
        <v/>
      </c>
      <c r="AA100" t="str">
        <f t="shared" si="28"/>
        <v/>
      </c>
      <c r="AB100" t="str">
        <f t="shared" si="28"/>
        <v/>
      </c>
      <c r="AC100" t="str">
        <f t="shared" si="28"/>
        <v/>
      </c>
      <c r="AD100" t="str">
        <f t="shared" si="28"/>
        <v/>
      </c>
      <c r="AE100" t="str">
        <f t="shared" si="28"/>
        <v/>
      </c>
      <c r="AF100" t="str">
        <f t="shared" si="28"/>
        <v/>
      </c>
      <c r="AG100" t="str">
        <f t="shared" si="28"/>
        <v/>
      </c>
      <c r="AH100" t="str">
        <f t="shared" si="28"/>
        <v/>
      </c>
      <c r="AI100">
        <f t="shared" si="25"/>
        <v>0</v>
      </c>
      <c r="AJ100">
        <f t="shared" si="26"/>
        <v>0</v>
      </c>
    </row>
    <row r="101" spans="2:36" hidden="1" x14ac:dyDescent="0.2">
      <c r="B101">
        <f>TABLA!D96</f>
        <v>1522</v>
      </c>
      <c r="C101" t="str">
        <f>IF(ISNA(LOOKUP($D101,BLIOTECAS!$B$1:$B$27,BLIOTECAS!C$1:C$27)),"",LOOKUP($D101,BLIOTECAS!$B$1:$B$27,BLIOTECAS!C$1:C$27))</f>
        <v xml:space="preserve">Facultad de Ciencias Geológicas </v>
      </c>
      <c r="D101">
        <f>TABLA!G96</f>
        <v>7</v>
      </c>
      <c r="E101" s="163">
        <f>TABLA!BF96</f>
        <v>0</v>
      </c>
      <c r="F101" s="163">
        <f>TABLA!BO96</f>
        <v>0</v>
      </c>
      <c r="G101" t="str">
        <f t="shared" si="29"/>
        <v/>
      </c>
      <c r="H101" t="str">
        <f t="shared" si="29"/>
        <v/>
      </c>
      <c r="I101" t="str">
        <f t="shared" si="29"/>
        <v/>
      </c>
      <c r="J101" t="str">
        <f t="shared" si="29"/>
        <v/>
      </c>
      <c r="K101" t="str">
        <f t="shared" si="29"/>
        <v/>
      </c>
      <c r="L101" t="str">
        <f t="shared" si="29"/>
        <v/>
      </c>
      <c r="M101" t="str">
        <f t="shared" si="29"/>
        <v/>
      </c>
      <c r="N101" t="str">
        <f t="shared" si="29"/>
        <v/>
      </c>
      <c r="O101" t="str">
        <f t="shared" si="29"/>
        <v/>
      </c>
      <c r="P101" t="str">
        <f t="shared" si="29"/>
        <v/>
      </c>
      <c r="Q101" t="str">
        <f t="shared" si="29"/>
        <v/>
      </c>
      <c r="R101" t="str">
        <f t="shared" si="29"/>
        <v/>
      </c>
      <c r="S101" t="str">
        <f t="shared" si="29"/>
        <v/>
      </c>
      <c r="T101" t="str">
        <f t="shared" si="29"/>
        <v/>
      </c>
      <c r="U101" t="str">
        <f t="shared" si="29"/>
        <v/>
      </c>
      <c r="V101" t="str">
        <f t="shared" si="29"/>
        <v/>
      </c>
      <c r="W101" t="str">
        <f t="shared" si="28"/>
        <v/>
      </c>
      <c r="X101" t="str">
        <f t="shared" si="28"/>
        <v/>
      </c>
      <c r="Y101" t="str">
        <f t="shared" si="28"/>
        <v/>
      </c>
      <c r="Z101" t="str">
        <f t="shared" si="28"/>
        <v/>
      </c>
      <c r="AA101" t="str">
        <f t="shared" si="28"/>
        <v/>
      </c>
      <c r="AB101" t="str">
        <f t="shared" si="28"/>
        <v/>
      </c>
      <c r="AC101" t="str">
        <f t="shared" si="28"/>
        <v/>
      </c>
      <c r="AD101" t="str">
        <f t="shared" si="28"/>
        <v/>
      </c>
      <c r="AE101" t="str">
        <f t="shared" si="28"/>
        <v/>
      </c>
      <c r="AF101" t="str">
        <f t="shared" si="28"/>
        <v/>
      </c>
      <c r="AG101" t="str">
        <f t="shared" si="28"/>
        <v/>
      </c>
      <c r="AH101" t="str">
        <f t="shared" si="28"/>
        <v/>
      </c>
      <c r="AI101">
        <f t="shared" si="25"/>
        <v>0</v>
      </c>
      <c r="AJ101">
        <f t="shared" si="26"/>
        <v>0</v>
      </c>
    </row>
    <row r="102" spans="2:36" ht="38.25" hidden="1" x14ac:dyDescent="0.2">
      <c r="B102">
        <f>TABLA!D97</f>
        <v>1523</v>
      </c>
      <c r="C102" t="str">
        <f>IF(ISNA(LOOKUP($D102,BLIOTECAS!$B$1:$B$27,BLIOTECAS!C$1:C$27)),"",LOOKUP($D102,BLIOTECAS!$B$1:$B$27,BLIOTECAS!C$1:C$27))</f>
        <v/>
      </c>
      <c r="D102">
        <f>TABLA!G97</f>
        <v>0</v>
      </c>
      <c r="E102" s="163">
        <f>TABLA!BF97</f>
        <v>0</v>
      </c>
      <c r="F102" s="163" t="str">
        <f>TABLA!BO97</f>
        <v>DAR LA ENHORABUENA AL PERSONAL DEL SERVICIO INTERBIBLIOTECARIO PORQUE HACEN UNA LABOR MUY VALIOSA Y SOY MUY COMPETENTES Y AMABLES, SIEMPRE DISPONIBLES PARA CUALQUIER CONSULTA O SOLICITUD.</v>
      </c>
      <c r="G102" t="str">
        <f t="shared" si="29"/>
        <v/>
      </c>
      <c r="H102" t="str">
        <f t="shared" si="29"/>
        <v/>
      </c>
      <c r="I102" t="str">
        <f t="shared" si="29"/>
        <v/>
      </c>
      <c r="J102" t="str">
        <f t="shared" si="29"/>
        <v/>
      </c>
      <c r="K102" t="str">
        <f t="shared" si="29"/>
        <v/>
      </c>
      <c r="L102" t="str">
        <f t="shared" si="29"/>
        <v/>
      </c>
      <c r="M102" t="str">
        <f t="shared" si="29"/>
        <v/>
      </c>
      <c r="N102" t="str">
        <f t="shared" si="29"/>
        <v/>
      </c>
      <c r="O102" t="str">
        <f t="shared" si="29"/>
        <v/>
      </c>
      <c r="P102" t="str">
        <f t="shared" si="29"/>
        <v/>
      </c>
      <c r="Q102" t="str">
        <f t="shared" si="29"/>
        <v/>
      </c>
      <c r="R102" t="str">
        <f t="shared" si="29"/>
        <v/>
      </c>
      <c r="S102" t="str">
        <f t="shared" si="29"/>
        <v/>
      </c>
      <c r="T102" t="str">
        <f t="shared" si="29"/>
        <v/>
      </c>
      <c r="U102" t="str">
        <f t="shared" si="29"/>
        <v/>
      </c>
      <c r="V102" t="str">
        <f t="shared" si="29"/>
        <v/>
      </c>
      <c r="W102" t="str">
        <f t="shared" si="28"/>
        <v/>
      </c>
      <c r="X102" t="str">
        <f t="shared" si="28"/>
        <v/>
      </c>
      <c r="Y102" t="str">
        <f t="shared" si="28"/>
        <v/>
      </c>
      <c r="Z102" t="str">
        <f t="shared" si="28"/>
        <v/>
      </c>
      <c r="AA102" t="str">
        <f t="shared" si="28"/>
        <v/>
      </c>
      <c r="AB102" t="str">
        <f t="shared" si="28"/>
        <v/>
      </c>
      <c r="AC102" t="str">
        <f t="shared" si="28"/>
        <v/>
      </c>
      <c r="AD102" t="str">
        <f t="shared" si="28"/>
        <v/>
      </c>
      <c r="AE102" t="str">
        <f t="shared" si="28"/>
        <v/>
      </c>
      <c r="AF102" t="str">
        <f t="shared" si="28"/>
        <v/>
      </c>
      <c r="AG102" t="str">
        <f t="shared" si="28"/>
        <v/>
      </c>
      <c r="AH102" t="str">
        <f t="shared" si="28"/>
        <v/>
      </c>
      <c r="AI102">
        <f t="shared" si="25"/>
        <v>0</v>
      </c>
      <c r="AJ102">
        <f t="shared" si="26"/>
        <v>1</v>
      </c>
    </row>
    <row r="103" spans="2:36" hidden="1" x14ac:dyDescent="0.2">
      <c r="B103">
        <f>TABLA!D98</f>
        <v>1524</v>
      </c>
      <c r="C103" t="str">
        <f>IF(ISNA(LOOKUP($D103,BLIOTECAS!$B$1:$B$27,BLIOTECAS!C$1:C$27)),"",LOOKUP($D103,BLIOTECAS!$B$1:$B$27,BLIOTECAS!C$1:C$27))</f>
        <v xml:space="preserve">Facultad de Ciencias Químicas </v>
      </c>
      <c r="D103">
        <f>TABLA!G98</f>
        <v>10</v>
      </c>
      <c r="E103" s="163">
        <f>TABLA!BF98</f>
        <v>0</v>
      </c>
      <c r="F103" s="163">
        <f>TABLA!BO98</f>
        <v>0</v>
      </c>
      <c r="G103" t="str">
        <f t="shared" si="29"/>
        <v/>
      </c>
      <c r="H103" t="str">
        <f t="shared" si="29"/>
        <v/>
      </c>
      <c r="I103" t="str">
        <f t="shared" si="29"/>
        <v/>
      </c>
      <c r="J103" t="str">
        <f t="shared" si="29"/>
        <v/>
      </c>
      <c r="K103" t="str">
        <f t="shared" si="29"/>
        <v/>
      </c>
      <c r="L103" t="str">
        <f t="shared" si="29"/>
        <v/>
      </c>
      <c r="M103" t="str">
        <f t="shared" si="29"/>
        <v/>
      </c>
      <c r="N103" t="str">
        <f t="shared" si="29"/>
        <v/>
      </c>
      <c r="O103" t="str">
        <f t="shared" si="29"/>
        <v/>
      </c>
      <c r="P103" t="str">
        <f t="shared" si="29"/>
        <v/>
      </c>
      <c r="Q103" t="str">
        <f t="shared" si="29"/>
        <v/>
      </c>
      <c r="R103" t="str">
        <f t="shared" si="29"/>
        <v/>
      </c>
      <c r="S103" t="str">
        <f t="shared" si="29"/>
        <v/>
      </c>
      <c r="T103" t="str">
        <f t="shared" si="29"/>
        <v/>
      </c>
      <c r="U103" t="str">
        <f t="shared" si="29"/>
        <v/>
      </c>
      <c r="V103" t="str">
        <f t="shared" si="29"/>
        <v/>
      </c>
      <c r="W103" t="str">
        <f t="shared" si="28"/>
        <v/>
      </c>
      <c r="X103" t="str">
        <f t="shared" si="28"/>
        <v/>
      </c>
      <c r="Y103" t="str">
        <f t="shared" si="28"/>
        <v/>
      </c>
      <c r="Z103" t="str">
        <f t="shared" si="28"/>
        <v/>
      </c>
      <c r="AA103" t="str">
        <f t="shared" si="28"/>
        <v/>
      </c>
      <c r="AB103" t="str">
        <f t="shared" si="28"/>
        <v/>
      </c>
      <c r="AC103" t="str">
        <f t="shared" si="28"/>
        <v/>
      </c>
      <c r="AD103" t="str">
        <f t="shared" si="28"/>
        <v/>
      </c>
      <c r="AE103" t="str">
        <f t="shared" si="28"/>
        <v/>
      </c>
      <c r="AF103" t="str">
        <f t="shared" si="28"/>
        <v/>
      </c>
      <c r="AG103" t="str">
        <f t="shared" si="28"/>
        <v/>
      </c>
      <c r="AH103" t="str">
        <f t="shared" si="28"/>
        <v/>
      </c>
      <c r="AI103">
        <f t="shared" si="25"/>
        <v>0</v>
      </c>
      <c r="AJ103">
        <f t="shared" si="26"/>
        <v>0</v>
      </c>
    </row>
    <row r="104" spans="2:36" hidden="1" x14ac:dyDescent="0.2">
      <c r="B104">
        <f>TABLA!D99</f>
        <v>1525</v>
      </c>
      <c r="C104" t="str">
        <f>IF(ISNA(LOOKUP($D104,BLIOTECAS!$B$1:$B$27,BLIOTECAS!C$1:C$27)),"",LOOKUP($D104,BLIOTECAS!$B$1:$B$27,BLIOTECAS!C$1:C$27))</f>
        <v xml:space="preserve">Facultad de Filología </v>
      </c>
      <c r="D104">
        <f>TABLA!G99</f>
        <v>14</v>
      </c>
      <c r="E104" s="163">
        <f>TABLA!BF99</f>
        <v>0</v>
      </c>
      <c r="F104" s="163">
        <f>TABLA!BO99</f>
        <v>0</v>
      </c>
      <c r="G104" t="str">
        <f t="shared" si="29"/>
        <v/>
      </c>
      <c r="H104" t="str">
        <f t="shared" si="29"/>
        <v/>
      </c>
      <c r="I104" t="str">
        <f t="shared" si="29"/>
        <v/>
      </c>
      <c r="J104" t="str">
        <f t="shared" si="29"/>
        <v/>
      </c>
      <c r="K104" t="str">
        <f t="shared" si="29"/>
        <v/>
      </c>
      <c r="L104" t="str">
        <f t="shared" si="29"/>
        <v/>
      </c>
      <c r="M104" t="str">
        <f t="shared" si="29"/>
        <v/>
      </c>
      <c r="N104" t="str">
        <f t="shared" si="29"/>
        <v/>
      </c>
      <c r="O104" t="str">
        <f t="shared" si="29"/>
        <v/>
      </c>
      <c r="P104" t="str">
        <f t="shared" si="29"/>
        <v/>
      </c>
      <c r="Q104" t="str">
        <f t="shared" si="29"/>
        <v/>
      </c>
      <c r="R104" t="str">
        <f t="shared" si="29"/>
        <v/>
      </c>
      <c r="S104" t="str">
        <f t="shared" si="29"/>
        <v/>
      </c>
      <c r="T104" t="str">
        <f t="shared" si="29"/>
        <v/>
      </c>
      <c r="U104" t="str">
        <f t="shared" si="29"/>
        <v/>
      </c>
      <c r="V104" t="str">
        <f t="shared" si="29"/>
        <v/>
      </c>
      <c r="W104" t="str">
        <f t="shared" si="28"/>
        <v/>
      </c>
      <c r="X104" t="str">
        <f t="shared" si="28"/>
        <v/>
      </c>
      <c r="Y104" t="str">
        <f t="shared" si="28"/>
        <v/>
      </c>
      <c r="Z104" t="str">
        <f t="shared" si="28"/>
        <v/>
      </c>
      <c r="AA104" t="str">
        <f t="shared" si="28"/>
        <v/>
      </c>
      <c r="AB104" t="str">
        <f t="shared" si="28"/>
        <v/>
      </c>
      <c r="AC104" t="str">
        <f t="shared" si="28"/>
        <v/>
      </c>
      <c r="AD104" t="str">
        <f t="shared" si="28"/>
        <v/>
      </c>
      <c r="AE104" t="str">
        <f t="shared" si="28"/>
        <v/>
      </c>
      <c r="AF104" t="str">
        <f t="shared" si="28"/>
        <v/>
      </c>
      <c r="AG104" t="str">
        <f t="shared" si="28"/>
        <v/>
      </c>
      <c r="AH104" t="str">
        <f t="shared" si="28"/>
        <v/>
      </c>
      <c r="AI104">
        <f t="shared" si="25"/>
        <v>0</v>
      </c>
      <c r="AJ104">
        <f t="shared" si="26"/>
        <v>0</v>
      </c>
    </row>
    <row r="105" spans="2:36" hidden="1" x14ac:dyDescent="0.2">
      <c r="B105">
        <f>TABLA!D100</f>
        <v>1526</v>
      </c>
      <c r="C105" t="str">
        <f>IF(ISNA(LOOKUP($D105,BLIOTECAS!$B$1:$B$27,BLIOTECAS!C$1:C$27)),"",LOOKUP($D105,BLIOTECAS!$B$1:$B$27,BLIOTECAS!C$1:C$27))</f>
        <v xml:space="preserve">Facultad de Filología </v>
      </c>
      <c r="D105">
        <f>TABLA!G100</f>
        <v>14</v>
      </c>
      <c r="E105" s="163">
        <f>TABLA!BF100</f>
        <v>0</v>
      </c>
      <c r="F105" s="163">
        <f>TABLA!BO100</f>
        <v>0</v>
      </c>
      <c r="G105" t="str">
        <f t="shared" si="29"/>
        <v/>
      </c>
      <c r="H105" t="str">
        <f t="shared" si="29"/>
        <v/>
      </c>
      <c r="I105" t="str">
        <f t="shared" si="29"/>
        <v/>
      </c>
      <c r="J105" t="str">
        <f t="shared" si="29"/>
        <v/>
      </c>
      <c r="K105" t="str">
        <f t="shared" si="29"/>
        <v/>
      </c>
      <c r="L105" t="str">
        <f t="shared" si="29"/>
        <v/>
      </c>
      <c r="M105" t="str">
        <f t="shared" si="29"/>
        <v/>
      </c>
      <c r="N105" t="str">
        <f t="shared" si="29"/>
        <v/>
      </c>
      <c r="O105" t="str">
        <f t="shared" si="29"/>
        <v/>
      </c>
      <c r="P105" t="str">
        <f t="shared" si="29"/>
        <v/>
      </c>
      <c r="Q105" t="str">
        <f t="shared" si="29"/>
        <v/>
      </c>
      <c r="R105" t="str">
        <f t="shared" si="29"/>
        <v/>
      </c>
      <c r="S105" t="str">
        <f t="shared" si="29"/>
        <v/>
      </c>
      <c r="T105" t="str">
        <f t="shared" si="29"/>
        <v/>
      </c>
      <c r="U105" t="str">
        <f t="shared" si="29"/>
        <v/>
      </c>
      <c r="V105" t="str">
        <f t="shared" ref="V105:AH120" si="30">IFERROR((IF(FIND(V$1,$E105,1)&gt;0,"x")),"")</f>
        <v/>
      </c>
      <c r="W105" t="str">
        <f t="shared" si="30"/>
        <v/>
      </c>
      <c r="X105" t="str">
        <f t="shared" si="30"/>
        <v/>
      </c>
      <c r="Y105" t="str">
        <f t="shared" si="30"/>
        <v/>
      </c>
      <c r="Z105" t="str">
        <f t="shared" si="30"/>
        <v/>
      </c>
      <c r="AA105" t="str">
        <f t="shared" si="30"/>
        <v/>
      </c>
      <c r="AB105" t="str">
        <f t="shared" si="30"/>
        <v/>
      </c>
      <c r="AC105" t="str">
        <f t="shared" si="30"/>
        <v/>
      </c>
      <c r="AD105" t="str">
        <f t="shared" si="30"/>
        <v/>
      </c>
      <c r="AE105" t="str">
        <f t="shared" si="30"/>
        <v/>
      </c>
      <c r="AF105" t="str">
        <f t="shared" si="30"/>
        <v/>
      </c>
      <c r="AG105" t="str">
        <f t="shared" si="30"/>
        <v/>
      </c>
      <c r="AH105" t="str">
        <f t="shared" si="30"/>
        <v/>
      </c>
      <c r="AI105">
        <f t="shared" si="25"/>
        <v>0</v>
      </c>
      <c r="AJ105">
        <f t="shared" si="26"/>
        <v>0</v>
      </c>
    </row>
    <row r="106" spans="2:36" x14ac:dyDescent="0.2">
      <c r="B106">
        <f>TABLA!D101</f>
        <v>1527</v>
      </c>
      <c r="C106" t="str">
        <f>IF(ISNA(LOOKUP($D106,BLIOTECAS!$B$1:$B$27,BLIOTECAS!C$1:C$27)),"",LOOKUP($D106,BLIOTECAS!$B$1:$B$27,BLIOTECAS!C$1:C$27))</f>
        <v xml:space="preserve">Facultad de Bellas Artes </v>
      </c>
      <c r="D106">
        <f>TABLA!G101</f>
        <v>1</v>
      </c>
      <c r="E106" s="163">
        <f>TABLA!BF101</f>
        <v>0</v>
      </c>
      <c r="F106" s="163">
        <f>TABLA!BO101</f>
        <v>0</v>
      </c>
      <c r="G106" t="str">
        <f t="shared" ref="G106:V121" si="31">IFERROR((IF(FIND(G$1,$E106,1)&gt;0,"x")),"")</f>
        <v/>
      </c>
      <c r="H106" t="str">
        <f t="shared" si="31"/>
        <v/>
      </c>
      <c r="I106" t="str">
        <f t="shared" si="31"/>
        <v/>
      </c>
      <c r="J106" t="str">
        <f t="shared" si="31"/>
        <v/>
      </c>
      <c r="K106" t="str">
        <f t="shared" si="31"/>
        <v/>
      </c>
      <c r="L106" t="str">
        <f t="shared" si="31"/>
        <v/>
      </c>
      <c r="M106" t="str">
        <f t="shared" si="31"/>
        <v/>
      </c>
      <c r="N106" t="str">
        <f t="shared" si="31"/>
        <v/>
      </c>
      <c r="O106" t="str">
        <f t="shared" si="31"/>
        <v/>
      </c>
      <c r="P106" t="str">
        <f t="shared" si="31"/>
        <v/>
      </c>
      <c r="Q106" t="str">
        <f t="shared" si="31"/>
        <v/>
      </c>
      <c r="R106" t="str">
        <f t="shared" si="31"/>
        <v/>
      </c>
      <c r="S106" t="str">
        <f t="shared" si="31"/>
        <v/>
      </c>
      <c r="T106" t="str">
        <f t="shared" si="31"/>
        <v/>
      </c>
      <c r="U106" t="str">
        <f t="shared" si="31"/>
        <v/>
      </c>
      <c r="V106" t="str">
        <f t="shared" si="31"/>
        <v/>
      </c>
      <c r="W106" t="str">
        <f t="shared" si="30"/>
        <v/>
      </c>
      <c r="X106" t="str">
        <f t="shared" si="30"/>
        <v/>
      </c>
      <c r="Y106" t="str">
        <f t="shared" si="30"/>
        <v/>
      </c>
      <c r="Z106" t="str">
        <f t="shared" si="30"/>
        <v/>
      </c>
      <c r="AA106" t="str">
        <f t="shared" si="30"/>
        <v/>
      </c>
      <c r="AB106" t="str">
        <f t="shared" si="30"/>
        <v/>
      </c>
      <c r="AC106" t="str">
        <f t="shared" si="30"/>
        <v/>
      </c>
      <c r="AD106" t="str">
        <f t="shared" si="30"/>
        <v/>
      </c>
      <c r="AE106" t="str">
        <f t="shared" si="30"/>
        <v/>
      </c>
      <c r="AF106" t="str">
        <f t="shared" si="30"/>
        <v/>
      </c>
      <c r="AG106" t="str">
        <f t="shared" si="30"/>
        <v/>
      </c>
      <c r="AH106" t="str">
        <f t="shared" si="30"/>
        <v/>
      </c>
      <c r="AI106">
        <f t="shared" si="25"/>
        <v>0</v>
      </c>
      <c r="AJ106">
        <f t="shared" si="26"/>
        <v>0</v>
      </c>
    </row>
    <row r="107" spans="2:36" hidden="1" x14ac:dyDescent="0.2">
      <c r="B107">
        <f>TABLA!D102</f>
        <v>1528</v>
      </c>
      <c r="C107" t="str">
        <f>IF(ISNA(LOOKUP($D107,BLIOTECAS!$B$1:$B$27,BLIOTECAS!C$1:C$27)),"",LOOKUP($D107,BLIOTECAS!$B$1:$B$27,BLIOTECAS!C$1:C$27))</f>
        <v xml:space="preserve">Facultad de Ciencias Económicas y Empresariales </v>
      </c>
      <c r="D107">
        <f>TABLA!G102</f>
        <v>5</v>
      </c>
      <c r="E107" s="163">
        <f>TABLA!BF102</f>
        <v>0</v>
      </c>
      <c r="F107" s="163">
        <f>TABLA!BO102</f>
        <v>0</v>
      </c>
      <c r="G107" t="str">
        <f t="shared" si="31"/>
        <v/>
      </c>
      <c r="H107" t="str">
        <f t="shared" si="31"/>
        <v/>
      </c>
      <c r="I107" t="str">
        <f t="shared" si="31"/>
        <v/>
      </c>
      <c r="J107" t="str">
        <f t="shared" si="31"/>
        <v/>
      </c>
      <c r="K107" t="str">
        <f t="shared" si="31"/>
        <v/>
      </c>
      <c r="L107" t="str">
        <f t="shared" si="31"/>
        <v/>
      </c>
      <c r="M107" t="str">
        <f t="shared" si="31"/>
        <v/>
      </c>
      <c r="N107" t="str">
        <f t="shared" si="31"/>
        <v/>
      </c>
      <c r="O107" t="str">
        <f t="shared" si="31"/>
        <v/>
      </c>
      <c r="P107" t="str">
        <f t="shared" si="31"/>
        <v/>
      </c>
      <c r="Q107" t="str">
        <f t="shared" si="31"/>
        <v/>
      </c>
      <c r="R107" t="str">
        <f t="shared" si="31"/>
        <v/>
      </c>
      <c r="S107" t="str">
        <f t="shared" si="31"/>
        <v/>
      </c>
      <c r="T107" t="str">
        <f t="shared" si="31"/>
        <v/>
      </c>
      <c r="U107" t="str">
        <f t="shared" si="31"/>
        <v/>
      </c>
      <c r="V107" t="str">
        <f t="shared" si="31"/>
        <v/>
      </c>
      <c r="W107" t="str">
        <f t="shared" si="30"/>
        <v/>
      </c>
      <c r="X107" t="str">
        <f t="shared" si="30"/>
        <v/>
      </c>
      <c r="Y107" t="str">
        <f t="shared" si="30"/>
        <v/>
      </c>
      <c r="Z107" t="str">
        <f t="shared" si="30"/>
        <v/>
      </c>
      <c r="AA107" t="str">
        <f t="shared" si="30"/>
        <v/>
      </c>
      <c r="AB107" t="str">
        <f t="shared" si="30"/>
        <v/>
      </c>
      <c r="AC107" t="str">
        <f t="shared" si="30"/>
        <v/>
      </c>
      <c r="AD107" t="str">
        <f t="shared" si="30"/>
        <v/>
      </c>
      <c r="AE107" t="str">
        <f t="shared" si="30"/>
        <v/>
      </c>
      <c r="AF107" t="str">
        <f t="shared" si="30"/>
        <v/>
      </c>
      <c r="AG107" t="str">
        <f t="shared" si="30"/>
        <v/>
      </c>
      <c r="AH107" t="str">
        <f t="shared" si="30"/>
        <v/>
      </c>
      <c r="AI107">
        <f t="shared" si="25"/>
        <v>0</v>
      </c>
      <c r="AJ107">
        <f t="shared" si="26"/>
        <v>0</v>
      </c>
    </row>
    <row r="108" spans="2:36" hidden="1" x14ac:dyDescent="0.2">
      <c r="B108">
        <f>TABLA!D103</f>
        <v>1529</v>
      </c>
      <c r="C108" t="str">
        <f>IF(ISNA(LOOKUP($D108,BLIOTECAS!$B$1:$B$27,BLIOTECAS!C$1:C$27)),"",LOOKUP($D108,BLIOTECAS!$B$1:$B$27,BLIOTECAS!C$1:C$27))</f>
        <v xml:space="preserve">Facultad de Informática </v>
      </c>
      <c r="D108">
        <f>TABLA!G103</f>
        <v>17</v>
      </c>
      <c r="E108" s="163">
        <f>TABLA!BF103</f>
        <v>0</v>
      </c>
      <c r="F108" s="163" t="str">
        <f>TABLA!BO103</f>
        <v>Enhorabuena. Seguid así :-)</v>
      </c>
      <c r="G108" t="str">
        <f t="shared" si="31"/>
        <v/>
      </c>
      <c r="H108" t="str">
        <f t="shared" si="31"/>
        <v/>
      </c>
      <c r="I108" t="str">
        <f t="shared" si="31"/>
        <v/>
      </c>
      <c r="J108" t="str">
        <f t="shared" si="31"/>
        <v/>
      </c>
      <c r="K108" t="str">
        <f t="shared" si="31"/>
        <v/>
      </c>
      <c r="L108" t="str">
        <f t="shared" si="31"/>
        <v/>
      </c>
      <c r="M108" t="str">
        <f t="shared" si="31"/>
        <v/>
      </c>
      <c r="N108" t="str">
        <f t="shared" si="31"/>
        <v/>
      </c>
      <c r="O108" t="str">
        <f t="shared" si="31"/>
        <v/>
      </c>
      <c r="P108" t="str">
        <f t="shared" si="31"/>
        <v/>
      </c>
      <c r="Q108" t="str">
        <f t="shared" si="31"/>
        <v/>
      </c>
      <c r="R108" t="str">
        <f t="shared" si="31"/>
        <v/>
      </c>
      <c r="S108" t="str">
        <f t="shared" si="31"/>
        <v/>
      </c>
      <c r="T108" t="str">
        <f t="shared" si="31"/>
        <v/>
      </c>
      <c r="U108" t="str">
        <f t="shared" si="31"/>
        <v/>
      </c>
      <c r="V108" t="str">
        <f t="shared" si="31"/>
        <v/>
      </c>
      <c r="W108" t="str">
        <f t="shared" si="30"/>
        <v/>
      </c>
      <c r="X108" t="str">
        <f t="shared" si="30"/>
        <v/>
      </c>
      <c r="Y108" t="str">
        <f t="shared" si="30"/>
        <v/>
      </c>
      <c r="Z108" t="str">
        <f t="shared" si="30"/>
        <v/>
      </c>
      <c r="AA108" t="str">
        <f t="shared" si="30"/>
        <v/>
      </c>
      <c r="AB108" t="str">
        <f t="shared" si="30"/>
        <v/>
      </c>
      <c r="AC108" t="str">
        <f t="shared" si="30"/>
        <v/>
      </c>
      <c r="AD108" t="str">
        <f t="shared" si="30"/>
        <v/>
      </c>
      <c r="AE108" t="str">
        <f t="shared" si="30"/>
        <v/>
      </c>
      <c r="AF108" t="str">
        <f t="shared" si="30"/>
        <v/>
      </c>
      <c r="AG108" t="str">
        <f t="shared" si="30"/>
        <v/>
      </c>
      <c r="AH108" t="str">
        <f t="shared" si="30"/>
        <v/>
      </c>
      <c r="AI108">
        <f t="shared" si="25"/>
        <v>0</v>
      </c>
      <c r="AJ108">
        <f t="shared" si="26"/>
        <v>1</v>
      </c>
    </row>
    <row r="109" spans="2:36" x14ac:dyDescent="0.2">
      <c r="B109">
        <f>TABLA!D104</f>
        <v>1530</v>
      </c>
      <c r="C109" t="str">
        <f>IF(ISNA(LOOKUP($D109,BLIOTECAS!$B$1:$B$27,BLIOTECAS!C$1:C$27)),"",LOOKUP($D109,BLIOTECAS!$B$1:$B$27,BLIOTECAS!C$1:C$27))</f>
        <v xml:space="preserve">Facultad de Ciencias Económicas y Empresariales </v>
      </c>
      <c r="D109">
        <f>TABLA!G104</f>
        <v>5</v>
      </c>
      <c r="E109" s="163">
        <f>TABLA!BF104</f>
        <v>0</v>
      </c>
      <c r="F109" s="163">
        <f>TABLA!BO104</f>
        <v>0</v>
      </c>
      <c r="G109" t="str">
        <f t="shared" si="31"/>
        <v/>
      </c>
      <c r="H109" t="str">
        <f t="shared" si="31"/>
        <v/>
      </c>
      <c r="I109" t="str">
        <f t="shared" si="31"/>
        <v/>
      </c>
      <c r="J109" t="str">
        <f t="shared" si="31"/>
        <v/>
      </c>
      <c r="K109" t="str">
        <f t="shared" si="31"/>
        <v/>
      </c>
      <c r="L109" t="str">
        <f t="shared" si="31"/>
        <v/>
      </c>
      <c r="M109" t="str">
        <f t="shared" si="31"/>
        <v/>
      </c>
      <c r="N109" t="str">
        <f t="shared" si="31"/>
        <v/>
      </c>
      <c r="O109" t="str">
        <f t="shared" si="31"/>
        <v/>
      </c>
      <c r="P109" t="str">
        <f t="shared" si="31"/>
        <v/>
      </c>
      <c r="Q109" t="str">
        <f t="shared" si="31"/>
        <v/>
      </c>
      <c r="R109" t="str">
        <f t="shared" si="31"/>
        <v/>
      </c>
      <c r="S109" t="str">
        <f t="shared" si="31"/>
        <v/>
      </c>
      <c r="T109" t="str">
        <f t="shared" si="31"/>
        <v/>
      </c>
      <c r="U109" t="str">
        <f t="shared" si="31"/>
        <v/>
      </c>
      <c r="V109" t="str">
        <f t="shared" si="31"/>
        <v/>
      </c>
      <c r="W109" t="str">
        <f t="shared" si="30"/>
        <v/>
      </c>
      <c r="X109" t="str">
        <f t="shared" si="30"/>
        <v/>
      </c>
      <c r="Y109" t="str">
        <f t="shared" si="30"/>
        <v/>
      </c>
      <c r="Z109" t="str">
        <f t="shared" si="30"/>
        <v/>
      </c>
      <c r="AA109" t="str">
        <f t="shared" si="30"/>
        <v/>
      </c>
      <c r="AB109" t="str">
        <f t="shared" si="30"/>
        <v/>
      </c>
      <c r="AC109" t="str">
        <f t="shared" si="30"/>
        <v/>
      </c>
      <c r="AD109" t="str">
        <f t="shared" si="30"/>
        <v/>
      </c>
      <c r="AE109" t="str">
        <f t="shared" si="30"/>
        <v/>
      </c>
      <c r="AF109" t="str">
        <f t="shared" si="30"/>
        <v/>
      </c>
      <c r="AG109" t="str">
        <f t="shared" si="30"/>
        <v/>
      </c>
      <c r="AH109" t="str">
        <f t="shared" si="30"/>
        <v/>
      </c>
      <c r="AI109">
        <f t="shared" si="25"/>
        <v>0</v>
      </c>
      <c r="AJ109">
        <f t="shared" si="26"/>
        <v>0</v>
      </c>
    </row>
    <row r="110" spans="2:36" hidden="1" x14ac:dyDescent="0.2">
      <c r="B110">
        <f>TABLA!D105</f>
        <v>1531</v>
      </c>
      <c r="C110" t="str">
        <f>IF(ISNA(LOOKUP($D110,BLIOTECAS!$B$1:$B$27,BLIOTECAS!C$1:C$27)),"",LOOKUP($D110,BLIOTECAS!$B$1:$B$27,BLIOTECAS!C$1:C$27))</f>
        <v xml:space="preserve">Facultad de Derecho </v>
      </c>
      <c r="D110">
        <f>TABLA!G105</f>
        <v>11</v>
      </c>
      <c r="E110" s="163">
        <f>TABLA!BF105</f>
        <v>0</v>
      </c>
      <c r="F110" s="163">
        <f>TABLA!BO105</f>
        <v>0</v>
      </c>
      <c r="G110" t="str">
        <f t="shared" si="31"/>
        <v/>
      </c>
      <c r="H110" t="str">
        <f t="shared" si="31"/>
        <v/>
      </c>
      <c r="I110" t="str">
        <f t="shared" si="31"/>
        <v/>
      </c>
      <c r="J110" t="str">
        <f t="shared" si="31"/>
        <v/>
      </c>
      <c r="K110" t="str">
        <f t="shared" si="31"/>
        <v/>
      </c>
      <c r="L110" t="str">
        <f t="shared" si="31"/>
        <v/>
      </c>
      <c r="M110" t="str">
        <f t="shared" si="31"/>
        <v/>
      </c>
      <c r="N110" t="str">
        <f t="shared" si="31"/>
        <v/>
      </c>
      <c r="O110" t="str">
        <f t="shared" si="31"/>
        <v/>
      </c>
      <c r="P110" t="str">
        <f t="shared" si="31"/>
        <v/>
      </c>
      <c r="Q110" t="str">
        <f t="shared" si="31"/>
        <v/>
      </c>
      <c r="R110" t="str">
        <f t="shared" si="31"/>
        <v/>
      </c>
      <c r="S110" t="str">
        <f t="shared" si="31"/>
        <v/>
      </c>
      <c r="T110" t="str">
        <f t="shared" si="31"/>
        <v/>
      </c>
      <c r="U110" t="str">
        <f t="shared" si="31"/>
        <v/>
      </c>
      <c r="V110" t="str">
        <f t="shared" si="31"/>
        <v/>
      </c>
      <c r="W110" t="str">
        <f t="shared" si="30"/>
        <v/>
      </c>
      <c r="X110" t="str">
        <f t="shared" si="30"/>
        <v/>
      </c>
      <c r="Y110" t="str">
        <f t="shared" si="30"/>
        <v/>
      </c>
      <c r="Z110" t="str">
        <f t="shared" si="30"/>
        <v/>
      </c>
      <c r="AA110" t="str">
        <f t="shared" si="30"/>
        <v/>
      </c>
      <c r="AB110" t="str">
        <f t="shared" si="30"/>
        <v/>
      </c>
      <c r="AC110" t="str">
        <f t="shared" si="30"/>
        <v/>
      </c>
      <c r="AD110" t="str">
        <f t="shared" si="30"/>
        <v/>
      </c>
      <c r="AE110" t="str">
        <f t="shared" si="30"/>
        <v/>
      </c>
      <c r="AF110" t="str">
        <f t="shared" si="30"/>
        <v/>
      </c>
      <c r="AG110" t="str">
        <f t="shared" si="30"/>
        <v/>
      </c>
      <c r="AH110" t="str">
        <f t="shared" si="30"/>
        <v/>
      </c>
      <c r="AI110">
        <f t="shared" si="25"/>
        <v>0</v>
      </c>
      <c r="AJ110">
        <f t="shared" si="26"/>
        <v>0</v>
      </c>
    </row>
    <row r="111" spans="2:36" ht="25.5" hidden="1" x14ac:dyDescent="0.2">
      <c r="B111">
        <f>TABLA!D106</f>
        <v>1532</v>
      </c>
      <c r="C111" t="str">
        <f>IF(ISNA(LOOKUP($D111,BLIOTECAS!$B$1:$B$27,BLIOTECAS!C$1:C$27)),"",LOOKUP($D111,BLIOTECAS!$B$1:$B$27,BLIOTECAS!C$1:C$27))</f>
        <v/>
      </c>
      <c r="D111">
        <f>TABLA!G106</f>
        <v>0</v>
      </c>
      <c r="E111" s="163" t="str">
        <f>TABLA!BF106</f>
        <v>Que la biblioteca de Clásicas cierre más tarde de las 17h.</v>
      </c>
      <c r="F111" s="163" t="str">
        <f>TABLA!BO106</f>
        <v>De nuevo, que la biblioteca de Filología Clásica cierre más tarde de las 17h.</v>
      </c>
      <c r="G111" t="str">
        <f t="shared" si="31"/>
        <v/>
      </c>
      <c r="H111" t="str">
        <f t="shared" si="31"/>
        <v/>
      </c>
      <c r="I111" t="str">
        <f t="shared" si="31"/>
        <v/>
      </c>
      <c r="J111" t="str">
        <f t="shared" si="31"/>
        <v/>
      </c>
      <c r="K111" t="str">
        <f t="shared" si="31"/>
        <v/>
      </c>
      <c r="L111" t="str">
        <f t="shared" si="31"/>
        <v/>
      </c>
      <c r="M111" t="str">
        <f t="shared" si="31"/>
        <v/>
      </c>
      <c r="N111" t="str">
        <f t="shared" si="31"/>
        <v/>
      </c>
      <c r="O111" t="str">
        <f t="shared" si="31"/>
        <v/>
      </c>
      <c r="P111" t="str">
        <f t="shared" si="31"/>
        <v/>
      </c>
      <c r="Q111" t="str">
        <f t="shared" si="31"/>
        <v/>
      </c>
      <c r="R111" t="str">
        <f t="shared" si="31"/>
        <v/>
      </c>
      <c r="S111" t="str">
        <f t="shared" si="31"/>
        <v/>
      </c>
      <c r="T111" t="str">
        <f t="shared" si="31"/>
        <v/>
      </c>
      <c r="U111" t="str">
        <f t="shared" si="31"/>
        <v/>
      </c>
      <c r="V111" t="str">
        <f t="shared" si="31"/>
        <v/>
      </c>
      <c r="W111" t="str">
        <f t="shared" si="30"/>
        <v/>
      </c>
      <c r="X111" t="str">
        <f t="shared" si="30"/>
        <v/>
      </c>
      <c r="Y111" t="str">
        <f t="shared" si="30"/>
        <v/>
      </c>
      <c r="Z111" t="str">
        <f t="shared" si="30"/>
        <v/>
      </c>
      <c r="AA111" t="str">
        <f t="shared" si="30"/>
        <v/>
      </c>
      <c r="AB111" t="str">
        <f t="shared" si="30"/>
        <v/>
      </c>
      <c r="AC111" t="str">
        <f t="shared" si="30"/>
        <v/>
      </c>
      <c r="AD111" t="str">
        <f t="shared" si="30"/>
        <v/>
      </c>
      <c r="AE111" t="str">
        <f t="shared" si="30"/>
        <v/>
      </c>
      <c r="AF111" t="str">
        <f t="shared" si="30"/>
        <v/>
      </c>
      <c r="AG111" t="str">
        <f t="shared" si="30"/>
        <v/>
      </c>
      <c r="AH111" t="str">
        <f t="shared" si="30"/>
        <v/>
      </c>
      <c r="AI111">
        <f t="shared" si="25"/>
        <v>1</v>
      </c>
      <c r="AJ111">
        <f t="shared" si="26"/>
        <v>1</v>
      </c>
    </row>
    <row r="112" spans="2:36" x14ac:dyDescent="0.2">
      <c r="B112">
        <f>TABLA!D107</f>
        <v>1533</v>
      </c>
      <c r="C112" t="str">
        <f>IF(ISNA(LOOKUP($D112,BLIOTECAS!$B$1:$B$27,BLIOTECAS!C$1:C$27)),"",LOOKUP($D112,BLIOTECAS!$B$1:$B$27,BLIOTECAS!C$1:C$27))</f>
        <v xml:space="preserve">Facultad de Veterinaria </v>
      </c>
      <c r="D112">
        <f>TABLA!G107</f>
        <v>21</v>
      </c>
      <c r="E112" s="163">
        <f>TABLA!BF107</f>
        <v>0</v>
      </c>
      <c r="F112" s="163">
        <f>TABLA!BO107</f>
        <v>0</v>
      </c>
      <c r="G112" t="str">
        <f t="shared" si="31"/>
        <v/>
      </c>
      <c r="H112" t="str">
        <f t="shared" si="31"/>
        <v/>
      </c>
      <c r="I112" t="str">
        <f t="shared" si="31"/>
        <v/>
      </c>
      <c r="J112" t="str">
        <f t="shared" si="31"/>
        <v/>
      </c>
      <c r="K112" t="str">
        <f t="shared" si="31"/>
        <v/>
      </c>
      <c r="L112" t="str">
        <f t="shared" si="31"/>
        <v/>
      </c>
      <c r="M112" t="str">
        <f t="shared" si="31"/>
        <v/>
      </c>
      <c r="N112" t="str">
        <f t="shared" si="31"/>
        <v/>
      </c>
      <c r="O112" t="str">
        <f t="shared" si="31"/>
        <v/>
      </c>
      <c r="P112" t="str">
        <f t="shared" si="31"/>
        <v/>
      </c>
      <c r="Q112" t="str">
        <f t="shared" si="31"/>
        <v/>
      </c>
      <c r="R112" t="str">
        <f t="shared" si="31"/>
        <v/>
      </c>
      <c r="S112" t="str">
        <f t="shared" si="31"/>
        <v/>
      </c>
      <c r="T112" t="str">
        <f t="shared" si="31"/>
        <v/>
      </c>
      <c r="U112" t="str">
        <f t="shared" si="31"/>
        <v/>
      </c>
      <c r="V112" t="str">
        <f t="shared" si="31"/>
        <v/>
      </c>
      <c r="W112" t="str">
        <f t="shared" si="30"/>
        <v/>
      </c>
      <c r="X112" t="str">
        <f t="shared" si="30"/>
        <v/>
      </c>
      <c r="Y112" t="str">
        <f t="shared" si="30"/>
        <v/>
      </c>
      <c r="Z112" t="str">
        <f t="shared" si="30"/>
        <v/>
      </c>
      <c r="AA112" t="str">
        <f t="shared" si="30"/>
        <v/>
      </c>
      <c r="AB112" t="str">
        <f t="shared" si="30"/>
        <v/>
      </c>
      <c r="AC112" t="str">
        <f t="shared" si="30"/>
        <v/>
      </c>
      <c r="AD112" t="str">
        <f t="shared" si="30"/>
        <v/>
      </c>
      <c r="AE112" t="str">
        <f t="shared" si="30"/>
        <v/>
      </c>
      <c r="AF112" t="str">
        <f t="shared" si="30"/>
        <v/>
      </c>
      <c r="AG112" t="str">
        <f t="shared" si="30"/>
        <v/>
      </c>
      <c r="AH112" t="str">
        <f t="shared" si="30"/>
        <v/>
      </c>
      <c r="AI112">
        <f t="shared" si="25"/>
        <v>0</v>
      </c>
      <c r="AJ112">
        <f t="shared" si="26"/>
        <v>0</v>
      </c>
    </row>
    <row r="113" spans="2:36" hidden="1" x14ac:dyDescent="0.2">
      <c r="B113">
        <f>TABLA!D108</f>
        <v>1534</v>
      </c>
      <c r="C113" t="str">
        <f>IF(ISNA(LOOKUP($D113,BLIOTECAS!$B$1:$B$27,BLIOTECAS!C$1:C$27)),"",LOOKUP($D113,BLIOTECAS!$B$1:$B$27,BLIOTECAS!C$1:C$27))</f>
        <v>F. Óptica y Optometría</v>
      </c>
      <c r="D113">
        <f>TABLA!G108</f>
        <v>25</v>
      </c>
      <c r="E113" s="163">
        <f>TABLA!BF108</f>
        <v>0</v>
      </c>
      <c r="F113" s="163">
        <f>TABLA!BO108</f>
        <v>0</v>
      </c>
      <c r="G113" t="str">
        <f t="shared" si="31"/>
        <v/>
      </c>
      <c r="H113" t="str">
        <f t="shared" si="31"/>
        <v/>
      </c>
      <c r="I113" t="str">
        <f t="shared" si="31"/>
        <v/>
      </c>
      <c r="J113" t="str">
        <f t="shared" si="31"/>
        <v/>
      </c>
      <c r="K113" t="str">
        <f t="shared" si="31"/>
        <v/>
      </c>
      <c r="L113" t="str">
        <f t="shared" si="31"/>
        <v/>
      </c>
      <c r="M113" t="str">
        <f t="shared" si="31"/>
        <v/>
      </c>
      <c r="N113" t="str">
        <f t="shared" si="31"/>
        <v/>
      </c>
      <c r="O113" t="str">
        <f t="shared" si="31"/>
        <v/>
      </c>
      <c r="P113" t="str">
        <f t="shared" si="31"/>
        <v/>
      </c>
      <c r="Q113" t="str">
        <f t="shared" si="31"/>
        <v/>
      </c>
      <c r="R113" t="str">
        <f t="shared" si="31"/>
        <v/>
      </c>
      <c r="S113" t="str">
        <f t="shared" si="31"/>
        <v/>
      </c>
      <c r="T113" t="str">
        <f t="shared" si="31"/>
        <v/>
      </c>
      <c r="U113" t="str">
        <f t="shared" si="31"/>
        <v/>
      </c>
      <c r="V113" t="str">
        <f t="shared" si="31"/>
        <v/>
      </c>
      <c r="W113" t="str">
        <f t="shared" si="30"/>
        <v/>
      </c>
      <c r="X113" t="str">
        <f t="shared" si="30"/>
        <v/>
      </c>
      <c r="Y113" t="str">
        <f t="shared" si="30"/>
        <v/>
      </c>
      <c r="Z113" t="str">
        <f t="shared" si="30"/>
        <v/>
      </c>
      <c r="AA113" t="str">
        <f t="shared" si="30"/>
        <v/>
      </c>
      <c r="AB113" t="str">
        <f t="shared" si="30"/>
        <v/>
      </c>
      <c r="AC113" t="str">
        <f t="shared" si="30"/>
        <v/>
      </c>
      <c r="AD113" t="str">
        <f t="shared" si="30"/>
        <v/>
      </c>
      <c r="AE113" t="str">
        <f t="shared" si="30"/>
        <v/>
      </c>
      <c r="AF113" t="str">
        <f t="shared" si="30"/>
        <v/>
      </c>
      <c r="AG113" t="str">
        <f t="shared" si="30"/>
        <v/>
      </c>
      <c r="AH113" t="str">
        <f t="shared" si="30"/>
        <v/>
      </c>
      <c r="AI113">
        <f t="shared" si="25"/>
        <v>0</v>
      </c>
      <c r="AJ113">
        <f t="shared" si="26"/>
        <v>0</v>
      </c>
    </row>
    <row r="114" spans="2:36" hidden="1" x14ac:dyDescent="0.2">
      <c r="B114">
        <f>TABLA!D109</f>
        <v>1535</v>
      </c>
      <c r="C114" t="str">
        <f>IF(ISNA(LOOKUP($D114,BLIOTECAS!$B$1:$B$27,BLIOTECAS!C$1:C$27)),"",LOOKUP($D114,BLIOTECAS!$B$1:$B$27,BLIOTECAS!C$1:C$27))</f>
        <v xml:space="preserve">Facultad de Filología </v>
      </c>
      <c r="D114">
        <f>TABLA!G109</f>
        <v>14</v>
      </c>
      <c r="E114" s="163">
        <f>TABLA!BF109</f>
        <v>0</v>
      </c>
      <c r="F114" s="163">
        <f>TABLA!BO109</f>
        <v>0</v>
      </c>
      <c r="G114" t="str">
        <f t="shared" si="31"/>
        <v/>
      </c>
      <c r="H114" t="str">
        <f t="shared" si="31"/>
        <v/>
      </c>
      <c r="I114" t="str">
        <f t="shared" si="31"/>
        <v/>
      </c>
      <c r="J114" t="str">
        <f t="shared" si="31"/>
        <v/>
      </c>
      <c r="K114" t="str">
        <f t="shared" si="31"/>
        <v/>
      </c>
      <c r="L114" t="str">
        <f t="shared" si="31"/>
        <v/>
      </c>
      <c r="M114" t="str">
        <f t="shared" si="31"/>
        <v/>
      </c>
      <c r="N114" t="str">
        <f t="shared" si="31"/>
        <v/>
      </c>
      <c r="O114" t="str">
        <f t="shared" si="31"/>
        <v/>
      </c>
      <c r="P114" t="str">
        <f t="shared" si="31"/>
        <v/>
      </c>
      <c r="Q114" t="str">
        <f t="shared" si="31"/>
        <v/>
      </c>
      <c r="R114" t="str">
        <f t="shared" si="31"/>
        <v/>
      </c>
      <c r="S114" t="str">
        <f t="shared" si="31"/>
        <v/>
      </c>
      <c r="T114" t="str">
        <f t="shared" si="31"/>
        <v/>
      </c>
      <c r="U114" t="str">
        <f t="shared" si="31"/>
        <v/>
      </c>
      <c r="V114" t="str">
        <f t="shared" si="31"/>
        <v/>
      </c>
      <c r="W114" t="str">
        <f t="shared" si="30"/>
        <v/>
      </c>
      <c r="X114" t="str">
        <f t="shared" si="30"/>
        <v/>
      </c>
      <c r="Y114" t="str">
        <f t="shared" si="30"/>
        <v/>
      </c>
      <c r="Z114" t="str">
        <f t="shared" si="30"/>
        <v/>
      </c>
      <c r="AA114" t="str">
        <f t="shared" si="30"/>
        <v/>
      </c>
      <c r="AB114" t="str">
        <f t="shared" si="30"/>
        <v/>
      </c>
      <c r="AC114" t="str">
        <f t="shared" si="30"/>
        <v/>
      </c>
      <c r="AD114" t="str">
        <f t="shared" si="30"/>
        <v/>
      </c>
      <c r="AE114" t="str">
        <f t="shared" si="30"/>
        <v/>
      </c>
      <c r="AF114" t="str">
        <f t="shared" si="30"/>
        <v/>
      </c>
      <c r="AG114" t="str">
        <f t="shared" si="30"/>
        <v/>
      </c>
      <c r="AH114" t="str">
        <f t="shared" si="30"/>
        <v/>
      </c>
      <c r="AI114">
        <f t="shared" si="25"/>
        <v>0</v>
      </c>
      <c r="AJ114">
        <f t="shared" si="26"/>
        <v>0</v>
      </c>
    </row>
    <row r="115" spans="2:36" x14ac:dyDescent="0.2">
      <c r="B115">
        <f>TABLA!D110</f>
        <v>1536</v>
      </c>
      <c r="C115" t="str">
        <f>IF(ISNA(LOOKUP($D115,BLIOTECAS!$B$1:$B$27,BLIOTECAS!C$1:C$27)),"",LOOKUP($D115,BLIOTECAS!$B$1:$B$27,BLIOTECAS!C$1:C$27))</f>
        <v xml:space="preserve">Facultad de Odontología </v>
      </c>
      <c r="D115">
        <f>TABLA!G110</f>
        <v>19</v>
      </c>
      <c r="E115" s="163">
        <f>TABLA!BF110</f>
        <v>0</v>
      </c>
      <c r="F115" s="163">
        <f>TABLA!BO110</f>
        <v>0</v>
      </c>
      <c r="G115" t="str">
        <f t="shared" ref="G115:G146" si="32">IFERROR((IF(FIND(G$1,$E115,1)&gt;0,"x")),"")</f>
        <v/>
      </c>
      <c r="H115" t="str">
        <f t="shared" si="31"/>
        <v/>
      </c>
      <c r="I115" t="str">
        <f t="shared" si="31"/>
        <v/>
      </c>
      <c r="J115" t="str">
        <f t="shared" si="31"/>
        <v/>
      </c>
      <c r="K115" t="str">
        <f t="shared" si="31"/>
        <v/>
      </c>
      <c r="L115" t="str">
        <f t="shared" si="31"/>
        <v/>
      </c>
      <c r="M115" t="str">
        <f t="shared" si="31"/>
        <v/>
      </c>
      <c r="N115" t="str">
        <f t="shared" si="31"/>
        <v/>
      </c>
      <c r="O115" t="str">
        <f t="shared" si="31"/>
        <v/>
      </c>
      <c r="P115" t="str">
        <f t="shared" si="31"/>
        <v/>
      </c>
      <c r="Q115" t="str">
        <f t="shared" si="31"/>
        <v/>
      </c>
      <c r="R115" t="str">
        <f t="shared" si="31"/>
        <v/>
      </c>
      <c r="S115" t="str">
        <f t="shared" si="31"/>
        <v/>
      </c>
      <c r="T115" t="str">
        <f t="shared" si="31"/>
        <v/>
      </c>
      <c r="U115" t="str">
        <f t="shared" si="31"/>
        <v/>
      </c>
      <c r="V115" t="str">
        <f t="shared" si="31"/>
        <v/>
      </c>
      <c r="W115" t="str">
        <f t="shared" si="30"/>
        <v/>
      </c>
      <c r="X115" t="str">
        <f t="shared" si="30"/>
        <v/>
      </c>
      <c r="Y115" t="str">
        <f t="shared" si="30"/>
        <v/>
      </c>
      <c r="Z115" t="str">
        <f t="shared" si="30"/>
        <v/>
      </c>
      <c r="AA115" t="str">
        <f t="shared" si="30"/>
        <v/>
      </c>
      <c r="AB115" t="str">
        <f t="shared" si="30"/>
        <v/>
      </c>
      <c r="AC115" t="str">
        <f t="shared" si="30"/>
        <v/>
      </c>
      <c r="AD115" t="str">
        <f t="shared" si="30"/>
        <v/>
      </c>
      <c r="AE115" t="str">
        <f t="shared" si="30"/>
        <v/>
      </c>
      <c r="AF115" t="str">
        <f t="shared" si="30"/>
        <v/>
      </c>
      <c r="AG115" t="str">
        <f t="shared" si="30"/>
        <v/>
      </c>
      <c r="AH115" t="str">
        <f t="shared" si="30"/>
        <v/>
      </c>
      <c r="AI115">
        <f t="shared" si="25"/>
        <v>0</v>
      </c>
      <c r="AJ115">
        <f t="shared" si="26"/>
        <v>0</v>
      </c>
    </row>
    <row r="116" spans="2:36" x14ac:dyDescent="0.2">
      <c r="B116">
        <f>TABLA!D111</f>
        <v>1537</v>
      </c>
      <c r="C116" t="str">
        <f>IF(ISNA(LOOKUP($D116,BLIOTECAS!$B$1:$B$27,BLIOTECAS!C$1:C$27)),"",LOOKUP($D116,BLIOTECAS!$B$1:$B$27,BLIOTECAS!C$1:C$27))</f>
        <v xml:space="preserve">Facultad de Veterinaria </v>
      </c>
      <c r="D116">
        <f>TABLA!G111</f>
        <v>21</v>
      </c>
      <c r="E116" s="163">
        <f>TABLA!BF111</f>
        <v>0</v>
      </c>
      <c r="F116" s="163">
        <f>TABLA!BO111</f>
        <v>0</v>
      </c>
      <c r="G116" t="str">
        <f t="shared" si="32"/>
        <v/>
      </c>
      <c r="H116" t="str">
        <f t="shared" si="31"/>
        <v/>
      </c>
      <c r="I116" t="str">
        <f t="shared" si="31"/>
        <v/>
      </c>
      <c r="J116" t="str">
        <f t="shared" si="31"/>
        <v/>
      </c>
      <c r="K116" t="str">
        <f t="shared" si="31"/>
        <v/>
      </c>
      <c r="L116" t="str">
        <f t="shared" si="31"/>
        <v/>
      </c>
      <c r="M116" t="str">
        <f t="shared" si="31"/>
        <v/>
      </c>
      <c r="N116" t="str">
        <f t="shared" si="31"/>
        <v/>
      </c>
      <c r="O116" t="str">
        <f t="shared" si="31"/>
        <v/>
      </c>
      <c r="P116" t="str">
        <f t="shared" si="31"/>
        <v/>
      </c>
      <c r="Q116" t="str">
        <f t="shared" si="31"/>
        <v/>
      </c>
      <c r="R116" t="str">
        <f t="shared" si="31"/>
        <v/>
      </c>
      <c r="S116" t="str">
        <f t="shared" si="31"/>
        <v/>
      </c>
      <c r="T116" t="str">
        <f t="shared" si="31"/>
        <v/>
      </c>
      <c r="U116" t="str">
        <f t="shared" si="31"/>
        <v/>
      </c>
      <c r="V116" t="str">
        <f t="shared" si="31"/>
        <v/>
      </c>
      <c r="W116" t="str">
        <f t="shared" si="30"/>
        <v/>
      </c>
      <c r="X116" t="str">
        <f t="shared" si="30"/>
        <v/>
      </c>
      <c r="Y116" t="str">
        <f t="shared" si="30"/>
        <v/>
      </c>
      <c r="Z116" t="str">
        <f t="shared" si="30"/>
        <v/>
      </c>
      <c r="AA116" t="str">
        <f t="shared" si="30"/>
        <v/>
      </c>
      <c r="AB116" t="str">
        <f t="shared" si="30"/>
        <v/>
      </c>
      <c r="AC116" t="str">
        <f t="shared" si="30"/>
        <v/>
      </c>
      <c r="AD116" t="str">
        <f t="shared" si="30"/>
        <v/>
      </c>
      <c r="AE116" t="str">
        <f t="shared" si="30"/>
        <v/>
      </c>
      <c r="AF116" t="str">
        <f t="shared" si="30"/>
        <v/>
      </c>
      <c r="AG116" t="str">
        <f t="shared" si="30"/>
        <v/>
      </c>
      <c r="AH116" t="str">
        <f t="shared" si="30"/>
        <v/>
      </c>
      <c r="AI116">
        <f t="shared" si="25"/>
        <v>0</v>
      </c>
      <c r="AJ116">
        <f t="shared" si="26"/>
        <v>0</v>
      </c>
    </row>
    <row r="117" spans="2:36" hidden="1" x14ac:dyDescent="0.2">
      <c r="B117">
        <f>TABLA!D112</f>
        <v>1538</v>
      </c>
      <c r="C117" t="str">
        <f>IF(ISNA(LOOKUP($D117,BLIOTECAS!$B$1:$B$27,BLIOTECAS!C$1:C$27)),"",LOOKUP($D117,BLIOTECAS!$B$1:$B$27,BLIOTECAS!C$1:C$27))</f>
        <v xml:space="preserve">Facultad de Bellas Artes </v>
      </c>
      <c r="D117">
        <f>TABLA!G112</f>
        <v>1</v>
      </c>
      <c r="E117" s="163">
        <f>TABLA!BF112</f>
        <v>0</v>
      </c>
      <c r="F117" s="163">
        <f>TABLA!BO112</f>
        <v>0</v>
      </c>
      <c r="G117" t="str">
        <f t="shared" si="32"/>
        <v/>
      </c>
      <c r="H117" t="str">
        <f t="shared" si="31"/>
        <v/>
      </c>
      <c r="I117" t="str">
        <f t="shared" si="31"/>
        <v/>
      </c>
      <c r="J117" t="str">
        <f t="shared" si="31"/>
        <v/>
      </c>
      <c r="K117" t="str">
        <f t="shared" si="31"/>
        <v/>
      </c>
      <c r="L117" t="str">
        <f t="shared" si="31"/>
        <v/>
      </c>
      <c r="M117" t="str">
        <f t="shared" si="31"/>
        <v/>
      </c>
      <c r="N117" t="str">
        <f t="shared" si="31"/>
        <v/>
      </c>
      <c r="O117" t="str">
        <f t="shared" si="31"/>
        <v/>
      </c>
      <c r="P117" t="str">
        <f t="shared" si="31"/>
        <v/>
      </c>
      <c r="Q117" t="str">
        <f t="shared" si="31"/>
        <v/>
      </c>
      <c r="R117" t="str">
        <f t="shared" si="31"/>
        <v/>
      </c>
      <c r="S117" t="str">
        <f t="shared" si="31"/>
        <v/>
      </c>
      <c r="T117" t="str">
        <f t="shared" si="31"/>
        <v/>
      </c>
      <c r="U117" t="str">
        <f t="shared" si="31"/>
        <v/>
      </c>
      <c r="V117" t="str">
        <f t="shared" si="31"/>
        <v/>
      </c>
      <c r="W117" t="str">
        <f t="shared" si="30"/>
        <v/>
      </c>
      <c r="X117" t="str">
        <f t="shared" si="30"/>
        <v/>
      </c>
      <c r="Y117" t="str">
        <f t="shared" si="30"/>
        <v/>
      </c>
      <c r="Z117" t="str">
        <f t="shared" si="30"/>
        <v/>
      </c>
      <c r="AA117" t="str">
        <f t="shared" si="30"/>
        <v/>
      </c>
      <c r="AB117" t="str">
        <f t="shared" si="30"/>
        <v/>
      </c>
      <c r="AC117" t="str">
        <f t="shared" si="30"/>
        <v/>
      </c>
      <c r="AD117" t="str">
        <f t="shared" si="30"/>
        <v/>
      </c>
      <c r="AE117" t="str">
        <f t="shared" si="30"/>
        <v/>
      </c>
      <c r="AF117" t="str">
        <f t="shared" si="30"/>
        <v/>
      </c>
      <c r="AG117" t="str">
        <f t="shared" si="30"/>
        <v/>
      </c>
      <c r="AH117" t="str">
        <f t="shared" si="30"/>
        <v/>
      </c>
      <c r="AI117">
        <f t="shared" si="25"/>
        <v>0</v>
      </c>
      <c r="AJ117">
        <f t="shared" si="26"/>
        <v>0</v>
      </c>
    </row>
    <row r="118" spans="2:36" ht="25.5" hidden="1" x14ac:dyDescent="0.2">
      <c r="B118">
        <f>TABLA!D113</f>
        <v>1539</v>
      </c>
      <c r="C118" t="str">
        <f>IF(ISNA(LOOKUP($D118,BLIOTECAS!$B$1:$B$27,BLIOTECAS!C$1:C$27)),"",LOOKUP($D118,BLIOTECAS!$B$1:$B$27,BLIOTECAS!C$1:C$27))</f>
        <v xml:space="preserve">Facultad de Filología </v>
      </c>
      <c r="D118">
        <f>TABLA!G113</f>
        <v>14</v>
      </c>
      <c r="E118" s="163" t="str">
        <f>TABLA!BF113</f>
        <v>Deberíamos recuperar revistas que se han dejado de comprar y comprar nuevas revistas</v>
      </c>
      <c r="F118" s="163">
        <f>TABLA!BO113</f>
        <v>0</v>
      </c>
      <c r="G118" t="str">
        <f t="shared" si="32"/>
        <v/>
      </c>
      <c r="H118" t="str">
        <f t="shared" si="31"/>
        <v/>
      </c>
      <c r="I118" t="str">
        <f t="shared" si="31"/>
        <v/>
      </c>
      <c r="J118" t="str">
        <f t="shared" si="31"/>
        <v>x</v>
      </c>
      <c r="K118" t="str">
        <f t="shared" si="31"/>
        <v/>
      </c>
      <c r="L118" t="str">
        <f t="shared" si="31"/>
        <v/>
      </c>
      <c r="M118" t="str">
        <f t="shared" si="31"/>
        <v/>
      </c>
      <c r="N118" t="str">
        <f t="shared" si="31"/>
        <v/>
      </c>
      <c r="O118" t="str">
        <f t="shared" si="31"/>
        <v>x</v>
      </c>
      <c r="P118" t="str">
        <f t="shared" si="31"/>
        <v/>
      </c>
      <c r="Q118" t="str">
        <f t="shared" si="31"/>
        <v/>
      </c>
      <c r="R118" t="str">
        <f t="shared" si="31"/>
        <v/>
      </c>
      <c r="S118" t="str">
        <f t="shared" si="31"/>
        <v/>
      </c>
      <c r="T118" t="str">
        <f t="shared" si="31"/>
        <v/>
      </c>
      <c r="U118" t="str">
        <f t="shared" si="31"/>
        <v/>
      </c>
      <c r="V118" t="str">
        <f t="shared" si="31"/>
        <v/>
      </c>
      <c r="W118" t="str">
        <f t="shared" si="30"/>
        <v/>
      </c>
      <c r="X118" t="str">
        <f t="shared" si="30"/>
        <v/>
      </c>
      <c r="Y118" t="str">
        <f t="shared" si="30"/>
        <v/>
      </c>
      <c r="Z118" t="str">
        <f t="shared" si="30"/>
        <v/>
      </c>
      <c r="AA118" t="str">
        <f t="shared" si="30"/>
        <v/>
      </c>
      <c r="AB118" t="str">
        <f t="shared" si="30"/>
        <v/>
      </c>
      <c r="AC118" t="str">
        <f t="shared" si="30"/>
        <v/>
      </c>
      <c r="AD118" t="str">
        <f t="shared" si="30"/>
        <v/>
      </c>
      <c r="AE118" t="str">
        <f t="shared" si="30"/>
        <v/>
      </c>
      <c r="AF118" t="str">
        <f t="shared" si="30"/>
        <v/>
      </c>
      <c r="AG118" t="str">
        <f t="shared" si="30"/>
        <v/>
      </c>
      <c r="AH118" t="str">
        <f t="shared" si="30"/>
        <v/>
      </c>
      <c r="AI118">
        <f t="shared" si="25"/>
        <v>1</v>
      </c>
      <c r="AJ118">
        <f t="shared" si="26"/>
        <v>0</v>
      </c>
    </row>
    <row r="119" spans="2:36" hidden="1" x14ac:dyDescent="0.2">
      <c r="B119">
        <f>TABLA!D114</f>
        <v>1540</v>
      </c>
      <c r="C119" t="str">
        <f>IF(ISNA(LOOKUP($D119,BLIOTECAS!$B$1:$B$27,BLIOTECAS!C$1:C$27)),"",LOOKUP($D119,BLIOTECAS!$B$1:$B$27,BLIOTECAS!C$1:C$27))</f>
        <v xml:space="preserve">Facultad de Veterinaria </v>
      </c>
      <c r="D119">
        <f>TABLA!G114</f>
        <v>21</v>
      </c>
      <c r="E119" s="163">
        <f>TABLA!BF114</f>
        <v>0</v>
      </c>
      <c r="F119" s="163">
        <f>TABLA!BO114</f>
        <v>0</v>
      </c>
      <c r="G119" t="str">
        <f t="shared" si="32"/>
        <v/>
      </c>
      <c r="H119" t="str">
        <f t="shared" si="31"/>
        <v/>
      </c>
      <c r="I119" t="str">
        <f t="shared" si="31"/>
        <v/>
      </c>
      <c r="J119" t="str">
        <f t="shared" si="31"/>
        <v/>
      </c>
      <c r="K119" t="str">
        <f t="shared" si="31"/>
        <v/>
      </c>
      <c r="L119" t="str">
        <f t="shared" si="31"/>
        <v/>
      </c>
      <c r="M119" t="str">
        <f t="shared" si="31"/>
        <v/>
      </c>
      <c r="N119" t="str">
        <f t="shared" si="31"/>
        <v/>
      </c>
      <c r="O119" t="str">
        <f t="shared" si="31"/>
        <v/>
      </c>
      <c r="P119" t="str">
        <f t="shared" si="31"/>
        <v/>
      </c>
      <c r="Q119" t="str">
        <f t="shared" si="31"/>
        <v/>
      </c>
      <c r="R119" t="str">
        <f t="shared" si="31"/>
        <v/>
      </c>
      <c r="S119" t="str">
        <f t="shared" si="31"/>
        <v/>
      </c>
      <c r="T119" t="str">
        <f t="shared" si="31"/>
        <v/>
      </c>
      <c r="U119" t="str">
        <f t="shared" si="31"/>
        <v/>
      </c>
      <c r="V119" t="str">
        <f t="shared" si="31"/>
        <v/>
      </c>
      <c r="W119" t="str">
        <f t="shared" si="30"/>
        <v/>
      </c>
      <c r="X119" t="str">
        <f t="shared" si="30"/>
        <v/>
      </c>
      <c r="Y119" t="str">
        <f t="shared" si="30"/>
        <v/>
      </c>
      <c r="Z119" t="str">
        <f t="shared" si="30"/>
        <v/>
      </c>
      <c r="AA119" t="str">
        <f t="shared" si="30"/>
        <v/>
      </c>
      <c r="AB119" t="str">
        <f t="shared" si="30"/>
        <v/>
      </c>
      <c r="AC119" t="str">
        <f t="shared" si="30"/>
        <v/>
      </c>
      <c r="AD119" t="str">
        <f t="shared" si="30"/>
        <v/>
      </c>
      <c r="AE119" t="str">
        <f t="shared" si="30"/>
        <v/>
      </c>
      <c r="AF119" t="str">
        <f t="shared" si="30"/>
        <v/>
      </c>
      <c r="AG119" t="str">
        <f t="shared" si="30"/>
        <v/>
      </c>
      <c r="AH119" t="str">
        <f t="shared" si="30"/>
        <v/>
      </c>
      <c r="AI119">
        <f t="shared" si="25"/>
        <v>0</v>
      </c>
      <c r="AJ119">
        <f t="shared" si="26"/>
        <v>0</v>
      </c>
    </row>
    <row r="120" spans="2:36" hidden="1" x14ac:dyDescent="0.2">
      <c r="B120">
        <f>TABLA!D115</f>
        <v>1541</v>
      </c>
      <c r="C120" t="str">
        <f>IF(ISNA(LOOKUP($D120,BLIOTECAS!$B$1:$B$27,BLIOTECAS!C$1:C$27)),"",LOOKUP($D120,BLIOTECAS!$B$1:$B$27,BLIOTECAS!C$1:C$27))</f>
        <v xml:space="preserve">Facultad de Ciencias Químicas </v>
      </c>
      <c r="D120">
        <f>TABLA!G115</f>
        <v>10</v>
      </c>
      <c r="E120" s="163">
        <f>TABLA!BF115</f>
        <v>0</v>
      </c>
      <c r="F120" s="163">
        <f>TABLA!BO115</f>
        <v>0</v>
      </c>
      <c r="G120" t="str">
        <f t="shared" si="32"/>
        <v/>
      </c>
      <c r="H120" t="str">
        <f t="shared" si="31"/>
        <v/>
      </c>
      <c r="I120" t="str">
        <f t="shared" si="31"/>
        <v/>
      </c>
      <c r="J120" t="str">
        <f t="shared" si="31"/>
        <v/>
      </c>
      <c r="K120" t="str">
        <f t="shared" si="31"/>
        <v/>
      </c>
      <c r="L120" t="str">
        <f t="shared" si="31"/>
        <v/>
      </c>
      <c r="M120" t="str">
        <f t="shared" si="31"/>
        <v/>
      </c>
      <c r="N120" t="str">
        <f t="shared" si="31"/>
        <v/>
      </c>
      <c r="O120" t="str">
        <f t="shared" si="31"/>
        <v/>
      </c>
      <c r="P120" t="str">
        <f t="shared" si="31"/>
        <v/>
      </c>
      <c r="Q120" t="str">
        <f t="shared" si="31"/>
        <v/>
      </c>
      <c r="R120" t="str">
        <f t="shared" si="31"/>
        <v/>
      </c>
      <c r="S120" t="str">
        <f t="shared" si="31"/>
        <v/>
      </c>
      <c r="T120" t="str">
        <f t="shared" si="31"/>
        <v/>
      </c>
      <c r="U120" t="str">
        <f t="shared" si="31"/>
        <v/>
      </c>
      <c r="V120" t="str">
        <f t="shared" si="31"/>
        <v/>
      </c>
      <c r="W120" t="str">
        <f t="shared" si="30"/>
        <v/>
      </c>
      <c r="X120" t="str">
        <f t="shared" si="30"/>
        <v/>
      </c>
      <c r="Y120" t="str">
        <f t="shared" si="30"/>
        <v/>
      </c>
      <c r="Z120" t="str">
        <f t="shared" si="30"/>
        <v/>
      </c>
      <c r="AA120" t="str">
        <f t="shared" si="30"/>
        <v/>
      </c>
      <c r="AB120" t="str">
        <f t="shared" si="30"/>
        <v/>
      </c>
      <c r="AC120" t="str">
        <f t="shared" si="30"/>
        <v/>
      </c>
      <c r="AD120" t="str">
        <f t="shared" si="30"/>
        <v/>
      </c>
      <c r="AE120" t="str">
        <f t="shared" si="30"/>
        <v/>
      </c>
      <c r="AF120" t="str">
        <f t="shared" si="30"/>
        <v/>
      </c>
      <c r="AG120" t="str">
        <f t="shared" si="30"/>
        <v/>
      </c>
      <c r="AH120" t="str">
        <f t="shared" si="30"/>
        <v/>
      </c>
      <c r="AI120">
        <f t="shared" si="25"/>
        <v>0</v>
      </c>
      <c r="AJ120">
        <f t="shared" si="26"/>
        <v>0</v>
      </c>
    </row>
    <row r="121" spans="2:36" hidden="1" x14ac:dyDescent="0.2">
      <c r="B121">
        <f>TABLA!D116</f>
        <v>1542</v>
      </c>
      <c r="C121" t="str">
        <f>IF(ISNA(LOOKUP($D121,BLIOTECAS!$B$1:$B$27,BLIOTECAS!C$1:C$27)),"",LOOKUP($D121,BLIOTECAS!$B$1:$B$27,BLIOTECAS!C$1:C$27))</f>
        <v xml:space="preserve">Facultad de Ciencias Químicas </v>
      </c>
      <c r="D121">
        <f>TABLA!G116</f>
        <v>10</v>
      </c>
      <c r="E121" s="163">
        <f>TABLA!BF116</f>
        <v>0</v>
      </c>
      <c r="F121" s="163">
        <f>TABLA!BO116</f>
        <v>0</v>
      </c>
      <c r="G121" t="str">
        <f t="shared" si="32"/>
        <v/>
      </c>
      <c r="H121" t="str">
        <f t="shared" si="31"/>
        <v/>
      </c>
      <c r="I121" t="str">
        <f t="shared" si="31"/>
        <v/>
      </c>
      <c r="J121" t="str">
        <f t="shared" si="31"/>
        <v/>
      </c>
      <c r="K121" t="str">
        <f t="shared" si="31"/>
        <v/>
      </c>
      <c r="L121" t="str">
        <f t="shared" si="31"/>
        <v/>
      </c>
      <c r="M121" t="str">
        <f t="shared" si="31"/>
        <v/>
      </c>
      <c r="N121" t="str">
        <f t="shared" si="31"/>
        <v/>
      </c>
      <c r="O121" t="str">
        <f t="shared" si="31"/>
        <v/>
      </c>
      <c r="P121" t="str">
        <f t="shared" si="31"/>
        <v/>
      </c>
      <c r="Q121" t="str">
        <f t="shared" si="31"/>
        <v/>
      </c>
      <c r="R121" t="str">
        <f t="shared" si="31"/>
        <v/>
      </c>
      <c r="S121" t="str">
        <f t="shared" si="31"/>
        <v/>
      </c>
      <c r="T121" t="str">
        <f t="shared" si="31"/>
        <v/>
      </c>
      <c r="U121" t="str">
        <f t="shared" si="31"/>
        <v/>
      </c>
      <c r="V121" t="str">
        <f t="shared" si="31"/>
        <v/>
      </c>
      <c r="W121" t="str">
        <f t="shared" ref="W121:AH136" si="33">IFERROR((IF(FIND(W$1,$E121,1)&gt;0,"x")),"")</f>
        <v/>
      </c>
      <c r="X121" t="str">
        <f t="shared" si="33"/>
        <v/>
      </c>
      <c r="Y121" t="str">
        <f t="shared" si="33"/>
        <v/>
      </c>
      <c r="Z121" t="str">
        <f t="shared" si="33"/>
        <v/>
      </c>
      <c r="AA121" t="str">
        <f t="shared" si="33"/>
        <v/>
      </c>
      <c r="AB121" t="str">
        <f t="shared" si="33"/>
        <v/>
      </c>
      <c r="AC121" t="str">
        <f t="shared" si="33"/>
        <v/>
      </c>
      <c r="AD121" t="str">
        <f t="shared" si="33"/>
        <v/>
      </c>
      <c r="AE121" t="str">
        <f t="shared" si="33"/>
        <v/>
      </c>
      <c r="AF121" t="str">
        <f t="shared" si="33"/>
        <v/>
      </c>
      <c r="AG121" t="str">
        <f t="shared" si="33"/>
        <v/>
      </c>
      <c r="AH121" t="str">
        <f t="shared" si="33"/>
        <v/>
      </c>
      <c r="AI121">
        <f t="shared" si="25"/>
        <v>0</v>
      </c>
      <c r="AJ121">
        <f t="shared" si="26"/>
        <v>0</v>
      </c>
    </row>
    <row r="122" spans="2:36" hidden="1" x14ac:dyDescent="0.2">
      <c r="B122">
        <f>TABLA!D117</f>
        <v>1543</v>
      </c>
      <c r="C122" t="str">
        <f>IF(ISNA(LOOKUP($D122,BLIOTECAS!$B$1:$B$27,BLIOTECAS!C$1:C$27)),"",LOOKUP($D122,BLIOTECAS!$B$1:$B$27,BLIOTECAS!C$1:C$27))</f>
        <v xml:space="preserve">Facultad de Farmacia </v>
      </c>
      <c r="D122">
        <f>TABLA!G117</f>
        <v>13</v>
      </c>
      <c r="E122" s="163">
        <f>TABLA!BF117</f>
        <v>0</v>
      </c>
      <c r="F122" s="163">
        <f>TABLA!BO117</f>
        <v>0</v>
      </c>
      <c r="G122" t="str">
        <f t="shared" si="32"/>
        <v/>
      </c>
      <c r="H122" t="str">
        <f t="shared" ref="H122:V131" si="34">IFERROR((IF(FIND(H$1,$E122,1)&gt;0,"x")),"")</f>
        <v/>
      </c>
      <c r="I122" t="str">
        <f t="shared" si="34"/>
        <v/>
      </c>
      <c r="J122" t="str">
        <f t="shared" si="34"/>
        <v/>
      </c>
      <c r="K122" t="str">
        <f t="shared" si="34"/>
        <v/>
      </c>
      <c r="L122" t="str">
        <f t="shared" si="34"/>
        <v/>
      </c>
      <c r="M122" t="str">
        <f t="shared" si="34"/>
        <v/>
      </c>
      <c r="N122" t="str">
        <f t="shared" si="34"/>
        <v/>
      </c>
      <c r="O122" t="str">
        <f t="shared" si="34"/>
        <v/>
      </c>
      <c r="P122" t="str">
        <f t="shared" si="34"/>
        <v/>
      </c>
      <c r="Q122" t="str">
        <f t="shared" si="34"/>
        <v/>
      </c>
      <c r="R122" t="str">
        <f t="shared" si="34"/>
        <v/>
      </c>
      <c r="S122" t="str">
        <f t="shared" si="34"/>
        <v/>
      </c>
      <c r="T122" t="str">
        <f t="shared" si="34"/>
        <v/>
      </c>
      <c r="U122" t="str">
        <f t="shared" si="34"/>
        <v/>
      </c>
      <c r="V122" t="str">
        <f t="shared" si="34"/>
        <v/>
      </c>
      <c r="W122" t="str">
        <f t="shared" si="33"/>
        <v/>
      </c>
      <c r="X122" t="str">
        <f t="shared" si="33"/>
        <v/>
      </c>
      <c r="Y122" t="str">
        <f t="shared" si="33"/>
        <v/>
      </c>
      <c r="Z122" t="str">
        <f t="shared" si="33"/>
        <v/>
      </c>
      <c r="AA122" t="str">
        <f t="shared" si="33"/>
        <v/>
      </c>
      <c r="AB122" t="str">
        <f t="shared" si="33"/>
        <v/>
      </c>
      <c r="AC122" t="str">
        <f t="shared" si="33"/>
        <v/>
      </c>
      <c r="AD122" t="str">
        <f t="shared" si="33"/>
        <v/>
      </c>
      <c r="AE122" t="str">
        <f t="shared" si="33"/>
        <v/>
      </c>
      <c r="AF122" t="str">
        <f t="shared" si="33"/>
        <v/>
      </c>
      <c r="AG122" t="str">
        <f t="shared" si="33"/>
        <v/>
      </c>
      <c r="AH122" t="str">
        <f t="shared" si="33"/>
        <v/>
      </c>
      <c r="AI122">
        <f t="shared" si="25"/>
        <v>0</v>
      </c>
      <c r="AJ122">
        <f t="shared" si="26"/>
        <v>0</v>
      </c>
    </row>
    <row r="123" spans="2:36" hidden="1" x14ac:dyDescent="0.2">
      <c r="B123">
        <f>TABLA!D118</f>
        <v>1544</v>
      </c>
      <c r="C123" t="str">
        <f>IF(ISNA(LOOKUP($D123,BLIOTECAS!$B$1:$B$27,BLIOTECAS!C$1:C$27)),"",LOOKUP($D123,BLIOTECAS!$B$1:$B$27,BLIOTECAS!C$1:C$27))</f>
        <v xml:space="preserve">Facultad de Ciencias Biológicas </v>
      </c>
      <c r="D123">
        <f>TABLA!G118</f>
        <v>2</v>
      </c>
      <c r="E123" s="163">
        <f>TABLA!BF118</f>
        <v>0</v>
      </c>
      <c r="F123" s="163">
        <f>TABLA!BO118</f>
        <v>0</v>
      </c>
      <c r="G123" t="str">
        <f t="shared" si="32"/>
        <v/>
      </c>
      <c r="H123" t="str">
        <f t="shared" si="34"/>
        <v/>
      </c>
      <c r="I123" t="str">
        <f t="shared" si="34"/>
        <v/>
      </c>
      <c r="J123" t="str">
        <f t="shared" si="34"/>
        <v/>
      </c>
      <c r="K123" t="str">
        <f t="shared" si="34"/>
        <v/>
      </c>
      <c r="L123" t="str">
        <f t="shared" si="34"/>
        <v/>
      </c>
      <c r="M123" t="str">
        <f t="shared" si="34"/>
        <v/>
      </c>
      <c r="N123" t="str">
        <f t="shared" si="34"/>
        <v/>
      </c>
      <c r="O123" t="str">
        <f t="shared" si="34"/>
        <v/>
      </c>
      <c r="P123" t="str">
        <f t="shared" si="34"/>
        <v/>
      </c>
      <c r="Q123" t="str">
        <f t="shared" si="34"/>
        <v/>
      </c>
      <c r="R123" t="str">
        <f t="shared" si="34"/>
        <v/>
      </c>
      <c r="S123" t="str">
        <f t="shared" si="34"/>
        <v/>
      </c>
      <c r="T123" t="str">
        <f t="shared" si="34"/>
        <v/>
      </c>
      <c r="U123" t="str">
        <f t="shared" si="34"/>
        <v/>
      </c>
      <c r="V123" t="str">
        <f t="shared" si="34"/>
        <v/>
      </c>
      <c r="W123" t="str">
        <f t="shared" si="33"/>
        <v/>
      </c>
      <c r="X123" t="str">
        <f t="shared" si="33"/>
        <v/>
      </c>
      <c r="Y123" t="str">
        <f t="shared" si="33"/>
        <v/>
      </c>
      <c r="Z123" t="str">
        <f t="shared" si="33"/>
        <v/>
      </c>
      <c r="AA123" t="str">
        <f t="shared" si="33"/>
        <v/>
      </c>
      <c r="AB123" t="str">
        <f t="shared" si="33"/>
        <v/>
      </c>
      <c r="AC123" t="str">
        <f t="shared" si="33"/>
        <v/>
      </c>
      <c r="AD123" t="str">
        <f t="shared" si="33"/>
        <v/>
      </c>
      <c r="AE123" t="str">
        <f t="shared" si="33"/>
        <v/>
      </c>
      <c r="AF123" t="str">
        <f t="shared" si="33"/>
        <v/>
      </c>
      <c r="AG123" t="str">
        <f t="shared" si="33"/>
        <v/>
      </c>
      <c r="AH123" t="str">
        <f t="shared" si="33"/>
        <v/>
      </c>
      <c r="AI123">
        <f t="shared" si="25"/>
        <v>0</v>
      </c>
      <c r="AJ123">
        <f t="shared" si="26"/>
        <v>0</v>
      </c>
    </row>
    <row r="124" spans="2:36" ht="63.75" hidden="1" x14ac:dyDescent="0.2">
      <c r="B124">
        <f>TABLA!D119</f>
        <v>1545</v>
      </c>
      <c r="C124" t="str">
        <f>IF(ISNA(LOOKUP($D124,BLIOTECAS!$B$1:$B$27,BLIOTECAS!C$1:C$27)),"",LOOKUP($D124,BLIOTECAS!$B$1:$B$27,BLIOTECAS!C$1:C$27))</f>
        <v xml:space="preserve">Facultad de Filología </v>
      </c>
      <c r="D124">
        <f>TABLA!G119</f>
        <v>14</v>
      </c>
      <c r="E124" s="163">
        <f>TABLA!BF119</f>
        <v>0</v>
      </c>
      <c r="F124" s="163" t="str">
        <f>TABLA!BO119</f>
        <v>Sugerencias para la biblioteca de Filología Clásica:&lt;br&gt;-Aumento del horario de apertura de la biblioteca.&lt;br&gt;-Mejora del acondicionamiento: mantenimiento de una temperatura adecuada durante los meses de verano para favorecer el ambiente de trabajo, aumento de la seguridad, específicamente en el depósito, donde se desarrolla una alta actividad investigadora y, por tanto, hay material de valor.</v>
      </c>
      <c r="G124" t="str">
        <f t="shared" si="32"/>
        <v/>
      </c>
      <c r="H124" t="str">
        <f t="shared" si="34"/>
        <v/>
      </c>
      <c r="I124" t="str">
        <f t="shared" si="34"/>
        <v/>
      </c>
      <c r="J124" t="str">
        <f t="shared" si="34"/>
        <v/>
      </c>
      <c r="K124" t="str">
        <f t="shared" si="34"/>
        <v/>
      </c>
      <c r="L124" t="str">
        <f t="shared" si="34"/>
        <v/>
      </c>
      <c r="M124" t="str">
        <f t="shared" si="34"/>
        <v/>
      </c>
      <c r="N124" t="str">
        <f t="shared" si="34"/>
        <v/>
      </c>
      <c r="O124" t="str">
        <f t="shared" si="34"/>
        <v/>
      </c>
      <c r="P124" t="str">
        <f t="shared" si="34"/>
        <v/>
      </c>
      <c r="Q124" t="str">
        <f t="shared" si="34"/>
        <v/>
      </c>
      <c r="R124" t="str">
        <f t="shared" si="34"/>
        <v/>
      </c>
      <c r="S124" t="str">
        <f t="shared" si="34"/>
        <v/>
      </c>
      <c r="T124" t="str">
        <f t="shared" si="34"/>
        <v/>
      </c>
      <c r="U124" t="str">
        <f t="shared" si="34"/>
        <v/>
      </c>
      <c r="V124" t="str">
        <f t="shared" si="34"/>
        <v/>
      </c>
      <c r="W124" t="str">
        <f t="shared" si="33"/>
        <v/>
      </c>
      <c r="X124" t="str">
        <f t="shared" si="33"/>
        <v/>
      </c>
      <c r="Y124" t="str">
        <f t="shared" si="33"/>
        <v/>
      </c>
      <c r="Z124" t="str">
        <f t="shared" si="33"/>
        <v/>
      </c>
      <c r="AA124" t="str">
        <f t="shared" si="33"/>
        <v/>
      </c>
      <c r="AB124" t="str">
        <f t="shared" si="33"/>
        <v/>
      </c>
      <c r="AC124" t="str">
        <f t="shared" si="33"/>
        <v/>
      </c>
      <c r="AD124" t="str">
        <f t="shared" si="33"/>
        <v/>
      </c>
      <c r="AE124" t="str">
        <f t="shared" si="33"/>
        <v/>
      </c>
      <c r="AF124" t="str">
        <f t="shared" si="33"/>
        <v/>
      </c>
      <c r="AG124" t="str">
        <f t="shared" si="33"/>
        <v/>
      </c>
      <c r="AH124" t="str">
        <f t="shared" si="33"/>
        <v/>
      </c>
      <c r="AI124">
        <f t="shared" si="25"/>
        <v>0</v>
      </c>
      <c r="AJ124">
        <f t="shared" si="26"/>
        <v>1</v>
      </c>
    </row>
    <row r="125" spans="2:36" hidden="1" x14ac:dyDescent="0.2">
      <c r="B125">
        <f>TABLA!D120</f>
        <v>1546</v>
      </c>
      <c r="C125" t="str">
        <f>IF(ISNA(LOOKUP($D125,BLIOTECAS!$B$1:$B$27,BLIOTECAS!C$1:C$27)),"",LOOKUP($D125,BLIOTECAS!$B$1:$B$27,BLIOTECAS!C$1:C$27))</f>
        <v xml:space="preserve">Facultad de Filología </v>
      </c>
      <c r="D125">
        <f>TABLA!G120</f>
        <v>14</v>
      </c>
      <c r="E125" s="163" t="str">
        <f>TABLA!BF120</f>
        <v xml:space="preserve">Materia sobre Asia concretamente sobre Corea </v>
      </c>
      <c r="F125" s="163">
        <f>TABLA!BO120</f>
        <v>0</v>
      </c>
      <c r="G125" t="str">
        <f t="shared" si="32"/>
        <v/>
      </c>
      <c r="H125" t="str">
        <f t="shared" si="34"/>
        <v/>
      </c>
      <c r="I125" t="str">
        <f t="shared" si="34"/>
        <v/>
      </c>
      <c r="J125" t="str">
        <f t="shared" si="34"/>
        <v/>
      </c>
      <c r="K125" t="str">
        <f t="shared" si="34"/>
        <v/>
      </c>
      <c r="L125" t="str">
        <f t="shared" si="34"/>
        <v/>
      </c>
      <c r="M125" t="str">
        <f t="shared" si="34"/>
        <v/>
      </c>
      <c r="N125" t="str">
        <f t="shared" si="34"/>
        <v/>
      </c>
      <c r="O125" t="str">
        <f t="shared" si="34"/>
        <v/>
      </c>
      <c r="P125" t="str">
        <f t="shared" si="34"/>
        <v/>
      </c>
      <c r="Q125" t="str">
        <f t="shared" si="34"/>
        <v/>
      </c>
      <c r="R125" t="str">
        <f t="shared" si="34"/>
        <v/>
      </c>
      <c r="S125" t="str">
        <f t="shared" si="34"/>
        <v/>
      </c>
      <c r="T125" t="str">
        <f t="shared" si="34"/>
        <v/>
      </c>
      <c r="U125" t="str">
        <f t="shared" si="34"/>
        <v/>
      </c>
      <c r="V125" t="str">
        <f t="shared" si="34"/>
        <v/>
      </c>
      <c r="W125" t="str">
        <f t="shared" si="33"/>
        <v/>
      </c>
      <c r="X125" t="str">
        <f t="shared" si="33"/>
        <v/>
      </c>
      <c r="Y125" t="str">
        <f t="shared" si="33"/>
        <v/>
      </c>
      <c r="Z125" t="str">
        <f t="shared" si="33"/>
        <v/>
      </c>
      <c r="AA125" t="str">
        <f t="shared" si="33"/>
        <v/>
      </c>
      <c r="AB125" t="str">
        <f t="shared" si="33"/>
        <v/>
      </c>
      <c r="AC125" t="str">
        <f t="shared" si="33"/>
        <v/>
      </c>
      <c r="AD125" t="str">
        <f t="shared" si="33"/>
        <v/>
      </c>
      <c r="AE125" t="str">
        <f t="shared" si="33"/>
        <v/>
      </c>
      <c r="AF125" t="str">
        <f t="shared" si="33"/>
        <v/>
      </c>
      <c r="AG125" t="str">
        <f t="shared" si="33"/>
        <v/>
      </c>
      <c r="AH125" t="str">
        <f t="shared" si="33"/>
        <v/>
      </c>
      <c r="AI125">
        <f t="shared" si="25"/>
        <v>1</v>
      </c>
      <c r="AJ125">
        <f t="shared" si="26"/>
        <v>0</v>
      </c>
    </row>
    <row r="126" spans="2:36" hidden="1" x14ac:dyDescent="0.2">
      <c r="B126">
        <f>TABLA!D121</f>
        <v>1547</v>
      </c>
      <c r="C126" t="str">
        <f>IF(ISNA(LOOKUP($D126,BLIOTECAS!$B$1:$B$27,BLIOTECAS!C$1:C$27)),"",LOOKUP($D126,BLIOTECAS!$B$1:$B$27,BLIOTECAS!C$1:C$27))</f>
        <v xml:space="preserve">Facultad de Geografía e Historia </v>
      </c>
      <c r="D126">
        <f>TABLA!G121</f>
        <v>16</v>
      </c>
      <c r="E126" s="163">
        <f>TABLA!BF121</f>
        <v>0</v>
      </c>
      <c r="F126" s="163" t="str">
        <f>TABLA!BO121</f>
        <v>Sería imprescindible volver al acceso directo a los libros por parte de los profesores.</v>
      </c>
      <c r="G126" t="str">
        <f t="shared" si="32"/>
        <v/>
      </c>
      <c r="H126" t="str">
        <f t="shared" si="34"/>
        <v/>
      </c>
      <c r="I126" t="str">
        <f t="shared" si="34"/>
        <v/>
      </c>
      <c r="J126" t="str">
        <f t="shared" si="34"/>
        <v/>
      </c>
      <c r="K126" t="str">
        <f t="shared" si="34"/>
        <v/>
      </c>
      <c r="L126" t="str">
        <f t="shared" si="34"/>
        <v/>
      </c>
      <c r="M126" t="str">
        <f t="shared" si="34"/>
        <v/>
      </c>
      <c r="N126" t="str">
        <f t="shared" si="34"/>
        <v/>
      </c>
      <c r="O126" t="str">
        <f t="shared" si="34"/>
        <v/>
      </c>
      <c r="P126" t="str">
        <f t="shared" si="34"/>
        <v/>
      </c>
      <c r="Q126" t="str">
        <f t="shared" si="34"/>
        <v/>
      </c>
      <c r="R126" t="str">
        <f t="shared" si="34"/>
        <v/>
      </c>
      <c r="S126" t="str">
        <f t="shared" si="34"/>
        <v/>
      </c>
      <c r="T126" t="str">
        <f t="shared" si="34"/>
        <v/>
      </c>
      <c r="U126" t="str">
        <f t="shared" si="34"/>
        <v/>
      </c>
      <c r="V126" t="str">
        <f t="shared" si="34"/>
        <v/>
      </c>
      <c r="W126" t="str">
        <f t="shared" si="33"/>
        <v/>
      </c>
      <c r="X126" t="str">
        <f t="shared" si="33"/>
        <v/>
      </c>
      <c r="Y126" t="str">
        <f t="shared" si="33"/>
        <v/>
      </c>
      <c r="Z126" t="str">
        <f t="shared" si="33"/>
        <v/>
      </c>
      <c r="AA126" t="str">
        <f t="shared" si="33"/>
        <v/>
      </c>
      <c r="AB126" t="str">
        <f t="shared" si="33"/>
        <v/>
      </c>
      <c r="AC126" t="str">
        <f t="shared" si="33"/>
        <v/>
      </c>
      <c r="AD126" t="str">
        <f t="shared" si="33"/>
        <v/>
      </c>
      <c r="AE126" t="str">
        <f t="shared" si="33"/>
        <v/>
      </c>
      <c r="AF126" t="str">
        <f t="shared" si="33"/>
        <v/>
      </c>
      <c r="AG126" t="str">
        <f t="shared" si="33"/>
        <v/>
      </c>
      <c r="AH126" t="str">
        <f t="shared" si="33"/>
        <v/>
      </c>
      <c r="AI126">
        <f t="shared" si="25"/>
        <v>0</v>
      </c>
      <c r="AJ126">
        <f t="shared" si="26"/>
        <v>1</v>
      </c>
    </row>
    <row r="127" spans="2:36" hidden="1" x14ac:dyDescent="0.2">
      <c r="B127">
        <f>TABLA!D122</f>
        <v>1548</v>
      </c>
      <c r="C127" t="str">
        <f>IF(ISNA(LOOKUP($D127,BLIOTECAS!$B$1:$B$27,BLIOTECAS!C$1:C$27)),"",LOOKUP($D127,BLIOTECAS!$B$1:$B$27,BLIOTECAS!C$1:C$27))</f>
        <v xml:space="preserve">Facultad de Ciencias Biológicas </v>
      </c>
      <c r="D127">
        <f>TABLA!G122</f>
        <v>2</v>
      </c>
      <c r="E127" s="163">
        <f>TABLA!BF122</f>
        <v>0</v>
      </c>
      <c r="F127" s="163">
        <f>TABLA!BO122</f>
        <v>0</v>
      </c>
      <c r="G127" t="str">
        <f t="shared" si="32"/>
        <v/>
      </c>
      <c r="H127" t="str">
        <f t="shared" si="34"/>
        <v/>
      </c>
      <c r="I127" t="str">
        <f t="shared" si="34"/>
        <v/>
      </c>
      <c r="J127" t="str">
        <f t="shared" si="34"/>
        <v/>
      </c>
      <c r="K127" t="str">
        <f t="shared" si="34"/>
        <v/>
      </c>
      <c r="L127" t="str">
        <f t="shared" si="34"/>
        <v/>
      </c>
      <c r="M127" t="str">
        <f t="shared" si="34"/>
        <v/>
      </c>
      <c r="N127" t="str">
        <f t="shared" si="34"/>
        <v/>
      </c>
      <c r="O127" t="str">
        <f t="shared" si="34"/>
        <v/>
      </c>
      <c r="P127" t="str">
        <f t="shared" si="34"/>
        <v/>
      </c>
      <c r="Q127" t="str">
        <f t="shared" si="34"/>
        <v/>
      </c>
      <c r="R127" t="str">
        <f t="shared" si="34"/>
        <v/>
      </c>
      <c r="S127" t="str">
        <f t="shared" si="34"/>
        <v/>
      </c>
      <c r="T127" t="str">
        <f t="shared" si="34"/>
        <v/>
      </c>
      <c r="U127" t="str">
        <f t="shared" si="34"/>
        <v/>
      </c>
      <c r="V127" t="str">
        <f t="shared" si="34"/>
        <v/>
      </c>
      <c r="W127" t="str">
        <f t="shared" si="33"/>
        <v/>
      </c>
      <c r="X127" t="str">
        <f t="shared" si="33"/>
        <v/>
      </c>
      <c r="Y127" t="str">
        <f t="shared" si="33"/>
        <v/>
      </c>
      <c r="Z127" t="str">
        <f t="shared" si="33"/>
        <v/>
      </c>
      <c r="AA127" t="str">
        <f t="shared" si="33"/>
        <v/>
      </c>
      <c r="AB127" t="str">
        <f t="shared" si="33"/>
        <v/>
      </c>
      <c r="AC127" t="str">
        <f t="shared" si="33"/>
        <v/>
      </c>
      <c r="AD127" t="str">
        <f t="shared" si="33"/>
        <v/>
      </c>
      <c r="AE127" t="str">
        <f t="shared" si="33"/>
        <v/>
      </c>
      <c r="AF127" t="str">
        <f t="shared" si="33"/>
        <v/>
      </c>
      <c r="AG127" t="str">
        <f t="shared" si="33"/>
        <v/>
      </c>
      <c r="AH127" t="str">
        <f t="shared" si="33"/>
        <v/>
      </c>
      <c r="AI127">
        <f t="shared" si="25"/>
        <v>0</v>
      </c>
      <c r="AJ127">
        <f t="shared" si="26"/>
        <v>0</v>
      </c>
    </row>
    <row r="128" spans="2:36" hidden="1" x14ac:dyDescent="0.2">
      <c r="B128">
        <f>TABLA!D123</f>
        <v>1549</v>
      </c>
      <c r="C128" t="str">
        <f>IF(ISNA(LOOKUP($D128,BLIOTECAS!$B$1:$B$27,BLIOTECAS!C$1:C$27)),"",LOOKUP($D128,BLIOTECAS!$B$1:$B$27,BLIOTECAS!C$1:C$27))</f>
        <v xml:space="preserve">Facultad de Ciencias Químicas </v>
      </c>
      <c r="D128">
        <f>TABLA!G123</f>
        <v>10</v>
      </c>
      <c r="E128" s="163">
        <f>TABLA!BF123</f>
        <v>0</v>
      </c>
      <c r="F128" s="163">
        <f>TABLA!BO123</f>
        <v>0</v>
      </c>
      <c r="G128" t="str">
        <f t="shared" si="32"/>
        <v/>
      </c>
      <c r="H128" t="str">
        <f t="shared" si="34"/>
        <v/>
      </c>
      <c r="I128" t="str">
        <f t="shared" si="34"/>
        <v/>
      </c>
      <c r="J128" t="str">
        <f t="shared" si="34"/>
        <v/>
      </c>
      <c r="K128" t="str">
        <f t="shared" si="34"/>
        <v/>
      </c>
      <c r="L128" t="str">
        <f t="shared" si="34"/>
        <v/>
      </c>
      <c r="M128" t="str">
        <f t="shared" si="34"/>
        <v/>
      </c>
      <c r="N128" t="str">
        <f t="shared" si="34"/>
        <v/>
      </c>
      <c r="O128" t="str">
        <f t="shared" si="34"/>
        <v/>
      </c>
      <c r="P128" t="str">
        <f t="shared" si="34"/>
        <v/>
      </c>
      <c r="Q128" t="str">
        <f t="shared" si="34"/>
        <v/>
      </c>
      <c r="R128" t="str">
        <f t="shared" si="34"/>
        <v/>
      </c>
      <c r="S128" t="str">
        <f t="shared" si="34"/>
        <v/>
      </c>
      <c r="T128" t="str">
        <f t="shared" si="34"/>
        <v/>
      </c>
      <c r="U128" t="str">
        <f t="shared" si="34"/>
        <v/>
      </c>
      <c r="V128" t="str">
        <f t="shared" si="34"/>
        <v/>
      </c>
      <c r="W128" t="str">
        <f t="shared" si="33"/>
        <v/>
      </c>
      <c r="X128" t="str">
        <f t="shared" si="33"/>
        <v/>
      </c>
      <c r="Y128" t="str">
        <f t="shared" si="33"/>
        <v/>
      </c>
      <c r="Z128" t="str">
        <f t="shared" si="33"/>
        <v/>
      </c>
      <c r="AA128" t="str">
        <f t="shared" si="33"/>
        <v/>
      </c>
      <c r="AB128" t="str">
        <f t="shared" si="33"/>
        <v/>
      </c>
      <c r="AC128" t="str">
        <f t="shared" si="33"/>
        <v/>
      </c>
      <c r="AD128" t="str">
        <f t="shared" si="33"/>
        <v/>
      </c>
      <c r="AE128" t="str">
        <f t="shared" si="33"/>
        <v/>
      </c>
      <c r="AF128" t="str">
        <f t="shared" si="33"/>
        <v/>
      </c>
      <c r="AG128" t="str">
        <f t="shared" si="33"/>
        <v/>
      </c>
      <c r="AH128" t="str">
        <f t="shared" si="33"/>
        <v/>
      </c>
      <c r="AI128">
        <f t="shared" si="25"/>
        <v>0</v>
      </c>
      <c r="AJ128">
        <f t="shared" si="26"/>
        <v>0</v>
      </c>
    </row>
    <row r="129" spans="2:36" hidden="1" x14ac:dyDescent="0.2">
      <c r="B129">
        <f>TABLA!D124</f>
        <v>1550</v>
      </c>
      <c r="C129" t="str">
        <f>IF(ISNA(LOOKUP($D129,BLIOTECAS!$B$1:$B$27,BLIOTECAS!C$1:C$27)),"",LOOKUP($D129,BLIOTECAS!$B$1:$B$27,BLIOTECAS!C$1:C$27))</f>
        <v xml:space="preserve">Facultad de Ciencias de la Documentación </v>
      </c>
      <c r="D129">
        <f>TABLA!G124</f>
        <v>3</v>
      </c>
      <c r="E129" s="163">
        <f>TABLA!BF124</f>
        <v>0</v>
      </c>
      <c r="F129" s="163">
        <f>TABLA!BO124</f>
        <v>0</v>
      </c>
      <c r="G129" t="str">
        <f t="shared" si="32"/>
        <v/>
      </c>
      <c r="H129" t="str">
        <f t="shared" si="34"/>
        <v/>
      </c>
      <c r="I129" t="str">
        <f t="shared" si="34"/>
        <v/>
      </c>
      <c r="J129" t="str">
        <f t="shared" si="34"/>
        <v/>
      </c>
      <c r="K129" t="str">
        <f t="shared" si="34"/>
        <v/>
      </c>
      <c r="L129" t="str">
        <f t="shared" si="34"/>
        <v/>
      </c>
      <c r="M129" t="str">
        <f t="shared" si="34"/>
        <v/>
      </c>
      <c r="N129" t="str">
        <f t="shared" si="34"/>
        <v/>
      </c>
      <c r="O129" t="str">
        <f t="shared" si="34"/>
        <v/>
      </c>
      <c r="P129" t="str">
        <f t="shared" si="34"/>
        <v/>
      </c>
      <c r="Q129" t="str">
        <f t="shared" si="34"/>
        <v/>
      </c>
      <c r="R129" t="str">
        <f t="shared" si="34"/>
        <v/>
      </c>
      <c r="S129" t="str">
        <f t="shared" si="34"/>
        <v/>
      </c>
      <c r="T129" t="str">
        <f t="shared" si="34"/>
        <v/>
      </c>
      <c r="U129" t="str">
        <f t="shared" si="34"/>
        <v/>
      </c>
      <c r="V129" t="str">
        <f t="shared" si="34"/>
        <v/>
      </c>
      <c r="W129" t="str">
        <f t="shared" si="33"/>
        <v/>
      </c>
      <c r="X129" t="str">
        <f t="shared" si="33"/>
        <v/>
      </c>
      <c r="Y129" t="str">
        <f t="shared" si="33"/>
        <v/>
      </c>
      <c r="Z129" t="str">
        <f t="shared" si="33"/>
        <v/>
      </c>
      <c r="AA129" t="str">
        <f t="shared" si="33"/>
        <v/>
      </c>
      <c r="AB129" t="str">
        <f t="shared" si="33"/>
        <v/>
      </c>
      <c r="AC129" t="str">
        <f t="shared" si="33"/>
        <v/>
      </c>
      <c r="AD129" t="str">
        <f t="shared" si="33"/>
        <v/>
      </c>
      <c r="AE129" t="str">
        <f t="shared" si="33"/>
        <v/>
      </c>
      <c r="AF129" t="str">
        <f t="shared" si="33"/>
        <v/>
      </c>
      <c r="AG129" t="str">
        <f t="shared" si="33"/>
        <v/>
      </c>
      <c r="AH129" t="str">
        <f t="shared" si="33"/>
        <v/>
      </c>
      <c r="AI129">
        <f t="shared" si="25"/>
        <v>0</v>
      </c>
      <c r="AJ129">
        <f t="shared" si="26"/>
        <v>0</v>
      </c>
    </row>
    <row r="130" spans="2:36" hidden="1" x14ac:dyDescent="0.2">
      <c r="B130">
        <f>TABLA!D125</f>
        <v>1551</v>
      </c>
      <c r="C130" t="str">
        <f>IF(ISNA(LOOKUP($D130,BLIOTECAS!$B$1:$B$27,BLIOTECAS!C$1:C$27)),"",LOOKUP($D130,BLIOTECAS!$B$1:$B$27,BLIOTECAS!C$1:C$27))</f>
        <v xml:space="preserve">Facultad de Medicina </v>
      </c>
      <c r="D130">
        <f>TABLA!G125</f>
        <v>18</v>
      </c>
      <c r="E130" s="163">
        <f>TABLA!BF125</f>
        <v>0</v>
      </c>
      <c r="F130" s="163">
        <f>TABLA!BO125</f>
        <v>0</v>
      </c>
      <c r="G130" t="str">
        <f t="shared" si="32"/>
        <v/>
      </c>
      <c r="H130" t="str">
        <f t="shared" si="34"/>
        <v/>
      </c>
      <c r="I130" t="str">
        <f t="shared" si="34"/>
        <v/>
      </c>
      <c r="J130" t="str">
        <f t="shared" si="34"/>
        <v/>
      </c>
      <c r="K130" t="str">
        <f t="shared" si="34"/>
        <v/>
      </c>
      <c r="L130" t="str">
        <f t="shared" si="34"/>
        <v/>
      </c>
      <c r="M130" t="str">
        <f t="shared" si="34"/>
        <v/>
      </c>
      <c r="N130" t="str">
        <f t="shared" si="34"/>
        <v/>
      </c>
      <c r="O130" t="str">
        <f t="shared" si="34"/>
        <v/>
      </c>
      <c r="P130" t="str">
        <f t="shared" si="34"/>
        <v/>
      </c>
      <c r="Q130" t="str">
        <f t="shared" si="34"/>
        <v/>
      </c>
      <c r="R130" t="str">
        <f t="shared" si="34"/>
        <v/>
      </c>
      <c r="S130" t="str">
        <f t="shared" si="34"/>
        <v/>
      </c>
      <c r="T130" t="str">
        <f t="shared" si="34"/>
        <v/>
      </c>
      <c r="U130" t="str">
        <f t="shared" si="34"/>
        <v/>
      </c>
      <c r="V130" t="str">
        <f t="shared" si="34"/>
        <v/>
      </c>
      <c r="W130" t="str">
        <f t="shared" si="33"/>
        <v/>
      </c>
      <c r="X130" t="str">
        <f t="shared" si="33"/>
        <v/>
      </c>
      <c r="Y130" t="str">
        <f t="shared" si="33"/>
        <v/>
      </c>
      <c r="Z130" t="str">
        <f t="shared" si="33"/>
        <v/>
      </c>
      <c r="AA130" t="str">
        <f t="shared" si="33"/>
        <v/>
      </c>
      <c r="AB130" t="str">
        <f t="shared" si="33"/>
        <v/>
      </c>
      <c r="AC130" t="str">
        <f t="shared" si="33"/>
        <v/>
      </c>
      <c r="AD130" t="str">
        <f t="shared" si="33"/>
        <v/>
      </c>
      <c r="AE130" t="str">
        <f t="shared" si="33"/>
        <v/>
      </c>
      <c r="AF130" t="str">
        <f t="shared" si="33"/>
        <v/>
      </c>
      <c r="AG130" t="str">
        <f t="shared" si="33"/>
        <v/>
      </c>
      <c r="AH130" t="str">
        <f t="shared" si="33"/>
        <v/>
      </c>
      <c r="AI130">
        <f t="shared" si="25"/>
        <v>0</v>
      </c>
      <c r="AJ130">
        <f t="shared" si="26"/>
        <v>0</v>
      </c>
    </row>
    <row r="131" spans="2:36" x14ac:dyDescent="0.2">
      <c r="B131">
        <f>TABLA!D126</f>
        <v>1552</v>
      </c>
      <c r="C131" t="str">
        <f>IF(ISNA(LOOKUP($D131,BLIOTECAS!$B$1:$B$27,BLIOTECAS!C$1:C$27)),"",LOOKUP($D131,BLIOTECAS!$B$1:$B$27,BLIOTECAS!C$1:C$27))</f>
        <v xml:space="preserve">Facultad de Farmacia </v>
      </c>
      <c r="D131">
        <f>TABLA!G126</f>
        <v>13</v>
      </c>
      <c r="E131" s="163">
        <f>TABLA!BF126</f>
        <v>0</v>
      </c>
      <c r="F131" s="163">
        <f>TABLA!BO126</f>
        <v>0</v>
      </c>
      <c r="G131" t="str">
        <f t="shared" si="32"/>
        <v/>
      </c>
      <c r="H131" t="str">
        <f t="shared" si="34"/>
        <v/>
      </c>
      <c r="I131" t="str">
        <f t="shared" si="34"/>
        <v/>
      </c>
      <c r="J131" t="str">
        <f t="shared" si="34"/>
        <v/>
      </c>
      <c r="K131" t="str">
        <f t="shared" si="34"/>
        <v/>
      </c>
      <c r="L131" t="str">
        <f t="shared" si="34"/>
        <v/>
      </c>
      <c r="M131" t="str">
        <f t="shared" si="34"/>
        <v/>
      </c>
      <c r="N131" t="str">
        <f t="shared" si="34"/>
        <v/>
      </c>
      <c r="O131" t="str">
        <f t="shared" si="34"/>
        <v/>
      </c>
      <c r="P131" t="str">
        <f t="shared" si="34"/>
        <v/>
      </c>
      <c r="Q131" t="str">
        <f t="shared" si="34"/>
        <v/>
      </c>
      <c r="R131" t="str">
        <f t="shared" si="34"/>
        <v/>
      </c>
      <c r="S131" t="str">
        <f t="shared" si="34"/>
        <v/>
      </c>
      <c r="T131" t="str">
        <f t="shared" si="34"/>
        <v/>
      </c>
      <c r="U131" t="str">
        <f t="shared" si="34"/>
        <v/>
      </c>
      <c r="V131" t="str">
        <f t="shared" si="34"/>
        <v/>
      </c>
      <c r="W131" t="str">
        <f t="shared" si="33"/>
        <v/>
      </c>
      <c r="X131" t="str">
        <f t="shared" si="33"/>
        <v/>
      </c>
      <c r="Y131" t="str">
        <f t="shared" si="33"/>
        <v/>
      </c>
      <c r="Z131" t="str">
        <f t="shared" si="33"/>
        <v/>
      </c>
      <c r="AA131" t="str">
        <f t="shared" si="33"/>
        <v/>
      </c>
      <c r="AB131" t="str">
        <f t="shared" si="33"/>
        <v/>
      </c>
      <c r="AC131" t="str">
        <f t="shared" si="33"/>
        <v/>
      </c>
      <c r="AD131" t="str">
        <f t="shared" si="33"/>
        <v/>
      </c>
      <c r="AE131" t="str">
        <f t="shared" si="33"/>
        <v/>
      </c>
      <c r="AF131" t="str">
        <f t="shared" si="33"/>
        <v/>
      </c>
      <c r="AG131" t="str">
        <f t="shared" si="33"/>
        <v/>
      </c>
      <c r="AH131" t="str">
        <f t="shared" si="33"/>
        <v/>
      </c>
      <c r="AI131">
        <f t="shared" si="25"/>
        <v>0</v>
      </c>
      <c r="AJ131">
        <f t="shared" si="26"/>
        <v>0</v>
      </c>
    </row>
    <row r="132" spans="2:36" hidden="1" x14ac:dyDescent="0.2">
      <c r="B132">
        <f>TABLA!D127</f>
        <v>1553</v>
      </c>
      <c r="C132" t="str">
        <f>IF(ISNA(LOOKUP($D132,BLIOTECAS!$B$1:$B$27,BLIOTECAS!C$1:C$27)),"",LOOKUP($D132,BLIOTECAS!$B$1:$B$27,BLIOTECAS!C$1:C$27))</f>
        <v xml:space="preserve">Facultad de Filología </v>
      </c>
      <c r="D132">
        <f>TABLA!G127</f>
        <v>14</v>
      </c>
      <c r="E132" s="163">
        <f>TABLA!BF127</f>
        <v>0</v>
      </c>
      <c r="F132" s="163">
        <f>TABLA!BO127</f>
        <v>0</v>
      </c>
      <c r="G132" t="str">
        <f t="shared" si="32"/>
        <v/>
      </c>
      <c r="H132" t="str">
        <f t="shared" ref="H132:V141" si="35">IFERROR((IF(FIND(H$1,$E132,1)&gt;0,"x")),"")</f>
        <v/>
      </c>
      <c r="I132" t="str">
        <f t="shared" si="35"/>
        <v/>
      </c>
      <c r="J132" t="str">
        <f t="shared" si="35"/>
        <v/>
      </c>
      <c r="K132" t="str">
        <f t="shared" si="35"/>
        <v/>
      </c>
      <c r="L132" t="str">
        <f t="shared" si="35"/>
        <v/>
      </c>
      <c r="M132" t="str">
        <f t="shared" si="35"/>
        <v/>
      </c>
      <c r="N132" t="str">
        <f t="shared" si="35"/>
        <v/>
      </c>
      <c r="O132" t="str">
        <f t="shared" si="35"/>
        <v/>
      </c>
      <c r="P132" t="str">
        <f t="shared" si="35"/>
        <v/>
      </c>
      <c r="Q132" t="str">
        <f t="shared" si="35"/>
        <v/>
      </c>
      <c r="R132" t="str">
        <f t="shared" si="35"/>
        <v/>
      </c>
      <c r="S132" t="str">
        <f t="shared" si="35"/>
        <v/>
      </c>
      <c r="T132" t="str">
        <f t="shared" si="35"/>
        <v/>
      </c>
      <c r="U132" t="str">
        <f t="shared" si="35"/>
        <v/>
      </c>
      <c r="V132" t="str">
        <f t="shared" si="35"/>
        <v/>
      </c>
      <c r="W132" t="str">
        <f t="shared" si="33"/>
        <v/>
      </c>
      <c r="X132" t="str">
        <f t="shared" si="33"/>
        <v/>
      </c>
      <c r="Y132" t="str">
        <f t="shared" si="33"/>
        <v/>
      </c>
      <c r="Z132" t="str">
        <f t="shared" si="33"/>
        <v/>
      </c>
      <c r="AA132" t="str">
        <f t="shared" si="33"/>
        <v/>
      </c>
      <c r="AB132" t="str">
        <f t="shared" si="33"/>
        <v/>
      </c>
      <c r="AC132" t="str">
        <f t="shared" si="33"/>
        <v/>
      </c>
      <c r="AD132" t="str">
        <f t="shared" si="33"/>
        <v/>
      </c>
      <c r="AE132" t="str">
        <f t="shared" si="33"/>
        <v/>
      </c>
      <c r="AF132" t="str">
        <f t="shared" si="33"/>
        <v/>
      </c>
      <c r="AG132" t="str">
        <f t="shared" si="33"/>
        <v/>
      </c>
      <c r="AH132" t="str">
        <f t="shared" si="33"/>
        <v/>
      </c>
      <c r="AI132">
        <f t="shared" si="25"/>
        <v>0</v>
      </c>
      <c r="AJ132">
        <f t="shared" si="26"/>
        <v>0</v>
      </c>
    </row>
    <row r="133" spans="2:36" hidden="1" x14ac:dyDescent="0.2">
      <c r="B133">
        <f>TABLA!D128</f>
        <v>1554</v>
      </c>
      <c r="C133" t="str">
        <f>IF(ISNA(LOOKUP($D133,BLIOTECAS!$B$1:$B$27,BLIOTECAS!C$1:C$27)),"",LOOKUP($D133,BLIOTECAS!$B$1:$B$27,BLIOTECAS!C$1:C$27))</f>
        <v xml:space="preserve">Facultad de Informática </v>
      </c>
      <c r="D133">
        <f>TABLA!G128</f>
        <v>17</v>
      </c>
      <c r="E133" s="163">
        <f>TABLA!BF128</f>
        <v>0</v>
      </c>
      <c r="F133" s="163">
        <f>TABLA!BO128</f>
        <v>0</v>
      </c>
      <c r="G133" t="str">
        <f t="shared" si="32"/>
        <v/>
      </c>
      <c r="H133" t="str">
        <f t="shared" si="35"/>
        <v/>
      </c>
      <c r="I133" t="str">
        <f t="shared" si="35"/>
        <v/>
      </c>
      <c r="J133" t="str">
        <f t="shared" si="35"/>
        <v/>
      </c>
      <c r="K133" t="str">
        <f t="shared" si="35"/>
        <v/>
      </c>
      <c r="L133" t="str">
        <f t="shared" si="35"/>
        <v/>
      </c>
      <c r="M133" t="str">
        <f t="shared" si="35"/>
        <v/>
      </c>
      <c r="N133" t="str">
        <f t="shared" si="35"/>
        <v/>
      </c>
      <c r="O133" t="str">
        <f t="shared" si="35"/>
        <v/>
      </c>
      <c r="P133" t="str">
        <f t="shared" si="35"/>
        <v/>
      </c>
      <c r="Q133" t="str">
        <f t="shared" si="35"/>
        <v/>
      </c>
      <c r="R133" t="str">
        <f t="shared" si="35"/>
        <v/>
      </c>
      <c r="S133" t="str">
        <f t="shared" si="35"/>
        <v/>
      </c>
      <c r="T133" t="str">
        <f t="shared" si="35"/>
        <v/>
      </c>
      <c r="U133" t="str">
        <f t="shared" si="35"/>
        <v/>
      </c>
      <c r="V133" t="str">
        <f t="shared" si="35"/>
        <v/>
      </c>
      <c r="W133" t="str">
        <f t="shared" si="33"/>
        <v/>
      </c>
      <c r="X133" t="str">
        <f t="shared" si="33"/>
        <v/>
      </c>
      <c r="Y133" t="str">
        <f t="shared" si="33"/>
        <v/>
      </c>
      <c r="Z133" t="str">
        <f t="shared" si="33"/>
        <v/>
      </c>
      <c r="AA133" t="str">
        <f t="shared" si="33"/>
        <v/>
      </c>
      <c r="AB133" t="str">
        <f t="shared" si="33"/>
        <v/>
      </c>
      <c r="AC133" t="str">
        <f t="shared" si="33"/>
        <v/>
      </c>
      <c r="AD133" t="str">
        <f t="shared" si="33"/>
        <v/>
      </c>
      <c r="AE133" t="str">
        <f t="shared" si="33"/>
        <v/>
      </c>
      <c r="AF133" t="str">
        <f t="shared" si="33"/>
        <v/>
      </c>
      <c r="AG133" t="str">
        <f t="shared" si="33"/>
        <v/>
      </c>
      <c r="AH133" t="str">
        <f t="shared" si="33"/>
        <v/>
      </c>
      <c r="AI133">
        <f t="shared" si="25"/>
        <v>0</v>
      </c>
      <c r="AJ133">
        <f t="shared" si="26"/>
        <v>0</v>
      </c>
    </row>
    <row r="134" spans="2:36" hidden="1" x14ac:dyDescent="0.2">
      <c r="B134">
        <f>TABLA!D129</f>
        <v>1555</v>
      </c>
      <c r="C134" t="str">
        <f>IF(ISNA(LOOKUP($D134,BLIOTECAS!$B$1:$B$27,BLIOTECAS!C$1:C$27)),"",LOOKUP($D134,BLIOTECAS!$B$1:$B$27,BLIOTECAS!C$1:C$27))</f>
        <v xml:space="preserve">Facultad de Educación </v>
      </c>
      <c r="D134">
        <f>TABLA!G129</f>
        <v>12</v>
      </c>
      <c r="E134" s="163">
        <f>TABLA!BF129</f>
        <v>0</v>
      </c>
      <c r="F134" s="163">
        <f>TABLA!BO129</f>
        <v>0</v>
      </c>
      <c r="G134" t="str">
        <f t="shared" si="32"/>
        <v/>
      </c>
      <c r="H134" t="str">
        <f t="shared" si="35"/>
        <v/>
      </c>
      <c r="I134" t="str">
        <f t="shared" si="35"/>
        <v/>
      </c>
      <c r="J134" t="str">
        <f t="shared" si="35"/>
        <v/>
      </c>
      <c r="K134" t="str">
        <f t="shared" si="35"/>
        <v/>
      </c>
      <c r="L134" t="str">
        <f t="shared" si="35"/>
        <v/>
      </c>
      <c r="M134" t="str">
        <f t="shared" si="35"/>
        <v/>
      </c>
      <c r="N134" t="str">
        <f t="shared" si="35"/>
        <v/>
      </c>
      <c r="O134" t="str">
        <f t="shared" si="35"/>
        <v/>
      </c>
      <c r="P134" t="str">
        <f t="shared" si="35"/>
        <v/>
      </c>
      <c r="Q134" t="str">
        <f t="shared" si="35"/>
        <v/>
      </c>
      <c r="R134" t="str">
        <f t="shared" si="35"/>
        <v/>
      </c>
      <c r="S134" t="str">
        <f t="shared" si="35"/>
        <v/>
      </c>
      <c r="T134" t="str">
        <f t="shared" si="35"/>
        <v/>
      </c>
      <c r="U134" t="str">
        <f t="shared" si="35"/>
        <v/>
      </c>
      <c r="V134" t="str">
        <f t="shared" si="35"/>
        <v/>
      </c>
      <c r="W134" t="str">
        <f t="shared" si="33"/>
        <v/>
      </c>
      <c r="X134" t="str">
        <f t="shared" si="33"/>
        <v/>
      </c>
      <c r="Y134" t="str">
        <f t="shared" si="33"/>
        <v/>
      </c>
      <c r="Z134" t="str">
        <f t="shared" si="33"/>
        <v/>
      </c>
      <c r="AA134" t="str">
        <f t="shared" si="33"/>
        <v/>
      </c>
      <c r="AB134" t="str">
        <f t="shared" si="33"/>
        <v/>
      </c>
      <c r="AC134" t="str">
        <f t="shared" si="33"/>
        <v/>
      </c>
      <c r="AD134" t="str">
        <f t="shared" si="33"/>
        <v/>
      </c>
      <c r="AE134" t="str">
        <f t="shared" si="33"/>
        <v/>
      </c>
      <c r="AF134" t="str">
        <f t="shared" si="33"/>
        <v/>
      </c>
      <c r="AG134" t="str">
        <f t="shared" si="33"/>
        <v/>
      </c>
      <c r="AH134" t="str">
        <f t="shared" si="33"/>
        <v/>
      </c>
      <c r="AI134">
        <f t="shared" si="25"/>
        <v>0</v>
      </c>
      <c r="AJ134">
        <f t="shared" si="26"/>
        <v>0</v>
      </c>
    </row>
    <row r="135" spans="2:36" ht="51" hidden="1" x14ac:dyDescent="0.2">
      <c r="B135">
        <f>TABLA!D130</f>
        <v>1556</v>
      </c>
      <c r="C135" t="str">
        <f>IF(ISNA(LOOKUP($D135,BLIOTECAS!$B$1:$B$27,BLIOTECAS!C$1:C$27)),"",LOOKUP($D135,BLIOTECAS!$B$1:$B$27,BLIOTECAS!C$1:C$27))</f>
        <v xml:space="preserve">Facultad de Geografía e Historia </v>
      </c>
      <c r="D135">
        <f>TABLA!G130</f>
        <v>16</v>
      </c>
      <c r="E135" s="163">
        <f>TABLA!BF130</f>
        <v>0</v>
      </c>
      <c r="F135" s="163" t="str">
        <f>TABLA!BO130</f>
        <v>Los bibliotecarios del depósito a veces se muestran reticentes a permitir el acceso de profesores al depósito de la biblioteca sin comprender que la consulta directa sobre las estanterías a menudo ayuda a la localización de recursos, deberían ser más diligentes y comprensivos con quién necesita acceder directamente a esos fondos.</v>
      </c>
      <c r="G135" t="str">
        <f t="shared" si="32"/>
        <v/>
      </c>
      <c r="H135" t="str">
        <f t="shared" si="35"/>
        <v/>
      </c>
      <c r="I135" t="str">
        <f t="shared" si="35"/>
        <v/>
      </c>
      <c r="J135" t="str">
        <f t="shared" si="35"/>
        <v/>
      </c>
      <c r="K135" t="str">
        <f t="shared" si="35"/>
        <v/>
      </c>
      <c r="L135" t="str">
        <f t="shared" si="35"/>
        <v/>
      </c>
      <c r="M135" t="str">
        <f t="shared" si="35"/>
        <v/>
      </c>
      <c r="N135" t="str">
        <f t="shared" si="35"/>
        <v/>
      </c>
      <c r="O135" t="str">
        <f t="shared" si="35"/>
        <v/>
      </c>
      <c r="P135" t="str">
        <f t="shared" si="35"/>
        <v/>
      </c>
      <c r="Q135" t="str">
        <f t="shared" si="35"/>
        <v/>
      </c>
      <c r="R135" t="str">
        <f t="shared" si="35"/>
        <v/>
      </c>
      <c r="S135" t="str">
        <f t="shared" si="35"/>
        <v/>
      </c>
      <c r="T135" t="str">
        <f t="shared" si="35"/>
        <v/>
      </c>
      <c r="U135" t="str">
        <f t="shared" si="35"/>
        <v/>
      </c>
      <c r="V135" t="str">
        <f t="shared" si="35"/>
        <v/>
      </c>
      <c r="W135" t="str">
        <f t="shared" si="33"/>
        <v/>
      </c>
      <c r="X135" t="str">
        <f t="shared" si="33"/>
        <v/>
      </c>
      <c r="Y135" t="str">
        <f t="shared" si="33"/>
        <v/>
      </c>
      <c r="Z135" t="str">
        <f t="shared" si="33"/>
        <v/>
      </c>
      <c r="AA135" t="str">
        <f t="shared" si="33"/>
        <v/>
      </c>
      <c r="AB135" t="str">
        <f t="shared" si="33"/>
        <v/>
      </c>
      <c r="AC135" t="str">
        <f t="shared" si="33"/>
        <v/>
      </c>
      <c r="AD135" t="str">
        <f t="shared" si="33"/>
        <v/>
      </c>
      <c r="AE135" t="str">
        <f t="shared" si="33"/>
        <v/>
      </c>
      <c r="AF135" t="str">
        <f t="shared" si="33"/>
        <v/>
      </c>
      <c r="AG135" t="str">
        <f t="shared" si="33"/>
        <v/>
      </c>
      <c r="AH135" t="str">
        <f t="shared" si="33"/>
        <v/>
      </c>
      <c r="AI135">
        <f t="shared" si="25"/>
        <v>0</v>
      </c>
      <c r="AJ135">
        <f t="shared" si="26"/>
        <v>1</v>
      </c>
    </row>
    <row r="136" spans="2:36" hidden="1" x14ac:dyDescent="0.2">
      <c r="B136">
        <f>TABLA!D131</f>
        <v>1557</v>
      </c>
      <c r="C136" t="str">
        <f>IF(ISNA(LOOKUP($D136,BLIOTECAS!$B$1:$B$27,BLIOTECAS!C$1:C$27)),"",LOOKUP($D136,BLIOTECAS!$B$1:$B$27,BLIOTECAS!C$1:C$27))</f>
        <v xml:space="preserve">Facultad de Ciencias Geológicas </v>
      </c>
      <c r="D136">
        <f>TABLA!G131</f>
        <v>7</v>
      </c>
      <c r="E136" s="163">
        <f>TABLA!BF131</f>
        <v>0</v>
      </c>
      <c r="F136" s="163">
        <f>TABLA!BO131</f>
        <v>0</v>
      </c>
      <c r="G136" t="str">
        <f t="shared" si="32"/>
        <v/>
      </c>
      <c r="H136" t="str">
        <f t="shared" si="35"/>
        <v/>
      </c>
      <c r="I136" t="str">
        <f t="shared" si="35"/>
        <v/>
      </c>
      <c r="J136" t="str">
        <f t="shared" si="35"/>
        <v/>
      </c>
      <c r="K136" t="str">
        <f t="shared" si="35"/>
        <v/>
      </c>
      <c r="L136" t="str">
        <f t="shared" si="35"/>
        <v/>
      </c>
      <c r="M136" t="str">
        <f t="shared" si="35"/>
        <v/>
      </c>
      <c r="N136" t="str">
        <f t="shared" si="35"/>
        <v/>
      </c>
      <c r="O136" t="str">
        <f t="shared" si="35"/>
        <v/>
      </c>
      <c r="P136" t="str">
        <f t="shared" si="35"/>
        <v/>
      </c>
      <c r="Q136" t="str">
        <f t="shared" si="35"/>
        <v/>
      </c>
      <c r="R136" t="str">
        <f t="shared" si="35"/>
        <v/>
      </c>
      <c r="S136" t="str">
        <f t="shared" si="35"/>
        <v/>
      </c>
      <c r="T136" t="str">
        <f t="shared" si="35"/>
        <v/>
      </c>
      <c r="U136" t="str">
        <f t="shared" si="35"/>
        <v/>
      </c>
      <c r="V136" t="str">
        <f t="shared" si="35"/>
        <v/>
      </c>
      <c r="W136" t="str">
        <f t="shared" si="33"/>
        <v/>
      </c>
      <c r="X136" t="str">
        <f t="shared" si="33"/>
        <v/>
      </c>
      <c r="Y136" t="str">
        <f t="shared" si="33"/>
        <v/>
      </c>
      <c r="Z136" t="str">
        <f t="shared" si="33"/>
        <v/>
      </c>
      <c r="AA136" t="str">
        <f t="shared" si="33"/>
        <v/>
      </c>
      <c r="AB136" t="str">
        <f t="shared" si="33"/>
        <v/>
      </c>
      <c r="AC136" t="str">
        <f t="shared" si="33"/>
        <v/>
      </c>
      <c r="AD136" t="str">
        <f t="shared" si="33"/>
        <v/>
      </c>
      <c r="AE136" t="str">
        <f t="shared" si="33"/>
        <v/>
      </c>
      <c r="AF136" t="str">
        <f t="shared" si="33"/>
        <v/>
      </c>
      <c r="AG136" t="str">
        <f t="shared" si="33"/>
        <v/>
      </c>
      <c r="AH136" t="str">
        <f t="shared" si="33"/>
        <v/>
      </c>
      <c r="AI136">
        <f t="shared" si="25"/>
        <v>0</v>
      </c>
      <c r="AJ136">
        <f t="shared" si="26"/>
        <v>0</v>
      </c>
    </row>
    <row r="137" spans="2:36" hidden="1" x14ac:dyDescent="0.2">
      <c r="B137">
        <f>TABLA!D132</f>
        <v>1558</v>
      </c>
      <c r="C137" t="str">
        <f>IF(ISNA(LOOKUP($D137,BLIOTECAS!$B$1:$B$27,BLIOTECAS!C$1:C$27)),"",LOOKUP($D137,BLIOTECAS!$B$1:$B$27,BLIOTECAS!C$1:C$27))</f>
        <v xml:space="preserve">Facultad de Educación </v>
      </c>
      <c r="D137">
        <f>TABLA!G132</f>
        <v>12</v>
      </c>
      <c r="E137" s="163">
        <f>TABLA!BF132</f>
        <v>0</v>
      </c>
      <c r="F137" s="163">
        <f>TABLA!BO132</f>
        <v>0</v>
      </c>
      <c r="G137" t="str">
        <f t="shared" si="32"/>
        <v/>
      </c>
      <c r="H137" t="str">
        <f t="shared" si="35"/>
        <v/>
      </c>
      <c r="I137" t="str">
        <f t="shared" si="35"/>
        <v/>
      </c>
      <c r="J137" t="str">
        <f t="shared" si="35"/>
        <v/>
      </c>
      <c r="K137" t="str">
        <f t="shared" si="35"/>
        <v/>
      </c>
      <c r="L137" t="str">
        <f t="shared" si="35"/>
        <v/>
      </c>
      <c r="M137" t="str">
        <f t="shared" si="35"/>
        <v/>
      </c>
      <c r="N137" t="str">
        <f t="shared" si="35"/>
        <v/>
      </c>
      <c r="O137" t="str">
        <f t="shared" si="35"/>
        <v/>
      </c>
      <c r="P137" t="str">
        <f t="shared" si="35"/>
        <v/>
      </c>
      <c r="Q137" t="str">
        <f t="shared" si="35"/>
        <v/>
      </c>
      <c r="R137" t="str">
        <f t="shared" si="35"/>
        <v/>
      </c>
      <c r="S137" t="str">
        <f t="shared" si="35"/>
        <v/>
      </c>
      <c r="T137" t="str">
        <f t="shared" si="35"/>
        <v/>
      </c>
      <c r="U137" t="str">
        <f t="shared" si="35"/>
        <v/>
      </c>
      <c r="V137" t="str">
        <f t="shared" si="35"/>
        <v/>
      </c>
      <c r="W137" t="str">
        <f t="shared" ref="W137:AH146" si="36">IFERROR((IF(FIND(W$1,$E137,1)&gt;0,"x")),"")</f>
        <v/>
      </c>
      <c r="X137" t="str">
        <f t="shared" si="36"/>
        <v/>
      </c>
      <c r="Y137" t="str">
        <f t="shared" si="36"/>
        <v/>
      </c>
      <c r="Z137" t="str">
        <f t="shared" si="36"/>
        <v/>
      </c>
      <c r="AA137" t="str">
        <f t="shared" si="36"/>
        <v/>
      </c>
      <c r="AB137" t="str">
        <f t="shared" si="36"/>
        <v/>
      </c>
      <c r="AC137" t="str">
        <f t="shared" si="36"/>
        <v/>
      </c>
      <c r="AD137" t="str">
        <f t="shared" si="36"/>
        <v/>
      </c>
      <c r="AE137" t="str">
        <f t="shared" si="36"/>
        <v/>
      </c>
      <c r="AF137" t="str">
        <f t="shared" si="36"/>
        <v/>
      </c>
      <c r="AG137" t="str">
        <f t="shared" si="36"/>
        <v/>
      </c>
      <c r="AH137" t="str">
        <f t="shared" si="36"/>
        <v/>
      </c>
      <c r="AI137">
        <f t="shared" si="25"/>
        <v>0</v>
      </c>
      <c r="AJ137">
        <f t="shared" si="26"/>
        <v>0</v>
      </c>
    </row>
    <row r="138" spans="2:36" hidden="1" x14ac:dyDescent="0.2">
      <c r="B138">
        <f>TABLA!D133</f>
        <v>1559</v>
      </c>
      <c r="C138" t="str">
        <f>IF(ISNA(LOOKUP($D138,BLIOTECAS!$B$1:$B$27,BLIOTECAS!C$1:C$27)),"",LOOKUP($D138,BLIOTECAS!$B$1:$B$27,BLIOTECAS!C$1:C$27))</f>
        <v xml:space="preserve">Facultad de Ciencias de la Información </v>
      </c>
      <c r="D138">
        <f>TABLA!G133</f>
        <v>4</v>
      </c>
      <c r="E138" s="163">
        <f>TABLA!BF133</f>
        <v>0</v>
      </c>
      <c r="F138" s="163">
        <f>TABLA!BO133</f>
        <v>0</v>
      </c>
      <c r="G138" t="str">
        <f t="shared" si="32"/>
        <v/>
      </c>
      <c r="H138" t="str">
        <f t="shared" si="35"/>
        <v/>
      </c>
      <c r="I138" t="str">
        <f t="shared" si="35"/>
        <v/>
      </c>
      <c r="J138" t="str">
        <f t="shared" si="35"/>
        <v/>
      </c>
      <c r="K138" t="str">
        <f t="shared" si="35"/>
        <v/>
      </c>
      <c r="L138" t="str">
        <f t="shared" si="35"/>
        <v/>
      </c>
      <c r="M138" t="str">
        <f t="shared" si="35"/>
        <v/>
      </c>
      <c r="N138" t="str">
        <f t="shared" si="35"/>
        <v/>
      </c>
      <c r="O138" t="str">
        <f t="shared" si="35"/>
        <v/>
      </c>
      <c r="P138" t="str">
        <f t="shared" si="35"/>
        <v/>
      </c>
      <c r="Q138" t="str">
        <f t="shared" si="35"/>
        <v/>
      </c>
      <c r="R138" t="str">
        <f t="shared" si="35"/>
        <v/>
      </c>
      <c r="S138" t="str">
        <f t="shared" si="35"/>
        <v/>
      </c>
      <c r="T138" t="str">
        <f t="shared" si="35"/>
        <v/>
      </c>
      <c r="U138" t="str">
        <f t="shared" si="35"/>
        <v/>
      </c>
      <c r="V138" t="str">
        <f t="shared" si="35"/>
        <v/>
      </c>
      <c r="W138" t="str">
        <f t="shared" si="36"/>
        <v/>
      </c>
      <c r="X138" t="str">
        <f t="shared" si="36"/>
        <v/>
      </c>
      <c r="Y138" t="str">
        <f t="shared" si="36"/>
        <v/>
      </c>
      <c r="Z138" t="str">
        <f t="shared" si="36"/>
        <v/>
      </c>
      <c r="AA138" t="str">
        <f t="shared" si="36"/>
        <v/>
      </c>
      <c r="AB138" t="str">
        <f t="shared" si="36"/>
        <v/>
      </c>
      <c r="AC138" t="str">
        <f t="shared" si="36"/>
        <v/>
      </c>
      <c r="AD138" t="str">
        <f t="shared" si="36"/>
        <v/>
      </c>
      <c r="AE138" t="str">
        <f t="shared" si="36"/>
        <v/>
      </c>
      <c r="AF138" t="str">
        <f t="shared" si="36"/>
        <v/>
      </c>
      <c r="AG138" t="str">
        <f t="shared" si="36"/>
        <v/>
      </c>
      <c r="AH138" t="str">
        <f t="shared" si="36"/>
        <v/>
      </c>
      <c r="AI138">
        <f t="shared" si="25"/>
        <v>0</v>
      </c>
      <c r="AJ138">
        <f t="shared" si="26"/>
        <v>0</v>
      </c>
    </row>
    <row r="139" spans="2:36" hidden="1" x14ac:dyDescent="0.2">
      <c r="B139">
        <f>TABLA!D134</f>
        <v>1560</v>
      </c>
      <c r="C139" t="str">
        <f>IF(ISNA(LOOKUP($D139,BLIOTECAS!$B$1:$B$27,BLIOTECAS!C$1:C$27)),"",LOOKUP($D139,BLIOTECAS!$B$1:$B$27,BLIOTECAS!C$1:C$27))</f>
        <v xml:space="preserve">Facultad de Derecho </v>
      </c>
      <c r="D139">
        <f>TABLA!G134</f>
        <v>11</v>
      </c>
      <c r="E139" s="163">
        <f>TABLA!BF134</f>
        <v>0</v>
      </c>
      <c r="F139" s="163">
        <f>TABLA!BO134</f>
        <v>0</v>
      </c>
      <c r="G139" t="str">
        <f t="shared" si="32"/>
        <v/>
      </c>
      <c r="H139" t="str">
        <f t="shared" si="35"/>
        <v/>
      </c>
      <c r="I139" t="str">
        <f t="shared" si="35"/>
        <v/>
      </c>
      <c r="J139" t="str">
        <f t="shared" si="35"/>
        <v/>
      </c>
      <c r="K139" t="str">
        <f t="shared" si="35"/>
        <v/>
      </c>
      <c r="L139" t="str">
        <f t="shared" si="35"/>
        <v/>
      </c>
      <c r="M139" t="str">
        <f t="shared" si="35"/>
        <v/>
      </c>
      <c r="N139" t="str">
        <f t="shared" si="35"/>
        <v/>
      </c>
      <c r="O139" t="str">
        <f t="shared" si="35"/>
        <v/>
      </c>
      <c r="P139" t="str">
        <f t="shared" si="35"/>
        <v/>
      </c>
      <c r="Q139" t="str">
        <f t="shared" si="35"/>
        <v/>
      </c>
      <c r="R139" t="str">
        <f t="shared" si="35"/>
        <v/>
      </c>
      <c r="S139" t="str">
        <f t="shared" si="35"/>
        <v/>
      </c>
      <c r="T139" t="str">
        <f t="shared" si="35"/>
        <v/>
      </c>
      <c r="U139" t="str">
        <f t="shared" si="35"/>
        <v/>
      </c>
      <c r="V139" t="str">
        <f t="shared" si="35"/>
        <v/>
      </c>
      <c r="W139" t="str">
        <f t="shared" si="36"/>
        <v/>
      </c>
      <c r="X139" t="str">
        <f t="shared" si="36"/>
        <v/>
      </c>
      <c r="Y139" t="str">
        <f t="shared" si="36"/>
        <v/>
      </c>
      <c r="Z139" t="str">
        <f t="shared" si="36"/>
        <v/>
      </c>
      <c r="AA139" t="str">
        <f t="shared" si="36"/>
        <v/>
      </c>
      <c r="AB139" t="str">
        <f t="shared" si="36"/>
        <v/>
      </c>
      <c r="AC139" t="str">
        <f t="shared" si="36"/>
        <v/>
      </c>
      <c r="AD139" t="str">
        <f t="shared" si="36"/>
        <v/>
      </c>
      <c r="AE139" t="str">
        <f t="shared" si="36"/>
        <v/>
      </c>
      <c r="AF139" t="str">
        <f t="shared" si="36"/>
        <v/>
      </c>
      <c r="AG139" t="str">
        <f t="shared" si="36"/>
        <v/>
      </c>
      <c r="AH139" t="str">
        <f t="shared" si="36"/>
        <v/>
      </c>
      <c r="AI139">
        <f t="shared" si="25"/>
        <v>0</v>
      </c>
      <c r="AJ139">
        <f t="shared" si="26"/>
        <v>0</v>
      </c>
    </row>
    <row r="140" spans="2:36" hidden="1" x14ac:dyDescent="0.2">
      <c r="B140">
        <f>TABLA!D135</f>
        <v>1561</v>
      </c>
      <c r="C140" t="str">
        <f>IF(ISNA(LOOKUP($D140,BLIOTECAS!$B$1:$B$27,BLIOTECAS!C$1:C$27)),"",LOOKUP($D140,BLIOTECAS!$B$1:$B$27,BLIOTECAS!C$1:C$27))</f>
        <v xml:space="preserve">Facultad de Bellas Artes </v>
      </c>
      <c r="D140">
        <f>TABLA!G135</f>
        <v>1</v>
      </c>
      <c r="E140" s="163">
        <f>TABLA!BF135</f>
        <v>0</v>
      </c>
      <c r="F140" s="163">
        <f>TABLA!BO135</f>
        <v>0</v>
      </c>
      <c r="G140" t="str">
        <f t="shared" si="32"/>
        <v/>
      </c>
      <c r="H140" t="str">
        <f t="shared" si="35"/>
        <v/>
      </c>
      <c r="I140" t="str">
        <f t="shared" si="35"/>
        <v/>
      </c>
      <c r="J140" t="str">
        <f t="shared" si="35"/>
        <v/>
      </c>
      <c r="K140" t="str">
        <f t="shared" si="35"/>
        <v/>
      </c>
      <c r="L140" t="str">
        <f t="shared" si="35"/>
        <v/>
      </c>
      <c r="M140" t="str">
        <f t="shared" si="35"/>
        <v/>
      </c>
      <c r="N140" t="str">
        <f t="shared" si="35"/>
        <v/>
      </c>
      <c r="O140" t="str">
        <f t="shared" si="35"/>
        <v/>
      </c>
      <c r="P140" t="str">
        <f t="shared" si="35"/>
        <v/>
      </c>
      <c r="Q140" t="str">
        <f t="shared" si="35"/>
        <v/>
      </c>
      <c r="R140" t="str">
        <f t="shared" si="35"/>
        <v/>
      </c>
      <c r="S140" t="str">
        <f t="shared" si="35"/>
        <v/>
      </c>
      <c r="T140" t="str">
        <f t="shared" si="35"/>
        <v/>
      </c>
      <c r="U140" t="str">
        <f t="shared" si="35"/>
        <v/>
      </c>
      <c r="V140" t="str">
        <f t="shared" si="35"/>
        <v/>
      </c>
      <c r="W140" t="str">
        <f t="shared" si="36"/>
        <v/>
      </c>
      <c r="X140" t="str">
        <f t="shared" si="36"/>
        <v/>
      </c>
      <c r="Y140" t="str">
        <f t="shared" si="36"/>
        <v/>
      </c>
      <c r="Z140" t="str">
        <f t="shared" si="36"/>
        <v/>
      </c>
      <c r="AA140" t="str">
        <f t="shared" si="36"/>
        <v/>
      </c>
      <c r="AB140" t="str">
        <f t="shared" si="36"/>
        <v/>
      </c>
      <c r="AC140" t="str">
        <f t="shared" si="36"/>
        <v/>
      </c>
      <c r="AD140" t="str">
        <f t="shared" si="36"/>
        <v/>
      </c>
      <c r="AE140" t="str">
        <f t="shared" si="36"/>
        <v/>
      </c>
      <c r="AF140" t="str">
        <f t="shared" si="36"/>
        <v/>
      </c>
      <c r="AG140" t="str">
        <f t="shared" si="36"/>
        <v/>
      </c>
      <c r="AH140" t="str">
        <f t="shared" si="36"/>
        <v/>
      </c>
      <c r="AI140">
        <f t="shared" si="25"/>
        <v>0</v>
      </c>
      <c r="AJ140">
        <f t="shared" si="26"/>
        <v>0</v>
      </c>
    </row>
    <row r="141" spans="2:36" hidden="1" x14ac:dyDescent="0.2">
      <c r="B141">
        <f>TABLA!D136</f>
        <v>1562</v>
      </c>
      <c r="C141" t="str">
        <f>IF(ISNA(LOOKUP($D141,BLIOTECAS!$B$1:$B$27,BLIOTECAS!C$1:C$27)),"",LOOKUP($D141,BLIOTECAS!$B$1:$B$27,BLIOTECAS!C$1:C$27))</f>
        <v xml:space="preserve">Facultad de Veterinaria </v>
      </c>
      <c r="D141">
        <f>TABLA!G136</f>
        <v>21</v>
      </c>
      <c r="E141" s="163">
        <f>TABLA!BF136</f>
        <v>0</v>
      </c>
      <c r="F141" s="163">
        <f>TABLA!BO136</f>
        <v>0</v>
      </c>
      <c r="G141" t="str">
        <f t="shared" si="32"/>
        <v/>
      </c>
      <c r="H141" t="str">
        <f t="shared" si="35"/>
        <v/>
      </c>
      <c r="I141" t="str">
        <f t="shared" si="35"/>
        <v/>
      </c>
      <c r="J141" t="str">
        <f t="shared" si="35"/>
        <v/>
      </c>
      <c r="K141" t="str">
        <f t="shared" si="35"/>
        <v/>
      </c>
      <c r="L141" t="str">
        <f t="shared" si="35"/>
        <v/>
      </c>
      <c r="M141" t="str">
        <f t="shared" si="35"/>
        <v/>
      </c>
      <c r="N141" t="str">
        <f t="shared" si="35"/>
        <v/>
      </c>
      <c r="O141" t="str">
        <f t="shared" si="35"/>
        <v/>
      </c>
      <c r="P141" t="str">
        <f t="shared" si="35"/>
        <v/>
      </c>
      <c r="Q141" t="str">
        <f t="shared" si="35"/>
        <v/>
      </c>
      <c r="R141" t="str">
        <f t="shared" si="35"/>
        <v/>
      </c>
      <c r="S141" t="str">
        <f t="shared" si="35"/>
        <v/>
      </c>
      <c r="T141" t="str">
        <f t="shared" si="35"/>
        <v/>
      </c>
      <c r="U141" t="str">
        <f t="shared" si="35"/>
        <v/>
      </c>
      <c r="V141" t="str">
        <f t="shared" si="35"/>
        <v/>
      </c>
      <c r="W141" t="str">
        <f t="shared" si="36"/>
        <v/>
      </c>
      <c r="X141" t="str">
        <f t="shared" si="36"/>
        <v/>
      </c>
      <c r="Y141" t="str">
        <f t="shared" si="36"/>
        <v/>
      </c>
      <c r="Z141" t="str">
        <f t="shared" si="36"/>
        <v/>
      </c>
      <c r="AA141" t="str">
        <f t="shared" si="36"/>
        <v/>
      </c>
      <c r="AB141" t="str">
        <f t="shared" si="36"/>
        <v/>
      </c>
      <c r="AC141" t="str">
        <f t="shared" si="36"/>
        <v/>
      </c>
      <c r="AD141" t="str">
        <f t="shared" si="36"/>
        <v/>
      </c>
      <c r="AE141" t="str">
        <f t="shared" si="36"/>
        <v/>
      </c>
      <c r="AF141" t="str">
        <f t="shared" si="36"/>
        <v/>
      </c>
      <c r="AG141" t="str">
        <f t="shared" si="36"/>
        <v/>
      </c>
      <c r="AH141" t="str">
        <f t="shared" si="36"/>
        <v/>
      </c>
      <c r="AI141">
        <f t="shared" si="25"/>
        <v>0</v>
      </c>
      <c r="AJ141">
        <f t="shared" si="26"/>
        <v>0</v>
      </c>
    </row>
    <row r="142" spans="2:36" x14ac:dyDescent="0.2">
      <c r="B142">
        <f>TABLA!D137</f>
        <v>1563</v>
      </c>
      <c r="C142" t="str">
        <f>IF(ISNA(LOOKUP($D142,BLIOTECAS!$B$1:$B$27,BLIOTECAS!C$1:C$27)),"",LOOKUP($D142,BLIOTECAS!$B$1:$B$27,BLIOTECAS!C$1:C$27))</f>
        <v xml:space="preserve">Facultad de Educación </v>
      </c>
      <c r="D142">
        <f>TABLA!G137</f>
        <v>12</v>
      </c>
      <c r="E142" s="163">
        <f>TABLA!BF137</f>
        <v>0</v>
      </c>
      <c r="F142" s="163">
        <f>TABLA!BO137</f>
        <v>0</v>
      </c>
      <c r="G142" t="str">
        <f t="shared" si="32"/>
        <v/>
      </c>
      <c r="H142" t="str">
        <f t="shared" ref="H142:V151" si="37">IFERROR((IF(FIND(H$1,$E142,1)&gt;0,"x")),"")</f>
        <v/>
      </c>
      <c r="I142" t="str">
        <f t="shared" si="37"/>
        <v/>
      </c>
      <c r="J142" t="str">
        <f t="shared" si="37"/>
        <v/>
      </c>
      <c r="K142" t="str">
        <f t="shared" si="37"/>
        <v/>
      </c>
      <c r="L142" t="str">
        <f t="shared" si="37"/>
        <v/>
      </c>
      <c r="M142" t="str">
        <f t="shared" si="37"/>
        <v/>
      </c>
      <c r="N142" t="str">
        <f t="shared" si="37"/>
        <v/>
      </c>
      <c r="O142" t="str">
        <f t="shared" si="37"/>
        <v/>
      </c>
      <c r="P142" t="str">
        <f t="shared" si="37"/>
        <v/>
      </c>
      <c r="Q142" t="str">
        <f t="shared" si="37"/>
        <v/>
      </c>
      <c r="R142" t="str">
        <f t="shared" si="37"/>
        <v/>
      </c>
      <c r="S142" t="str">
        <f t="shared" si="37"/>
        <v/>
      </c>
      <c r="T142" t="str">
        <f t="shared" si="37"/>
        <v/>
      </c>
      <c r="U142" t="str">
        <f t="shared" si="37"/>
        <v/>
      </c>
      <c r="V142" t="str">
        <f t="shared" si="37"/>
        <v/>
      </c>
      <c r="W142" t="str">
        <f t="shared" si="36"/>
        <v/>
      </c>
      <c r="X142" t="str">
        <f t="shared" si="36"/>
        <v/>
      </c>
      <c r="Y142" t="str">
        <f t="shared" si="36"/>
        <v/>
      </c>
      <c r="Z142" t="str">
        <f t="shared" si="36"/>
        <v/>
      </c>
      <c r="AA142" t="str">
        <f t="shared" si="36"/>
        <v/>
      </c>
      <c r="AB142" t="str">
        <f t="shared" si="36"/>
        <v/>
      </c>
      <c r="AC142" t="str">
        <f t="shared" si="36"/>
        <v/>
      </c>
      <c r="AD142" t="str">
        <f t="shared" si="36"/>
        <v/>
      </c>
      <c r="AE142" t="str">
        <f t="shared" si="36"/>
        <v/>
      </c>
      <c r="AF142" t="str">
        <f t="shared" si="36"/>
        <v/>
      </c>
      <c r="AG142" t="str">
        <f t="shared" si="36"/>
        <v/>
      </c>
      <c r="AH142" t="str">
        <f t="shared" si="36"/>
        <v/>
      </c>
      <c r="AI142">
        <f t="shared" si="25"/>
        <v>0</v>
      </c>
      <c r="AJ142">
        <f t="shared" si="26"/>
        <v>0</v>
      </c>
    </row>
    <row r="143" spans="2:36" hidden="1" x14ac:dyDescent="0.2">
      <c r="B143">
        <f>TABLA!D138</f>
        <v>1564</v>
      </c>
      <c r="C143" t="str">
        <f>IF(ISNA(LOOKUP($D143,BLIOTECAS!$B$1:$B$27,BLIOTECAS!C$1:C$27)),"",LOOKUP($D143,BLIOTECAS!$B$1:$B$27,BLIOTECAS!C$1:C$27))</f>
        <v xml:space="preserve">Facultad de Ciencias de la Documentación </v>
      </c>
      <c r="D143">
        <f>TABLA!G138</f>
        <v>3</v>
      </c>
      <c r="E143" s="163">
        <f>TABLA!BF138</f>
        <v>0</v>
      </c>
      <c r="F143" s="163">
        <f>TABLA!BO138</f>
        <v>0</v>
      </c>
      <c r="G143" t="str">
        <f t="shared" si="32"/>
        <v/>
      </c>
      <c r="H143" t="str">
        <f t="shared" si="37"/>
        <v/>
      </c>
      <c r="I143" t="str">
        <f t="shared" si="37"/>
        <v/>
      </c>
      <c r="J143" t="str">
        <f t="shared" si="37"/>
        <v/>
      </c>
      <c r="K143" t="str">
        <f t="shared" si="37"/>
        <v/>
      </c>
      <c r="L143" t="str">
        <f t="shared" si="37"/>
        <v/>
      </c>
      <c r="M143" t="str">
        <f t="shared" si="37"/>
        <v/>
      </c>
      <c r="N143" t="str">
        <f t="shared" si="37"/>
        <v/>
      </c>
      <c r="O143" t="str">
        <f t="shared" si="37"/>
        <v/>
      </c>
      <c r="P143" t="str">
        <f t="shared" si="37"/>
        <v/>
      </c>
      <c r="Q143" t="str">
        <f t="shared" si="37"/>
        <v/>
      </c>
      <c r="R143" t="str">
        <f t="shared" si="37"/>
        <v/>
      </c>
      <c r="S143" t="str">
        <f t="shared" si="37"/>
        <v/>
      </c>
      <c r="T143" t="str">
        <f t="shared" si="37"/>
        <v/>
      </c>
      <c r="U143" t="str">
        <f t="shared" si="37"/>
        <v/>
      </c>
      <c r="V143" t="str">
        <f t="shared" si="37"/>
        <v/>
      </c>
      <c r="W143" t="str">
        <f t="shared" si="36"/>
        <v/>
      </c>
      <c r="X143" t="str">
        <f t="shared" si="36"/>
        <v/>
      </c>
      <c r="Y143" t="str">
        <f t="shared" si="36"/>
        <v/>
      </c>
      <c r="Z143" t="str">
        <f t="shared" si="36"/>
        <v/>
      </c>
      <c r="AA143" t="str">
        <f t="shared" si="36"/>
        <v/>
      </c>
      <c r="AB143" t="str">
        <f t="shared" si="36"/>
        <v/>
      </c>
      <c r="AC143" t="str">
        <f t="shared" si="36"/>
        <v/>
      </c>
      <c r="AD143" t="str">
        <f t="shared" si="36"/>
        <v/>
      </c>
      <c r="AE143" t="str">
        <f t="shared" si="36"/>
        <v/>
      </c>
      <c r="AF143" t="str">
        <f t="shared" si="36"/>
        <v/>
      </c>
      <c r="AG143" t="str">
        <f t="shared" si="36"/>
        <v/>
      </c>
      <c r="AH143" t="str">
        <f t="shared" si="36"/>
        <v/>
      </c>
      <c r="AI143">
        <f t="shared" si="25"/>
        <v>0</v>
      </c>
      <c r="AJ143">
        <f t="shared" si="26"/>
        <v>0</v>
      </c>
    </row>
    <row r="144" spans="2:36" x14ac:dyDescent="0.2">
      <c r="B144">
        <f>TABLA!D139</f>
        <v>1565</v>
      </c>
      <c r="C144" t="str">
        <f>IF(ISNA(LOOKUP($D144,BLIOTECAS!$B$1:$B$27,BLIOTECAS!C$1:C$27)),"",LOOKUP($D144,BLIOTECAS!$B$1:$B$27,BLIOTECAS!C$1:C$27))</f>
        <v xml:space="preserve">Facultad de Veterinaria </v>
      </c>
      <c r="D144">
        <f>TABLA!G139</f>
        <v>21</v>
      </c>
      <c r="E144" s="163">
        <f>TABLA!BF139</f>
        <v>0</v>
      </c>
      <c r="F144" s="163">
        <f>TABLA!BO139</f>
        <v>0</v>
      </c>
      <c r="G144" t="str">
        <f t="shared" si="32"/>
        <v/>
      </c>
      <c r="H144" t="str">
        <f t="shared" si="37"/>
        <v/>
      </c>
      <c r="I144" t="str">
        <f t="shared" si="37"/>
        <v/>
      </c>
      <c r="J144" t="str">
        <f t="shared" si="37"/>
        <v/>
      </c>
      <c r="K144" t="str">
        <f t="shared" si="37"/>
        <v/>
      </c>
      <c r="L144" t="str">
        <f t="shared" si="37"/>
        <v/>
      </c>
      <c r="M144" t="str">
        <f t="shared" si="37"/>
        <v/>
      </c>
      <c r="N144" t="str">
        <f t="shared" si="37"/>
        <v/>
      </c>
      <c r="O144" t="str">
        <f t="shared" si="37"/>
        <v/>
      </c>
      <c r="P144" t="str">
        <f t="shared" si="37"/>
        <v/>
      </c>
      <c r="Q144" t="str">
        <f t="shared" si="37"/>
        <v/>
      </c>
      <c r="R144" t="str">
        <f t="shared" si="37"/>
        <v/>
      </c>
      <c r="S144" t="str">
        <f t="shared" si="37"/>
        <v/>
      </c>
      <c r="T144" t="str">
        <f t="shared" si="37"/>
        <v/>
      </c>
      <c r="U144" t="str">
        <f t="shared" si="37"/>
        <v/>
      </c>
      <c r="V144" t="str">
        <f t="shared" si="37"/>
        <v/>
      </c>
      <c r="W144" t="str">
        <f t="shared" si="36"/>
        <v/>
      </c>
      <c r="X144" t="str">
        <f t="shared" si="36"/>
        <v/>
      </c>
      <c r="Y144" t="str">
        <f t="shared" si="36"/>
        <v/>
      </c>
      <c r="Z144" t="str">
        <f t="shared" si="36"/>
        <v/>
      </c>
      <c r="AA144" t="str">
        <f t="shared" si="36"/>
        <v/>
      </c>
      <c r="AB144" t="str">
        <f t="shared" si="36"/>
        <v/>
      </c>
      <c r="AC144" t="str">
        <f t="shared" si="36"/>
        <v/>
      </c>
      <c r="AD144" t="str">
        <f t="shared" si="36"/>
        <v/>
      </c>
      <c r="AE144" t="str">
        <f t="shared" si="36"/>
        <v/>
      </c>
      <c r="AF144" t="str">
        <f t="shared" si="36"/>
        <v/>
      </c>
      <c r="AG144" t="str">
        <f t="shared" si="36"/>
        <v/>
      </c>
      <c r="AH144" t="str">
        <f t="shared" si="36"/>
        <v/>
      </c>
      <c r="AI144">
        <f t="shared" si="25"/>
        <v>0</v>
      </c>
      <c r="AJ144">
        <f t="shared" si="26"/>
        <v>0</v>
      </c>
    </row>
    <row r="145" spans="2:36" hidden="1" x14ac:dyDescent="0.2">
      <c r="B145">
        <f>TABLA!D140</f>
        <v>1566</v>
      </c>
      <c r="C145" t="str">
        <f>IF(ISNA(LOOKUP($D145,BLIOTECAS!$B$1:$B$27,BLIOTECAS!C$1:C$27)),"",LOOKUP($D145,BLIOTECAS!$B$1:$B$27,BLIOTECAS!C$1:C$27))</f>
        <v xml:space="preserve">Facultad de Ciencias Físicas </v>
      </c>
      <c r="D145">
        <f>TABLA!G140</f>
        <v>6</v>
      </c>
      <c r="E145" s="163">
        <f>TABLA!BF140</f>
        <v>0</v>
      </c>
      <c r="F145" s="163">
        <f>TABLA!BO140</f>
        <v>0</v>
      </c>
      <c r="G145" t="str">
        <f t="shared" si="32"/>
        <v/>
      </c>
      <c r="H145" t="str">
        <f t="shared" si="37"/>
        <v/>
      </c>
      <c r="I145" t="str">
        <f t="shared" si="37"/>
        <v/>
      </c>
      <c r="J145" t="str">
        <f t="shared" si="37"/>
        <v/>
      </c>
      <c r="K145" t="str">
        <f t="shared" si="37"/>
        <v/>
      </c>
      <c r="L145" t="str">
        <f t="shared" si="37"/>
        <v/>
      </c>
      <c r="M145" t="str">
        <f t="shared" si="37"/>
        <v/>
      </c>
      <c r="N145" t="str">
        <f t="shared" si="37"/>
        <v/>
      </c>
      <c r="O145" t="str">
        <f t="shared" si="37"/>
        <v/>
      </c>
      <c r="P145" t="str">
        <f t="shared" si="37"/>
        <v/>
      </c>
      <c r="Q145" t="str">
        <f t="shared" si="37"/>
        <v/>
      </c>
      <c r="R145" t="str">
        <f t="shared" si="37"/>
        <v/>
      </c>
      <c r="S145" t="str">
        <f t="shared" si="37"/>
        <v/>
      </c>
      <c r="T145" t="str">
        <f t="shared" si="37"/>
        <v/>
      </c>
      <c r="U145" t="str">
        <f t="shared" si="37"/>
        <v/>
      </c>
      <c r="V145" t="str">
        <f t="shared" si="37"/>
        <v/>
      </c>
      <c r="W145" t="str">
        <f t="shared" si="36"/>
        <v/>
      </c>
      <c r="X145" t="str">
        <f t="shared" si="36"/>
        <v/>
      </c>
      <c r="Y145" t="str">
        <f t="shared" si="36"/>
        <v/>
      </c>
      <c r="Z145" t="str">
        <f t="shared" si="36"/>
        <v/>
      </c>
      <c r="AA145" t="str">
        <f t="shared" si="36"/>
        <v/>
      </c>
      <c r="AB145" t="str">
        <f t="shared" si="36"/>
        <v/>
      </c>
      <c r="AC145" t="str">
        <f t="shared" si="36"/>
        <v/>
      </c>
      <c r="AD145" t="str">
        <f t="shared" si="36"/>
        <v/>
      </c>
      <c r="AE145" t="str">
        <f t="shared" si="36"/>
        <v/>
      </c>
      <c r="AF145" t="str">
        <f t="shared" si="36"/>
        <v/>
      </c>
      <c r="AG145" t="str">
        <f t="shared" si="36"/>
        <v/>
      </c>
      <c r="AH145" t="str">
        <f t="shared" si="36"/>
        <v/>
      </c>
      <c r="AI145">
        <f t="shared" ref="AI145:AI208" si="38">COUNTIF(E145,"&lt;&gt;0")</f>
        <v>0</v>
      </c>
      <c r="AJ145">
        <f t="shared" ref="AJ145:AJ208" si="39">COUNTIF(F145,"&lt;&gt;0")</f>
        <v>0</v>
      </c>
    </row>
    <row r="146" spans="2:36" ht="25.5" hidden="1" x14ac:dyDescent="0.2">
      <c r="B146">
        <f>TABLA!D141</f>
        <v>1567</v>
      </c>
      <c r="C146" t="str">
        <f>IF(ISNA(LOOKUP($D146,BLIOTECAS!$B$1:$B$27,BLIOTECAS!C$1:C$27)),"",LOOKUP($D146,BLIOTECAS!$B$1:$B$27,BLIOTECAS!C$1:C$27))</f>
        <v xml:space="preserve">Facultad de Geografía e Historia </v>
      </c>
      <c r="D146">
        <f>TABLA!G141</f>
        <v>16</v>
      </c>
      <c r="E146" s="163" t="str">
        <f>TABLA!BF141</f>
        <v>Es una lastima que no se pueda disponer de ciertos anuarios estadísticos antiguos</v>
      </c>
      <c r="F146" s="163">
        <f>TABLA!BO141</f>
        <v>0</v>
      </c>
      <c r="G146" t="str">
        <f t="shared" si="32"/>
        <v/>
      </c>
      <c r="H146" t="str">
        <f t="shared" si="37"/>
        <v/>
      </c>
      <c r="I146" t="str">
        <f t="shared" si="37"/>
        <v/>
      </c>
      <c r="J146" t="str">
        <f t="shared" si="37"/>
        <v/>
      </c>
      <c r="K146" t="str">
        <f t="shared" si="37"/>
        <v/>
      </c>
      <c r="L146" t="str">
        <f t="shared" si="37"/>
        <v/>
      </c>
      <c r="M146" t="str">
        <f t="shared" si="37"/>
        <v/>
      </c>
      <c r="N146" t="str">
        <f t="shared" si="37"/>
        <v/>
      </c>
      <c r="O146" t="str">
        <f t="shared" si="37"/>
        <v/>
      </c>
      <c r="P146" t="str">
        <f t="shared" si="37"/>
        <v/>
      </c>
      <c r="Q146" t="str">
        <f t="shared" si="37"/>
        <v/>
      </c>
      <c r="R146" t="str">
        <f t="shared" si="37"/>
        <v/>
      </c>
      <c r="S146" t="str">
        <f t="shared" si="37"/>
        <v/>
      </c>
      <c r="T146" t="str">
        <f t="shared" si="37"/>
        <v/>
      </c>
      <c r="U146" t="str">
        <f t="shared" si="37"/>
        <v/>
      </c>
      <c r="V146" t="str">
        <f t="shared" si="37"/>
        <v/>
      </c>
      <c r="W146" t="str">
        <f t="shared" si="36"/>
        <v/>
      </c>
      <c r="X146" t="str">
        <f t="shared" si="36"/>
        <v/>
      </c>
      <c r="Y146" t="str">
        <f t="shared" si="36"/>
        <v/>
      </c>
      <c r="Z146" t="str">
        <f t="shared" si="36"/>
        <v/>
      </c>
      <c r="AA146" t="str">
        <f t="shared" si="36"/>
        <v/>
      </c>
      <c r="AB146" t="str">
        <f t="shared" si="36"/>
        <v/>
      </c>
      <c r="AC146" t="str">
        <f t="shared" si="36"/>
        <v/>
      </c>
      <c r="AD146" t="str">
        <f t="shared" si="36"/>
        <v/>
      </c>
      <c r="AE146" t="str">
        <f t="shared" si="36"/>
        <v/>
      </c>
      <c r="AF146" t="str">
        <f t="shared" si="36"/>
        <v/>
      </c>
      <c r="AG146" t="str">
        <f t="shared" si="36"/>
        <v/>
      </c>
      <c r="AH146" t="str">
        <f t="shared" si="36"/>
        <v/>
      </c>
      <c r="AI146">
        <f t="shared" si="38"/>
        <v>1</v>
      </c>
      <c r="AJ146">
        <f t="shared" si="39"/>
        <v>0</v>
      </c>
    </row>
    <row r="147" spans="2:36" hidden="1" x14ac:dyDescent="0.2">
      <c r="B147">
        <f>TABLA!D142</f>
        <v>1568</v>
      </c>
      <c r="C147" t="str">
        <f>IF(ISNA(LOOKUP($D147,BLIOTECAS!$B$1:$B$27,BLIOTECAS!C$1:C$27)),"",LOOKUP($D147,BLIOTECAS!$B$1:$B$27,BLIOTECAS!C$1:C$27))</f>
        <v xml:space="preserve">Facultad de Filología </v>
      </c>
      <c r="D147">
        <f>TABLA!G142</f>
        <v>14</v>
      </c>
      <c r="E147" s="163">
        <f>TABLA!BF142</f>
        <v>0</v>
      </c>
      <c r="F147" s="163">
        <f>TABLA!BO142</f>
        <v>0</v>
      </c>
      <c r="G147" t="str">
        <f t="shared" ref="G147:G178" si="40">IFERROR((IF(FIND(G$1,$E147,1)&gt;0,"x")),"")</f>
        <v/>
      </c>
      <c r="H147" t="str">
        <f t="shared" si="37"/>
        <v/>
      </c>
      <c r="I147" t="str">
        <f t="shared" si="37"/>
        <v/>
      </c>
      <c r="J147" t="str">
        <f t="shared" si="37"/>
        <v/>
      </c>
      <c r="K147" t="str">
        <f t="shared" si="37"/>
        <v/>
      </c>
      <c r="L147" t="str">
        <f t="shared" si="37"/>
        <v/>
      </c>
      <c r="M147" t="str">
        <f t="shared" si="37"/>
        <v/>
      </c>
      <c r="N147" t="str">
        <f t="shared" si="37"/>
        <v/>
      </c>
      <c r="O147" t="str">
        <f t="shared" si="37"/>
        <v/>
      </c>
      <c r="P147" t="str">
        <f t="shared" si="37"/>
        <v/>
      </c>
      <c r="Q147" t="str">
        <f t="shared" si="37"/>
        <v/>
      </c>
      <c r="R147" t="str">
        <f t="shared" si="37"/>
        <v/>
      </c>
      <c r="S147" t="str">
        <f t="shared" si="37"/>
        <v/>
      </c>
      <c r="T147" t="str">
        <f t="shared" si="37"/>
        <v/>
      </c>
      <c r="U147" t="str">
        <f t="shared" si="37"/>
        <v/>
      </c>
      <c r="V147" t="str">
        <f t="shared" si="37"/>
        <v/>
      </c>
      <c r="W147" t="str">
        <f t="shared" ref="W147:AH156" si="41">IFERROR((IF(FIND(W$1,$E147,1)&gt;0,"x")),"")</f>
        <v/>
      </c>
      <c r="X147" t="str">
        <f t="shared" si="41"/>
        <v/>
      </c>
      <c r="Y147" t="str">
        <f t="shared" si="41"/>
        <v/>
      </c>
      <c r="Z147" t="str">
        <f t="shared" si="41"/>
        <v/>
      </c>
      <c r="AA147" t="str">
        <f t="shared" si="41"/>
        <v/>
      </c>
      <c r="AB147" t="str">
        <f t="shared" si="41"/>
        <v/>
      </c>
      <c r="AC147" t="str">
        <f t="shared" si="41"/>
        <v/>
      </c>
      <c r="AD147" t="str">
        <f t="shared" si="41"/>
        <v/>
      </c>
      <c r="AE147" t="str">
        <f t="shared" si="41"/>
        <v/>
      </c>
      <c r="AF147" t="str">
        <f t="shared" si="41"/>
        <v/>
      </c>
      <c r="AG147" t="str">
        <f t="shared" si="41"/>
        <v/>
      </c>
      <c r="AH147" t="str">
        <f t="shared" si="41"/>
        <v/>
      </c>
      <c r="AI147">
        <f t="shared" si="38"/>
        <v>0</v>
      </c>
      <c r="AJ147">
        <f t="shared" si="39"/>
        <v>0</v>
      </c>
    </row>
    <row r="148" spans="2:36" hidden="1" x14ac:dyDescent="0.2">
      <c r="B148">
        <f>TABLA!D143</f>
        <v>1569</v>
      </c>
      <c r="C148" t="str">
        <f>IF(ISNA(LOOKUP($D148,BLIOTECAS!$B$1:$B$27,BLIOTECAS!C$1:C$27)),"",LOOKUP($D148,BLIOTECAS!$B$1:$B$27,BLIOTECAS!C$1:C$27))</f>
        <v xml:space="preserve">Facultad de Ciencias Geológicas </v>
      </c>
      <c r="D148">
        <f>TABLA!G143</f>
        <v>7</v>
      </c>
      <c r="E148" s="163">
        <f>TABLA!BF143</f>
        <v>0</v>
      </c>
      <c r="F148" s="163">
        <f>TABLA!BO143</f>
        <v>0</v>
      </c>
      <c r="G148" t="str">
        <f t="shared" si="40"/>
        <v/>
      </c>
      <c r="H148" t="str">
        <f t="shared" si="37"/>
        <v/>
      </c>
      <c r="I148" t="str">
        <f t="shared" si="37"/>
        <v/>
      </c>
      <c r="J148" t="str">
        <f t="shared" si="37"/>
        <v/>
      </c>
      <c r="K148" t="str">
        <f t="shared" si="37"/>
        <v/>
      </c>
      <c r="L148" t="str">
        <f t="shared" si="37"/>
        <v/>
      </c>
      <c r="M148" t="str">
        <f t="shared" si="37"/>
        <v/>
      </c>
      <c r="N148" t="str">
        <f t="shared" si="37"/>
        <v/>
      </c>
      <c r="O148" t="str">
        <f t="shared" si="37"/>
        <v/>
      </c>
      <c r="P148" t="str">
        <f t="shared" si="37"/>
        <v/>
      </c>
      <c r="Q148" t="str">
        <f t="shared" si="37"/>
        <v/>
      </c>
      <c r="R148" t="str">
        <f t="shared" si="37"/>
        <v/>
      </c>
      <c r="S148" t="str">
        <f t="shared" si="37"/>
        <v/>
      </c>
      <c r="T148" t="str">
        <f t="shared" si="37"/>
        <v/>
      </c>
      <c r="U148" t="str">
        <f t="shared" si="37"/>
        <v/>
      </c>
      <c r="V148" t="str">
        <f t="shared" si="37"/>
        <v/>
      </c>
      <c r="W148" t="str">
        <f t="shared" si="41"/>
        <v/>
      </c>
      <c r="X148" t="str">
        <f t="shared" si="41"/>
        <v/>
      </c>
      <c r="Y148" t="str">
        <f t="shared" si="41"/>
        <v/>
      </c>
      <c r="Z148" t="str">
        <f t="shared" si="41"/>
        <v/>
      </c>
      <c r="AA148" t="str">
        <f t="shared" si="41"/>
        <v/>
      </c>
      <c r="AB148" t="str">
        <f t="shared" si="41"/>
        <v/>
      </c>
      <c r="AC148" t="str">
        <f t="shared" si="41"/>
        <v/>
      </c>
      <c r="AD148" t="str">
        <f t="shared" si="41"/>
        <v/>
      </c>
      <c r="AE148" t="str">
        <f t="shared" si="41"/>
        <v/>
      </c>
      <c r="AF148" t="str">
        <f t="shared" si="41"/>
        <v/>
      </c>
      <c r="AG148" t="str">
        <f t="shared" si="41"/>
        <v/>
      </c>
      <c r="AH148" t="str">
        <f t="shared" si="41"/>
        <v/>
      </c>
      <c r="AI148">
        <f t="shared" si="38"/>
        <v>0</v>
      </c>
      <c r="AJ148">
        <f t="shared" si="39"/>
        <v>0</v>
      </c>
    </row>
    <row r="149" spans="2:36" hidden="1" x14ac:dyDescent="0.2">
      <c r="B149">
        <f>TABLA!D144</f>
        <v>1570</v>
      </c>
      <c r="C149" t="str">
        <f>IF(ISNA(LOOKUP($D149,BLIOTECAS!$B$1:$B$27,BLIOTECAS!C$1:C$27)),"",LOOKUP($D149,BLIOTECAS!$B$1:$B$27,BLIOTECAS!C$1:C$27))</f>
        <v xml:space="preserve">Facultad de Ciencias Biológicas </v>
      </c>
      <c r="D149">
        <f>TABLA!G144</f>
        <v>2</v>
      </c>
      <c r="E149" s="163">
        <f>TABLA!BF144</f>
        <v>0</v>
      </c>
      <c r="F149" s="163">
        <f>TABLA!BO144</f>
        <v>0</v>
      </c>
      <c r="G149" t="str">
        <f t="shared" si="40"/>
        <v/>
      </c>
      <c r="H149" t="str">
        <f t="shared" si="37"/>
        <v/>
      </c>
      <c r="I149" t="str">
        <f t="shared" si="37"/>
        <v/>
      </c>
      <c r="J149" t="str">
        <f t="shared" si="37"/>
        <v/>
      </c>
      <c r="K149" t="str">
        <f t="shared" si="37"/>
        <v/>
      </c>
      <c r="L149" t="str">
        <f t="shared" si="37"/>
        <v/>
      </c>
      <c r="M149" t="str">
        <f t="shared" si="37"/>
        <v/>
      </c>
      <c r="N149" t="str">
        <f t="shared" si="37"/>
        <v/>
      </c>
      <c r="O149" t="str">
        <f t="shared" si="37"/>
        <v/>
      </c>
      <c r="P149" t="str">
        <f t="shared" si="37"/>
        <v/>
      </c>
      <c r="Q149" t="str">
        <f t="shared" si="37"/>
        <v/>
      </c>
      <c r="R149" t="str">
        <f t="shared" si="37"/>
        <v/>
      </c>
      <c r="S149" t="str">
        <f t="shared" si="37"/>
        <v/>
      </c>
      <c r="T149" t="str">
        <f t="shared" si="37"/>
        <v/>
      </c>
      <c r="U149" t="str">
        <f t="shared" si="37"/>
        <v/>
      </c>
      <c r="V149" t="str">
        <f t="shared" si="37"/>
        <v/>
      </c>
      <c r="W149" t="str">
        <f t="shared" si="41"/>
        <v/>
      </c>
      <c r="X149" t="str">
        <f t="shared" si="41"/>
        <v/>
      </c>
      <c r="Y149" t="str">
        <f t="shared" si="41"/>
        <v/>
      </c>
      <c r="Z149" t="str">
        <f t="shared" si="41"/>
        <v/>
      </c>
      <c r="AA149" t="str">
        <f t="shared" si="41"/>
        <v/>
      </c>
      <c r="AB149" t="str">
        <f t="shared" si="41"/>
        <v/>
      </c>
      <c r="AC149" t="str">
        <f t="shared" si="41"/>
        <v/>
      </c>
      <c r="AD149" t="str">
        <f t="shared" si="41"/>
        <v/>
      </c>
      <c r="AE149" t="str">
        <f t="shared" si="41"/>
        <v/>
      </c>
      <c r="AF149" t="str">
        <f t="shared" si="41"/>
        <v/>
      </c>
      <c r="AG149" t="str">
        <f t="shared" si="41"/>
        <v/>
      </c>
      <c r="AH149" t="str">
        <f t="shared" si="41"/>
        <v/>
      </c>
      <c r="AI149">
        <f t="shared" si="38"/>
        <v>0</v>
      </c>
      <c r="AJ149">
        <f t="shared" si="39"/>
        <v>0</v>
      </c>
    </row>
    <row r="150" spans="2:36" hidden="1" x14ac:dyDescent="0.2">
      <c r="B150">
        <f>TABLA!D145</f>
        <v>1571</v>
      </c>
      <c r="C150" t="str">
        <f>IF(ISNA(LOOKUP($D150,BLIOTECAS!$B$1:$B$27,BLIOTECAS!C$1:C$27)),"",LOOKUP($D150,BLIOTECAS!$B$1:$B$27,BLIOTECAS!C$1:C$27))</f>
        <v>F. Trabajo Social</v>
      </c>
      <c r="D150">
        <f>TABLA!G145</f>
        <v>26</v>
      </c>
      <c r="E150" s="163">
        <f>TABLA!BF145</f>
        <v>0</v>
      </c>
      <c r="F150" s="163">
        <f>TABLA!BO145</f>
        <v>0</v>
      </c>
      <c r="G150" t="str">
        <f t="shared" si="40"/>
        <v/>
      </c>
      <c r="H150" t="str">
        <f t="shared" si="37"/>
        <v/>
      </c>
      <c r="I150" t="str">
        <f t="shared" si="37"/>
        <v/>
      </c>
      <c r="J150" t="str">
        <f t="shared" si="37"/>
        <v/>
      </c>
      <c r="K150" t="str">
        <f t="shared" si="37"/>
        <v/>
      </c>
      <c r="L150" t="str">
        <f t="shared" si="37"/>
        <v/>
      </c>
      <c r="M150" t="str">
        <f t="shared" si="37"/>
        <v/>
      </c>
      <c r="N150" t="str">
        <f t="shared" si="37"/>
        <v/>
      </c>
      <c r="O150" t="str">
        <f t="shared" si="37"/>
        <v/>
      </c>
      <c r="P150" t="str">
        <f t="shared" si="37"/>
        <v/>
      </c>
      <c r="Q150" t="str">
        <f t="shared" si="37"/>
        <v/>
      </c>
      <c r="R150" t="str">
        <f t="shared" si="37"/>
        <v/>
      </c>
      <c r="S150" t="str">
        <f t="shared" si="37"/>
        <v/>
      </c>
      <c r="T150" t="str">
        <f t="shared" si="37"/>
        <v/>
      </c>
      <c r="U150" t="str">
        <f t="shared" si="37"/>
        <v/>
      </c>
      <c r="V150" t="str">
        <f t="shared" si="37"/>
        <v/>
      </c>
      <c r="W150" t="str">
        <f t="shared" si="41"/>
        <v/>
      </c>
      <c r="X150" t="str">
        <f t="shared" si="41"/>
        <v/>
      </c>
      <c r="Y150" t="str">
        <f t="shared" si="41"/>
        <v/>
      </c>
      <c r="Z150" t="str">
        <f t="shared" si="41"/>
        <v/>
      </c>
      <c r="AA150" t="str">
        <f t="shared" si="41"/>
        <v/>
      </c>
      <c r="AB150" t="str">
        <f t="shared" si="41"/>
        <v/>
      </c>
      <c r="AC150" t="str">
        <f t="shared" si="41"/>
        <v/>
      </c>
      <c r="AD150" t="str">
        <f t="shared" si="41"/>
        <v/>
      </c>
      <c r="AE150" t="str">
        <f t="shared" si="41"/>
        <v/>
      </c>
      <c r="AF150" t="str">
        <f t="shared" si="41"/>
        <v/>
      </c>
      <c r="AG150" t="str">
        <f t="shared" si="41"/>
        <v/>
      </c>
      <c r="AH150" t="str">
        <f t="shared" si="41"/>
        <v/>
      </c>
      <c r="AI150">
        <f t="shared" si="38"/>
        <v>0</v>
      </c>
      <c r="AJ150">
        <f t="shared" si="39"/>
        <v>0</v>
      </c>
    </row>
    <row r="151" spans="2:36" hidden="1" x14ac:dyDescent="0.2">
      <c r="B151">
        <f>TABLA!D146</f>
        <v>1572</v>
      </c>
      <c r="C151" t="str">
        <f>IF(ISNA(LOOKUP($D151,BLIOTECAS!$B$1:$B$27,BLIOTECAS!C$1:C$27)),"",LOOKUP($D151,BLIOTECAS!$B$1:$B$27,BLIOTECAS!C$1:C$27))</f>
        <v/>
      </c>
      <c r="D151">
        <f>TABLA!G146</f>
        <v>0</v>
      </c>
      <c r="E151" s="163">
        <f>TABLA!BF146</f>
        <v>0</v>
      </c>
      <c r="F151" s="163">
        <f>TABLA!BO146</f>
        <v>0</v>
      </c>
      <c r="G151" t="str">
        <f t="shared" si="40"/>
        <v/>
      </c>
      <c r="H151" t="str">
        <f t="shared" si="37"/>
        <v/>
      </c>
      <c r="I151" t="str">
        <f t="shared" si="37"/>
        <v/>
      </c>
      <c r="J151" t="str">
        <f t="shared" si="37"/>
        <v/>
      </c>
      <c r="K151" t="str">
        <f t="shared" si="37"/>
        <v/>
      </c>
      <c r="L151" t="str">
        <f t="shared" si="37"/>
        <v/>
      </c>
      <c r="M151" t="str">
        <f t="shared" si="37"/>
        <v/>
      </c>
      <c r="N151" t="str">
        <f t="shared" si="37"/>
        <v/>
      </c>
      <c r="O151" t="str">
        <f t="shared" si="37"/>
        <v/>
      </c>
      <c r="P151" t="str">
        <f t="shared" si="37"/>
        <v/>
      </c>
      <c r="Q151" t="str">
        <f t="shared" si="37"/>
        <v/>
      </c>
      <c r="R151" t="str">
        <f t="shared" si="37"/>
        <v/>
      </c>
      <c r="S151" t="str">
        <f t="shared" si="37"/>
        <v/>
      </c>
      <c r="T151" t="str">
        <f t="shared" si="37"/>
        <v/>
      </c>
      <c r="U151" t="str">
        <f t="shared" si="37"/>
        <v/>
      </c>
      <c r="V151" t="str">
        <f t="shared" si="37"/>
        <v/>
      </c>
      <c r="W151" t="str">
        <f t="shared" si="41"/>
        <v/>
      </c>
      <c r="X151" t="str">
        <f t="shared" si="41"/>
        <v/>
      </c>
      <c r="Y151" t="str">
        <f t="shared" si="41"/>
        <v/>
      </c>
      <c r="Z151" t="str">
        <f t="shared" si="41"/>
        <v/>
      </c>
      <c r="AA151" t="str">
        <f t="shared" si="41"/>
        <v/>
      </c>
      <c r="AB151" t="str">
        <f t="shared" si="41"/>
        <v/>
      </c>
      <c r="AC151" t="str">
        <f t="shared" si="41"/>
        <v/>
      </c>
      <c r="AD151" t="str">
        <f t="shared" si="41"/>
        <v/>
      </c>
      <c r="AE151" t="str">
        <f t="shared" si="41"/>
        <v/>
      </c>
      <c r="AF151" t="str">
        <f t="shared" si="41"/>
        <v/>
      </c>
      <c r="AG151" t="str">
        <f t="shared" si="41"/>
        <v/>
      </c>
      <c r="AH151" t="str">
        <f t="shared" si="41"/>
        <v/>
      </c>
      <c r="AI151">
        <f t="shared" si="38"/>
        <v>0</v>
      </c>
      <c r="AJ151">
        <f t="shared" si="39"/>
        <v>0</v>
      </c>
    </row>
    <row r="152" spans="2:36" hidden="1" x14ac:dyDescent="0.2">
      <c r="B152">
        <f>TABLA!D147</f>
        <v>1573</v>
      </c>
      <c r="C152" t="str">
        <f>IF(ISNA(LOOKUP($D152,BLIOTECAS!$B$1:$B$27,BLIOTECAS!C$1:C$27)),"",LOOKUP($D152,BLIOTECAS!$B$1:$B$27,BLIOTECAS!C$1:C$27))</f>
        <v xml:space="preserve">Facultad de Ciencias Biológicas </v>
      </c>
      <c r="D152">
        <f>TABLA!G147</f>
        <v>2</v>
      </c>
      <c r="E152" s="163">
        <f>TABLA!BF147</f>
        <v>0</v>
      </c>
      <c r="F152" s="163">
        <f>TABLA!BO147</f>
        <v>0</v>
      </c>
      <c r="G152" t="str">
        <f t="shared" si="40"/>
        <v/>
      </c>
      <c r="H152" t="str">
        <f t="shared" ref="H152:V161" si="42">IFERROR((IF(FIND(H$1,$E152,1)&gt;0,"x")),"")</f>
        <v/>
      </c>
      <c r="I152" t="str">
        <f t="shared" si="42"/>
        <v/>
      </c>
      <c r="J152" t="str">
        <f t="shared" si="42"/>
        <v/>
      </c>
      <c r="K152" t="str">
        <f t="shared" si="42"/>
        <v/>
      </c>
      <c r="L152" t="str">
        <f t="shared" si="42"/>
        <v/>
      </c>
      <c r="M152" t="str">
        <f t="shared" si="42"/>
        <v/>
      </c>
      <c r="N152" t="str">
        <f t="shared" si="42"/>
        <v/>
      </c>
      <c r="O152" t="str">
        <f t="shared" si="42"/>
        <v/>
      </c>
      <c r="P152" t="str">
        <f t="shared" si="42"/>
        <v/>
      </c>
      <c r="Q152" t="str">
        <f t="shared" si="42"/>
        <v/>
      </c>
      <c r="R152" t="str">
        <f t="shared" si="42"/>
        <v/>
      </c>
      <c r="S152" t="str">
        <f t="shared" si="42"/>
        <v/>
      </c>
      <c r="T152" t="str">
        <f t="shared" si="42"/>
        <v/>
      </c>
      <c r="U152" t="str">
        <f t="shared" si="42"/>
        <v/>
      </c>
      <c r="V152" t="str">
        <f t="shared" si="42"/>
        <v/>
      </c>
      <c r="W152" t="str">
        <f t="shared" si="41"/>
        <v/>
      </c>
      <c r="X152" t="str">
        <f t="shared" si="41"/>
        <v/>
      </c>
      <c r="Y152" t="str">
        <f t="shared" si="41"/>
        <v/>
      </c>
      <c r="Z152" t="str">
        <f t="shared" si="41"/>
        <v/>
      </c>
      <c r="AA152" t="str">
        <f t="shared" si="41"/>
        <v/>
      </c>
      <c r="AB152" t="str">
        <f t="shared" si="41"/>
        <v/>
      </c>
      <c r="AC152" t="str">
        <f t="shared" si="41"/>
        <v/>
      </c>
      <c r="AD152" t="str">
        <f t="shared" si="41"/>
        <v/>
      </c>
      <c r="AE152" t="str">
        <f t="shared" si="41"/>
        <v/>
      </c>
      <c r="AF152" t="str">
        <f t="shared" si="41"/>
        <v/>
      </c>
      <c r="AG152" t="str">
        <f t="shared" si="41"/>
        <v/>
      </c>
      <c r="AH152" t="str">
        <f t="shared" si="41"/>
        <v/>
      </c>
      <c r="AI152">
        <f t="shared" si="38"/>
        <v>0</v>
      </c>
      <c r="AJ152">
        <f t="shared" si="39"/>
        <v>0</v>
      </c>
    </row>
    <row r="153" spans="2:36" hidden="1" x14ac:dyDescent="0.2">
      <c r="B153">
        <f>TABLA!D148</f>
        <v>1574</v>
      </c>
      <c r="C153" t="str">
        <f>IF(ISNA(LOOKUP($D153,BLIOTECAS!$B$1:$B$27,BLIOTECAS!C$1:C$27)),"",LOOKUP($D153,BLIOTECAS!$B$1:$B$27,BLIOTECAS!C$1:C$27))</f>
        <v xml:space="preserve">Facultad de Ciencias Químicas </v>
      </c>
      <c r="D153">
        <f>TABLA!G148</f>
        <v>10</v>
      </c>
      <c r="E153" s="163">
        <f>TABLA!BF148</f>
        <v>0</v>
      </c>
      <c r="F153" s="163">
        <f>TABLA!BO148</f>
        <v>0</v>
      </c>
      <c r="G153" t="str">
        <f t="shared" si="40"/>
        <v/>
      </c>
      <c r="H153" t="str">
        <f t="shared" si="42"/>
        <v/>
      </c>
      <c r="I153" t="str">
        <f t="shared" si="42"/>
        <v/>
      </c>
      <c r="J153" t="str">
        <f t="shared" si="42"/>
        <v/>
      </c>
      <c r="K153" t="str">
        <f t="shared" si="42"/>
        <v/>
      </c>
      <c r="L153" t="str">
        <f t="shared" si="42"/>
        <v/>
      </c>
      <c r="M153" t="str">
        <f t="shared" si="42"/>
        <v/>
      </c>
      <c r="N153" t="str">
        <f t="shared" si="42"/>
        <v/>
      </c>
      <c r="O153" t="str">
        <f t="shared" si="42"/>
        <v/>
      </c>
      <c r="P153" t="str">
        <f t="shared" si="42"/>
        <v/>
      </c>
      <c r="Q153" t="str">
        <f t="shared" si="42"/>
        <v/>
      </c>
      <c r="R153" t="str">
        <f t="shared" si="42"/>
        <v/>
      </c>
      <c r="S153" t="str">
        <f t="shared" si="42"/>
        <v/>
      </c>
      <c r="T153" t="str">
        <f t="shared" si="42"/>
        <v/>
      </c>
      <c r="U153" t="str">
        <f t="shared" si="42"/>
        <v/>
      </c>
      <c r="V153" t="str">
        <f t="shared" si="42"/>
        <v/>
      </c>
      <c r="W153" t="str">
        <f t="shared" si="41"/>
        <v/>
      </c>
      <c r="X153" t="str">
        <f t="shared" si="41"/>
        <v/>
      </c>
      <c r="Y153" t="str">
        <f t="shared" si="41"/>
        <v/>
      </c>
      <c r="Z153" t="str">
        <f t="shared" si="41"/>
        <v/>
      </c>
      <c r="AA153" t="str">
        <f t="shared" si="41"/>
        <v/>
      </c>
      <c r="AB153" t="str">
        <f t="shared" si="41"/>
        <v/>
      </c>
      <c r="AC153" t="str">
        <f t="shared" si="41"/>
        <v/>
      </c>
      <c r="AD153" t="str">
        <f t="shared" si="41"/>
        <v/>
      </c>
      <c r="AE153" t="str">
        <f t="shared" si="41"/>
        <v/>
      </c>
      <c r="AF153" t="str">
        <f t="shared" si="41"/>
        <v/>
      </c>
      <c r="AG153" t="str">
        <f t="shared" si="41"/>
        <v/>
      </c>
      <c r="AH153" t="str">
        <f t="shared" si="41"/>
        <v/>
      </c>
      <c r="AI153">
        <f t="shared" si="38"/>
        <v>0</v>
      </c>
      <c r="AJ153">
        <f t="shared" si="39"/>
        <v>0</v>
      </c>
    </row>
    <row r="154" spans="2:36" hidden="1" x14ac:dyDescent="0.2">
      <c r="B154">
        <f>TABLA!D149</f>
        <v>1575</v>
      </c>
      <c r="C154" t="str">
        <f>IF(ISNA(LOOKUP($D154,BLIOTECAS!$B$1:$B$27,BLIOTECAS!C$1:C$27)),"",LOOKUP($D154,BLIOTECAS!$B$1:$B$27,BLIOTECAS!C$1:C$27))</f>
        <v/>
      </c>
      <c r="D154">
        <f>TABLA!G149</f>
        <v>0</v>
      </c>
      <c r="E154" s="163">
        <f>TABLA!BF149</f>
        <v>0</v>
      </c>
      <c r="F154" s="163">
        <f>TABLA!BO149</f>
        <v>0</v>
      </c>
      <c r="G154" t="str">
        <f t="shared" si="40"/>
        <v/>
      </c>
      <c r="H154" t="str">
        <f t="shared" si="42"/>
        <v/>
      </c>
      <c r="I154" t="str">
        <f t="shared" si="42"/>
        <v/>
      </c>
      <c r="J154" t="str">
        <f t="shared" si="42"/>
        <v/>
      </c>
      <c r="K154" t="str">
        <f t="shared" si="42"/>
        <v/>
      </c>
      <c r="L154" t="str">
        <f t="shared" si="42"/>
        <v/>
      </c>
      <c r="M154" t="str">
        <f t="shared" si="42"/>
        <v/>
      </c>
      <c r="N154" t="str">
        <f t="shared" si="42"/>
        <v/>
      </c>
      <c r="O154" t="str">
        <f t="shared" si="42"/>
        <v/>
      </c>
      <c r="P154" t="str">
        <f t="shared" si="42"/>
        <v/>
      </c>
      <c r="Q154" t="str">
        <f t="shared" si="42"/>
        <v/>
      </c>
      <c r="R154" t="str">
        <f t="shared" si="42"/>
        <v/>
      </c>
      <c r="S154" t="str">
        <f t="shared" si="42"/>
        <v/>
      </c>
      <c r="T154" t="str">
        <f t="shared" si="42"/>
        <v/>
      </c>
      <c r="U154" t="str">
        <f t="shared" si="42"/>
        <v/>
      </c>
      <c r="V154" t="str">
        <f t="shared" si="42"/>
        <v/>
      </c>
      <c r="W154" t="str">
        <f t="shared" si="41"/>
        <v/>
      </c>
      <c r="X154" t="str">
        <f t="shared" si="41"/>
        <v/>
      </c>
      <c r="Y154" t="str">
        <f t="shared" si="41"/>
        <v/>
      </c>
      <c r="Z154" t="str">
        <f t="shared" si="41"/>
        <v/>
      </c>
      <c r="AA154" t="str">
        <f t="shared" si="41"/>
        <v/>
      </c>
      <c r="AB154" t="str">
        <f t="shared" si="41"/>
        <v/>
      </c>
      <c r="AC154" t="str">
        <f t="shared" si="41"/>
        <v/>
      </c>
      <c r="AD154" t="str">
        <f t="shared" si="41"/>
        <v/>
      </c>
      <c r="AE154" t="str">
        <f t="shared" si="41"/>
        <v/>
      </c>
      <c r="AF154" t="str">
        <f t="shared" si="41"/>
        <v/>
      </c>
      <c r="AG154" t="str">
        <f t="shared" si="41"/>
        <v/>
      </c>
      <c r="AH154" t="str">
        <f t="shared" si="41"/>
        <v/>
      </c>
      <c r="AI154">
        <f t="shared" si="38"/>
        <v>0</v>
      </c>
      <c r="AJ154">
        <f t="shared" si="39"/>
        <v>0</v>
      </c>
    </row>
    <row r="155" spans="2:36" hidden="1" x14ac:dyDescent="0.2">
      <c r="B155">
        <f>TABLA!D150</f>
        <v>1576</v>
      </c>
      <c r="C155" t="str">
        <f>IF(ISNA(LOOKUP($D155,BLIOTECAS!$B$1:$B$27,BLIOTECAS!C$1:C$27)),"",LOOKUP($D155,BLIOTECAS!$B$1:$B$27,BLIOTECAS!C$1:C$27))</f>
        <v xml:space="preserve">Facultad de Educación </v>
      </c>
      <c r="D155">
        <f>TABLA!G150</f>
        <v>12</v>
      </c>
      <c r="E155" s="163">
        <f>TABLA!BF150</f>
        <v>0</v>
      </c>
      <c r="F155" s="163">
        <f>TABLA!BO150</f>
        <v>0</v>
      </c>
      <c r="G155" t="str">
        <f t="shared" si="40"/>
        <v/>
      </c>
      <c r="H155" t="str">
        <f t="shared" si="42"/>
        <v/>
      </c>
      <c r="I155" t="str">
        <f t="shared" si="42"/>
        <v/>
      </c>
      <c r="J155" t="str">
        <f t="shared" si="42"/>
        <v/>
      </c>
      <c r="K155" t="str">
        <f t="shared" si="42"/>
        <v/>
      </c>
      <c r="L155" t="str">
        <f t="shared" si="42"/>
        <v/>
      </c>
      <c r="M155" t="str">
        <f t="shared" si="42"/>
        <v/>
      </c>
      <c r="N155" t="str">
        <f t="shared" si="42"/>
        <v/>
      </c>
      <c r="O155" t="str">
        <f t="shared" si="42"/>
        <v/>
      </c>
      <c r="P155" t="str">
        <f t="shared" si="42"/>
        <v/>
      </c>
      <c r="Q155" t="str">
        <f t="shared" si="42"/>
        <v/>
      </c>
      <c r="R155" t="str">
        <f t="shared" si="42"/>
        <v/>
      </c>
      <c r="S155" t="str">
        <f t="shared" si="42"/>
        <v/>
      </c>
      <c r="T155" t="str">
        <f t="shared" si="42"/>
        <v/>
      </c>
      <c r="U155" t="str">
        <f t="shared" si="42"/>
        <v/>
      </c>
      <c r="V155" t="str">
        <f t="shared" si="42"/>
        <v/>
      </c>
      <c r="W155" t="str">
        <f t="shared" si="41"/>
        <v/>
      </c>
      <c r="X155" t="str">
        <f t="shared" si="41"/>
        <v/>
      </c>
      <c r="Y155" t="str">
        <f t="shared" si="41"/>
        <v/>
      </c>
      <c r="Z155" t="str">
        <f t="shared" si="41"/>
        <v/>
      </c>
      <c r="AA155" t="str">
        <f t="shared" si="41"/>
        <v/>
      </c>
      <c r="AB155" t="str">
        <f t="shared" si="41"/>
        <v/>
      </c>
      <c r="AC155" t="str">
        <f t="shared" si="41"/>
        <v/>
      </c>
      <c r="AD155" t="str">
        <f t="shared" si="41"/>
        <v/>
      </c>
      <c r="AE155" t="str">
        <f t="shared" si="41"/>
        <v/>
      </c>
      <c r="AF155" t="str">
        <f t="shared" si="41"/>
        <v/>
      </c>
      <c r="AG155" t="str">
        <f t="shared" si="41"/>
        <v/>
      </c>
      <c r="AH155" t="str">
        <f t="shared" si="41"/>
        <v/>
      </c>
      <c r="AI155">
        <f t="shared" si="38"/>
        <v>0</v>
      </c>
      <c r="AJ155">
        <f t="shared" si="39"/>
        <v>0</v>
      </c>
    </row>
    <row r="156" spans="2:36" hidden="1" x14ac:dyDescent="0.2">
      <c r="B156">
        <f>TABLA!D151</f>
        <v>1577</v>
      </c>
      <c r="C156" t="str">
        <f>IF(ISNA(LOOKUP($D156,BLIOTECAS!$B$1:$B$27,BLIOTECAS!C$1:C$27)),"",LOOKUP($D156,BLIOTECAS!$B$1:$B$27,BLIOTECAS!C$1:C$27))</f>
        <v xml:space="preserve">Facultad de Ciencias Químicas </v>
      </c>
      <c r="D156">
        <f>TABLA!G151</f>
        <v>10</v>
      </c>
      <c r="E156" s="163">
        <f>TABLA!BF151</f>
        <v>0</v>
      </c>
      <c r="F156" s="163">
        <f>TABLA!BO151</f>
        <v>0</v>
      </c>
      <c r="G156" t="str">
        <f t="shared" si="40"/>
        <v/>
      </c>
      <c r="H156" t="str">
        <f t="shared" si="42"/>
        <v/>
      </c>
      <c r="I156" t="str">
        <f t="shared" si="42"/>
        <v/>
      </c>
      <c r="J156" t="str">
        <f t="shared" si="42"/>
        <v/>
      </c>
      <c r="K156" t="str">
        <f t="shared" si="42"/>
        <v/>
      </c>
      <c r="L156" t="str">
        <f t="shared" si="42"/>
        <v/>
      </c>
      <c r="M156" t="str">
        <f t="shared" si="42"/>
        <v/>
      </c>
      <c r="N156" t="str">
        <f t="shared" si="42"/>
        <v/>
      </c>
      <c r="O156" t="str">
        <f t="shared" si="42"/>
        <v/>
      </c>
      <c r="P156" t="str">
        <f t="shared" si="42"/>
        <v/>
      </c>
      <c r="Q156" t="str">
        <f t="shared" si="42"/>
        <v/>
      </c>
      <c r="R156" t="str">
        <f t="shared" si="42"/>
        <v/>
      </c>
      <c r="S156" t="str">
        <f t="shared" si="42"/>
        <v/>
      </c>
      <c r="T156" t="str">
        <f t="shared" si="42"/>
        <v/>
      </c>
      <c r="U156" t="str">
        <f t="shared" si="42"/>
        <v/>
      </c>
      <c r="V156" t="str">
        <f t="shared" si="42"/>
        <v/>
      </c>
      <c r="W156" t="str">
        <f t="shared" si="41"/>
        <v/>
      </c>
      <c r="X156" t="str">
        <f t="shared" si="41"/>
        <v/>
      </c>
      <c r="Y156" t="str">
        <f t="shared" si="41"/>
        <v/>
      </c>
      <c r="Z156" t="str">
        <f t="shared" si="41"/>
        <v/>
      </c>
      <c r="AA156" t="str">
        <f t="shared" si="41"/>
        <v/>
      </c>
      <c r="AB156" t="str">
        <f t="shared" si="41"/>
        <v/>
      </c>
      <c r="AC156" t="str">
        <f t="shared" si="41"/>
        <v/>
      </c>
      <c r="AD156" t="str">
        <f t="shared" si="41"/>
        <v/>
      </c>
      <c r="AE156" t="str">
        <f t="shared" si="41"/>
        <v/>
      </c>
      <c r="AF156" t="str">
        <f t="shared" si="41"/>
        <v/>
      </c>
      <c r="AG156" t="str">
        <f t="shared" si="41"/>
        <v/>
      </c>
      <c r="AH156" t="str">
        <f t="shared" si="41"/>
        <v/>
      </c>
      <c r="AI156">
        <f t="shared" si="38"/>
        <v>0</v>
      </c>
      <c r="AJ156">
        <f t="shared" si="39"/>
        <v>0</v>
      </c>
    </row>
    <row r="157" spans="2:36" hidden="1" x14ac:dyDescent="0.2">
      <c r="B157">
        <f>TABLA!D152</f>
        <v>1578</v>
      </c>
      <c r="C157" t="str">
        <f>IF(ISNA(LOOKUP($D157,BLIOTECAS!$B$1:$B$27,BLIOTECAS!C$1:C$27)),"",LOOKUP($D157,BLIOTECAS!$B$1:$B$27,BLIOTECAS!C$1:C$27))</f>
        <v xml:space="preserve">Facultad de Ciencias Geológicas </v>
      </c>
      <c r="D157">
        <f>TABLA!G152</f>
        <v>7</v>
      </c>
      <c r="E157" s="163">
        <f>TABLA!BF152</f>
        <v>0</v>
      </c>
      <c r="F157" s="163">
        <f>TABLA!BO152</f>
        <v>0</v>
      </c>
      <c r="G157" t="str">
        <f t="shared" si="40"/>
        <v/>
      </c>
      <c r="H157" t="str">
        <f t="shared" si="42"/>
        <v/>
      </c>
      <c r="I157" t="str">
        <f t="shared" si="42"/>
        <v/>
      </c>
      <c r="J157" t="str">
        <f t="shared" si="42"/>
        <v/>
      </c>
      <c r="K157" t="str">
        <f t="shared" si="42"/>
        <v/>
      </c>
      <c r="L157" t="str">
        <f t="shared" si="42"/>
        <v/>
      </c>
      <c r="M157" t="str">
        <f t="shared" si="42"/>
        <v/>
      </c>
      <c r="N157" t="str">
        <f t="shared" si="42"/>
        <v/>
      </c>
      <c r="O157" t="str">
        <f t="shared" si="42"/>
        <v/>
      </c>
      <c r="P157" t="str">
        <f t="shared" si="42"/>
        <v/>
      </c>
      <c r="Q157" t="str">
        <f t="shared" si="42"/>
        <v/>
      </c>
      <c r="R157" t="str">
        <f t="shared" si="42"/>
        <v/>
      </c>
      <c r="S157" t="str">
        <f t="shared" si="42"/>
        <v/>
      </c>
      <c r="T157" t="str">
        <f t="shared" si="42"/>
        <v/>
      </c>
      <c r="U157" t="str">
        <f t="shared" si="42"/>
        <v/>
      </c>
      <c r="V157" t="str">
        <f t="shared" si="42"/>
        <v/>
      </c>
      <c r="W157" t="str">
        <f t="shared" ref="W157:AH166" si="43">IFERROR((IF(FIND(W$1,$E157,1)&gt;0,"x")),"")</f>
        <v/>
      </c>
      <c r="X157" t="str">
        <f t="shared" si="43"/>
        <v/>
      </c>
      <c r="Y157" t="str">
        <f t="shared" si="43"/>
        <v/>
      </c>
      <c r="Z157" t="str">
        <f t="shared" si="43"/>
        <v/>
      </c>
      <c r="AA157" t="str">
        <f t="shared" si="43"/>
        <v/>
      </c>
      <c r="AB157" t="str">
        <f t="shared" si="43"/>
        <v/>
      </c>
      <c r="AC157" t="str">
        <f t="shared" si="43"/>
        <v/>
      </c>
      <c r="AD157" t="str">
        <f t="shared" si="43"/>
        <v/>
      </c>
      <c r="AE157" t="str">
        <f t="shared" si="43"/>
        <v/>
      </c>
      <c r="AF157" t="str">
        <f t="shared" si="43"/>
        <v/>
      </c>
      <c r="AG157" t="str">
        <f t="shared" si="43"/>
        <v/>
      </c>
      <c r="AH157" t="str">
        <f t="shared" si="43"/>
        <v/>
      </c>
      <c r="AI157">
        <f t="shared" si="38"/>
        <v>0</v>
      </c>
      <c r="AJ157">
        <f t="shared" si="39"/>
        <v>0</v>
      </c>
    </row>
    <row r="158" spans="2:36" hidden="1" x14ac:dyDescent="0.2">
      <c r="B158">
        <f>TABLA!D153</f>
        <v>1579</v>
      </c>
      <c r="C158" t="str">
        <f>IF(ISNA(LOOKUP($D158,BLIOTECAS!$B$1:$B$27,BLIOTECAS!C$1:C$27)),"",LOOKUP($D158,BLIOTECAS!$B$1:$B$27,BLIOTECAS!C$1:C$27))</f>
        <v xml:space="preserve">Facultad de Filología </v>
      </c>
      <c r="D158">
        <f>TABLA!G153</f>
        <v>14</v>
      </c>
      <c r="E158" s="163">
        <f>TABLA!BF153</f>
        <v>0</v>
      </c>
      <c r="F158" s="163">
        <f>TABLA!BO153</f>
        <v>0</v>
      </c>
      <c r="G158" t="str">
        <f t="shared" si="40"/>
        <v/>
      </c>
      <c r="H158" t="str">
        <f t="shared" si="42"/>
        <v/>
      </c>
      <c r="I158" t="str">
        <f t="shared" si="42"/>
        <v/>
      </c>
      <c r="J158" t="str">
        <f t="shared" si="42"/>
        <v/>
      </c>
      <c r="K158" t="str">
        <f t="shared" si="42"/>
        <v/>
      </c>
      <c r="L158" t="str">
        <f t="shared" si="42"/>
        <v/>
      </c>
      <c r="M158" t="str">
        <f t="shared" si="42"/>
        <v/>
      </c>
      <c r="N158" t="str">
        <f t="shared" si="42"/>
        <v/>
      </c>
      <c r="O158" t="str">
        <f t="shared" si="42"/>
        <v/>
      </c>
      <c r="P158" t="str">
        <f t="shared" si="42"/>
        <v/>
      </c>
      <c r="Q158" t="str">
        <f t="shared" si="42"/>
        <v/>
      </c>
      <c r="R158" t="str">
        <f t="shared" si="42"/>
        <v/>
      </c>
      <c r="S158" t="str">
        <f t="shared" si="42"/>
        <v/>
      </c>
      <c r="T158" t="str">
        <f t="shared" si="42"/>
        <v/>
      </c>
      <c r="U158" t="str">
        <f t="shared" si="42"/>
        <v/>
      </c>
      <c r="V158" t="str">
        <f t="shared" si="42"/>
        <v/>
      </c>
      <c r="W158" t="str">
        <f t="shared" si="43"/>
        <v/>
      </c>
      <c r="X158" t="str">
        <f t="shared" si="43"/>
        <v/>
      </c>
      <c r="Y158" t="str">
        <f t="shared" si="43"/>
        <v/>
      </c>
      <c r="Z158" t="str">
        <f t="shared" si="43"/>
        <v/>
      </c>
      <c r="AA158" t="str">
        <f t="shared" si="43"/>
        <v/>
      </c>
      <c r="AB158" t="str">
        <f t="shared" si="43"/>
        <v/>
      </c>
      <c r="AC158" t="str">
        <f t="shared" si="43"/>
        <v/>
      </c>
      <c r="AD158" t="str">
        <f t="shared" si="43"/>
        <v/>
      </c>
      <c r="AE158" t="str">
        <f t="shared" si="43"/>
        <v/>
      </c>
      <c r="AF158" t="str">
        <f t="shared" si="43"/>
        <v/>
      </c>
      <c r="AG158" t="str">
        <f t="shared" si="43"/>
        <v/>
      </c>
      <c r="AH158" t="str">
        <f t="shared" si="43"/>
        <v/>
      </c>
      <c r="AI158">
        <f t="shared" si="38"/>
        <v>0</v>
      </c>
      <c r="AJ158">
        <f t="shared" si="39"/>
        <v>0</v>
      </c>
    </row>
    <row r="159" spans="2:36" hidden="1" x14ac:dyDescent="0.2">
      <c r="B159">
        <f>TABLA!D154</f>
        <v>1580</v>
      </c>
      <c r="C159" t="str">
        <f>IF(ISNA(LOOKUP($D159,BLIOTECAS!$B$1:$B$27,BLIOTECAS!C$1:C$27)),"",LOOKUP($D159,BLIOTECAS!$B$1:$B$27,BLIOTECAS!C$1:C$27))</f>
        <v xml:space="preserve">Facultad de Ciencias Químicas </v>
      </c>
      <c r="D159">
        <f>TABLA!G154</f>
        <v>10</v>
      </c>
      <c r="E159" s="163">
        <f>TABLA!BF154</f>
        <v>0</v>
      </c>
      <c r="F159" s="163">
        <f>TABLA!BO154</f>
        <v>0</v>
      </c>
      <c r="G159" t="str">
        <f t="shared" si="40"/>
        <v/>
      </c>
      <c r="H159" t="str">
        <f t="shared" si="42"/>
        <v/>
      </c>
      <c r="I159" t="str">
        <f t="shared" si="42"/>
        <v/>
      </c>
      <c r="J159" t="str">
        <f t="shared" si="42"/>
        <v/>
      </c>
      <c r="K159" t="str">
        <f t="shared" si="42"/>
        <v/>
      </c>
      <c r="L159" t="str">
        <f t="shared" si="42"/>
        <v/>
      </c>
      <c r="M159" t="str">
        <f t="shared" si="42"/>
        <v/>
      </c>
      <c r="N159" t="str">
        <f t="shared" si="42"/>
        <v/>
      </c>
      <c r="O159" t="str">
        <f t="shared" si="42"/>
        <v/>
      </c>
      <c r="P159" t="str">
        <f t="shared" si="42"/>
        <v/>
      </c>
      <c r="Q159" t="str">
        <f t="shared" si="42"/>
        <v/>
      </c>
      <c r="R159" t="str">
        <f t="shared" si="42"/>
        <v/>
      </c>
      <c r="S159" t="str">
        <f t="shared" si="42"/>
        <v/>
      </c>
      <c r="T159" t="str">
        <f t="shared" si="42"/>
        <v/>
      </c>
      <c r="U159" t="str">
        <f t="shared" si="42"/>
        <v/>
      </c>
      <c r="V159" t="str">
        <f t="shared" si="42"/>
        <v/>
      </c>
      <c r="W159" t="str">
        <f t="shared" si="43"/>
        <v/>
      </c>
      <c r="X159" t="str">
        <f t="shared" si="43"/>
        <v/>
      </c>
      <c r="Y159" t="str">
        <f t="shared" si="43"/>
        <v/>
      </c>
      <c r="Z159" t="str">
        <f t="shared" si="43"/>
        <v/>
      </c>
      <c r="AA159" t="str">
        <f t="shared" si="43"/>
        <v/>
      </c>
      <c r="AB159" t="str">
        <f t="shared" si="43"/>
        <v/>
      </c>
      <c r="AC159" t="str">
        <f t="shared" si="43"/>
        <v/>
      </c>
      <c r="AD159" t="str">
        <f t="shared" si="43"/>
        <v/>
      </c>
      <c r="AE159" t="str">
        <f t="shared" si="43"/>
        <v/>
      </c>
      <c r="AF159" t="str">
        <f t="shared" si="43"/>
        <v/>
      </c>
      <c r="AG159" t="str">
        <f t="shared" si="43"/>
        <v/>
      </c>
      <c r="AH159" t="str">
        <f t="shared" si="43"/>
        <v/>
      </c>
      <c r="AI159">
        <f t="shared" si="38"/>
        <v>0</v>
      </c>
      <c r="AJ159">
        <f t="shared" si="39"/>
        <v>0</v>
      </c>
    </row>
    <row r="160" spans="2:36" hidden="1" x14ac:dyDescent="0.2">
      <c r="B160">
        <f>TABLA!D155</f>
        <v>1581</v>
      </c>
      <c r="C160" t="str">
        <f>IF(ISNA(LOOKUP($D160,BLIOTECAS!$B$1:$B$27,BLIOTECAS!C$1:C$27)),"",LOOKUP($D160,BLIOTECAS!$B$1:$B$27,BLIOTECAS!C$1:C$27))</f>
        <v xml:space="preserve">Facultad de Educación </v>
      </c>
      <c r="D160">
        <f>TABLA!G155</f>
        <v>12</v>
      </c>
      <c r="E160" s="163">
        <f>TABLA!BF155</f>
        <v>0</v>
      </c>
      <c r="F160" s="163">
        <f>TABLA!BO155</f>
        <v>0</v>
      </c>
      <c r="G160" t="str">
        <f t="shared" si="40"/>
        <v/>
      </c>
      <c r="H160" t="str">
        <f t="shared" si="42"/>
        <v/>
      </c>
      <c r="I160" t="str">
        <f t="shared" si="42"/>
        <v/>
      </c>
      <c r="J160" t="str">
        <f t="shared" si="42"/>
        <v/>
      </c>
      <c r="K160" t="str">
        <f t="shared" si="42"/>
        <v/>
      </c>
      <c r="L160" t="str">
        <f t="shared" si="42"/>
        <v/>
      </c>
      <c r="M160" t="str">
        <f t="shared" si="42"/>
        <v/>
      </c>
      <c r="N160" t="str">
        <f t="shared" si="42"/>
        <v/>
      </c>
      <c r="O160" t="str">
        <f t="shared" si="42"/>
        <v/>
      </c>
      <c r="P160" t="str">
        <f t="shared" si="42"/>
        <v/>
      </c>
      <c r="Q160" t="str">
        <f t="shared" si="42"/>
        <v/>
      </c>
      <c r="R160" t="str">
        <f t="shared" si="42"/>
        <v/>
      </c>
      <c r="S160" t="str">
        <f t="shared" si="42"/>
        <v/>
      </c>
      <c r="T160" t="str">
        <f t="shared" si="42"/>
        <v/>
      </c>
      <c r="U160" t="str">
        <f t="shared" si="42"/>
        <v/>
      </c>
      <c r="V160" t="str">
        <f t="shared" si="42"/>
        <v/>
      </c>
      <c r="W160" t="str">
        <f t="shared" si="43"/>
        <v/>
      </c>
      <c r="X160" t="str">
        <f t="shared" si="43"/>
        <v/>
      </c>
      <c r="Y160" t="str">
        <f t="shared" si="43"/>
        <v/>
      </c>
      <c r="Z160" t="str">
        <f t="shared" si="43"/>
        <v/>
      </c>
      <c r="AA160" t="str">
        <f t="shared" si="43"/>
        <v/>
      </c>
      <c r="AB160" t="str">
        <f t="shared" si="43"/>
        <v/>
      </c>
      <c r="AC160" t="str">
        <f t="shared" si="43"/>
        <v/>
      </c>
      <c r="AD160" t="str">
        <f t="shared" si="43"/>
        <v/>
      </c>
      <c r="AE160" t="str">
        <f t="shared" si="43"/>
        <v/>
      </c>
      <c r="AF160" t="str">
        <f t="shared" si="43"/>
        <v/>
      </c>
      <c r="AG160" t="str">
        <f t="shared" si="43"/>
        <v/>
      </c>
      <c r="AH160" t="str">
        <f t="shared" si="43"/>
        <v/>
      </c>
      <c r="AI160">
        <f t="shared" si="38"/>
        <v>0</v>
      </c>
      <c r="AJ160">
        <f t="shared" si="39"/>
        <v>0</v>
      </c>
    </row>
    <row r="161" spans="2:36" hidden="1" x14ac:dyDescent="0.2">
      <c r="B161">
        <f>TABLA!D156</f>
        <v>1582</v>
      </c>
      <c r="C161" t="str">
        <f>IF(ISNA(LOOKUP($D161,BLIOTECAS!$B$1:$B$27,BLIOTECAS!C$1:C$27)),"",LOOKUP($D161,BLIOTECAS!$B$1:$B$27,BLIOTECAS!C$1:C$27))</f>
        <v xml:space="preserve">Facultad de Ciencias Físicas </v>
      </c>
      <c r="D161">
        <f>TABLA!G156</f>
        <v>6</v>
      </c>
      <c r="E161" s="163">
        <f>TABLA!BF156</f>
        <v>0</v>
      </c>
      <c r="F161" s="163">
        <f>TABLA!BO156</f>
        <v>0</v>
      </c>
      <c r="G161" t="str">
        <f t="shared" si="40"/>
        <v/>
      </c>
      <c r="H161" t="str">
        <f t="shared" si="42"/>
        <v/>
      </c>
      <c r="I161" t="str">
        <f t="shared" si="42"/>
        <v/>
      </c>
      <c r="J161" t="str">
        <f t="shared" si="42"/>
        <v/>
      </c>
      <c r="K161" t="str">
        <f t="shared" si="42"/>
        <v/>
      </c>
      <c r="L161" t="str">
        <f t="shared" si="42"/>
        <v/>
      </c>
      <c r="M161" t="str">
        <f t="shared" si="42"/>
        <v/>
      </c>
      <c r="N161" t="str">
        <f t="shared" si="42"/>
        <v/>
      </c>
      <c r="O161" t="str">
        <f t="shared" si="42"/>
        <v/>
      </c>
      <c r="P161" t="str">
        <f t="shared" si="42"/>
        <v/>
      </c>
      <c r="Q161" t="str">
        <f t="shared" si="42"/>
        <v/>
      </c>
      <c r="R161" t="str">
        <f t="shared" si="42"/>
        <v/>
      </c>
      <c r="S161" t="str">
        <f t="shared" si="42"/>
        <v/>
      </c>
      <c r="T161" t="str">
        <f t="shared" si="42"/>
        <v/>
      </c>
      <c r="U161" t="str">
        <f t="shared" si="42"/>
        <v/>
      </c>
      <c r="V161" t="str">
        <f t="shared" si="42"/>
        <v/>
      </c>
      <c r="W161" t="str">
        <f t="shared" si="43"/>
        <v/>
      </c>
      <c r="X161" t="str">
        <f t="shared" si="43"/>
        <v/>
      </c>
      <c r="Y161" t="str">
        <f t="shared" si="43"/>
        <v/>
      </c>
      <c r="Z161" t="str">
        <f t="shared" si="43"/>
        <v/>
      </c>
      <c r="AA161" t="str">
        <f t="shared" si="43"/>
        <v/>
      </c>
      <c r="AB161" t="str">
        <f t="shared" si="43"/>
        <v/>
      </c>
      <c r="AC161" t="str">
        <f t="shared" si="43"/>
        <v/>
      </c>
      <c r="AD161" t="str">
        <f t="shared" si="43"/>
        <v/>
      </c>
      <c r="AE161" t="str">
        <f t="shared" si="43"/>
        <v/>
      </c>
      <c r="AF161" t="str">
        <f t="shared" si="43"/>
        <v/>
      </c>
      <c r="AG161" t="str">
        <f t="shared" si="43"/>
        <v/>
      </c>
      <c r="AH161" t="str">
        <f t="shared" si="43"/>
        <v/>
      </c>
      <c r="AI161">
        <f t="shared" si="38"/>
        <v>0</v>
      </c>
      <c r="AJ161">
        <f t="shared" si="39"/>
        <v>0</v>
      </c>
    </row>
    <row r="162" spans="2:36" hidden="1" x14ac:dyDescent="0.2">
      <c r="B162">
        <f>TABLA!D157</f>
        <v>1583</v>
      </c>
      <c r="C162" t="str">
        <f>IF(ISNA(LOOKUP($D162,BLIOTECAS!$B$1:$B$27,BLIOTECAS!C$1:C$27)),"",LOOKUP($D162,BLIOTECAS!$B$1:$B$27,BLIOTECAS!C$1:C$27))</f>
        <v xml:space="preserve">Facultad de Ciencias Biológicas </v>
      </c>
      <c r="D162">
        <f>TABLA!G157</f>
        <v>2</v>
      </c>
      <c r="E162" s="163">
        <f>TABLA!BF157</f>
        <v>0</v>
      </c>
      <c r="F162" s="163">
        <f>TABLA!BO157</f>
        <v>0</v>
      </c>
      <c r="G162" t="str">
        <f t="shared" si="40"/>
        <v/>
      </c>
      <c r="H162" t="str">
        <f t="shared" ref="H162:V171" si="44">IFERROR((IF(FIND(H$1,$E162,1)&gt;0,"x")),"")</f>
        <v/>
      </c>
      <c r="I162" t="str">
        <f t="shared" si="44"/>
        <v/>
      </c>
      <c r="J162" t="str">
        <f t="shared" si="44"/>
        <v/>
      </c>
      <c r="K162" t="str">
        <f t="shared" si="44"/>
        <v/>
      </c>
      <c r="L162" t="str">
        <f t="shared" si="44"/>
        <v/>
      </c>
      <c r="M162" t="str">
        <f t="shared" si="44"/>
        <v/>
      </c>
      <c r="N162" t="str">
        <f t="shared" si="44"/>
        <v/>
      </c>
      <c r="O162" t="str">
        <f t="shared" si="44"/>
        <v/>
      </c>
      <c r="P162" t="str">
        <f t="shared" si="44"/>
        <v/>
      </c>
      <c r="Q162" t="str">
        <f t="shared" si="44"/>
        <v/>
      </c>
      <c r="R162" t="str">
        <f t="shared" si="44"/>
        <v/>
      </c>
      <c r="S162" t="str">
        <f t="shared" si="44"/>
        <v/>
      </c>
      <c r="T162" t="str">
        <f t="shared" si="44"/>
        <v/>
      </c>
      <c r="U162" t="str">
        <f t="shared" si="44"/>
        <v/>
      </c>
      <c r="V162" t="str">
        <f t="shared" si="44"/>
        <v/>
      </c>
      <c r="W162" t="str">
        <f t="shared" si="43"/>
        <v/>
      </c>
      <c r="X162" t="str">
        <f t="shared" si="43"/>
        <v/>
      </c>
      <c r="Y162" t="str">
        <f t="shared" si="43"/>
        <v/>
      </c>
      <c r="Z162" t="str">
        <f t="shared" si="43"/>
        <v/>
      </c>
      <c r="AA162" t="str">
        <f t="shared" si="43"/>
        <v/>
      </c>
      <c r="AB162" t="str">
        <f t="shared" si="43"/>
        <v/>
      </c>
      <c r="AC162" t="str">
        <f t="shared" si="43"/>
        <v/>
      </c>
      <c r="AD162" t="str">
        <f t="shared" si="43"/>
        <v/>
      </c>
      <c r="AE162" t="str">
        <f t="shared" si="43"/>
        <v/>
      </c>
      <c r="AF162" t="str">
        <f t="shared" si="43"/>
        <v/>
      </c>
      <c r="AG162" t="str">
        <f t="shared" si="43"/>
        <v/>
      </c>
      <c r="AH162" t="str">
        <f t="shared" si="43"/>
        <v/>
      </c>
      <c r="AI162">
        <f t="shared" si="38"/>
        <v>0</v>
      </c>
      <c r="AJ162">
        <f t="shared" si="39"/>
        <v>0</v>
      </c>
    </row>
    <row r="163" spans="2:36" hidden="1" x14ac:dyDescent="0.2">
      <c r="B163">
        <f>TABLA!D158</f>
        <v>1584</v>
      </c>
      <c r="C163" t="str">
        <f>IF(ISNA(LOOKUP($D163,BLIOTECAS!$B$1:$B$27,BLIOTECAS!C$1:C$27)),"",LOOKUP($D163,BLIOTECAS!$B$1:$B$27,BLIOTECAS!C$1:C$27))</f>
        <v>F. Enfermería, Fisioterapia y Podología</v>
      </c>
      <c r="D163">
        <f>TABLA!G158</f>
        <v>22</v>
      </c>
      <c r="E163" s="163">
        <f>TABLA!BF158</f>
        <v>0</v>
      </c>
      <c r="F163" s="163">
        <f>TABLA!BO158</f>
        <v>0</v>
      </c>
      <c r="G163" t="str">
        <f t="shared" si="40"/>
        <v/>
      </c>
      <c r="H163" t="str">
        <f t="shared" si="44"/>
        <v/>
      </c>
      <c r="I163" t="str">
        <f t="shared" si="44"/>
        <v/>
      </c>
      <c r="J163" t="str">
        <f t="shared" si="44"/>
        <v/>
      </c>
      <c r="K163" t="str">
        <f t="shared" si="44"/>
        <v/>
      </c>
      <c r="L163" t="str">
        <f t="shared" si="44"/>
        <v/>
      </c>
      <c r="M163" t="str">
        <f t="shared" si="44"/>
        <v/>
      </c>
      <c r="N163" t="str">
        <f t="shared" si="44"/>
        <v/>
      </c>
      <c r="O163" t="str">
        <f t="shared" si="44"/>
        <v/>
      </c>
      <c r="P163" t="str">
        <f t="shared" si="44"/>
        <v/>
      </c>
      <c r="Q163" t="str">
        <f t="shared" si="44"/>
        <v/>
      </c>
      <c r="R163" t="str">
        <f t="shared" si="44"/>
        <v/>
      </c>
      <c r="S163" t="str">
        <f t="shared" si="44"/>
        <v/>
      </c>
      <c r="T163" t="str">
        <f t="shared" si="44"/>
        <v/>
      </c>
      <c r="U163" t="str">
        <f t="shared" si="44"/>
        <v/>
      </c>
      <c r="V163" t="str">
        <f t="shared" si="44"/>
        <v/>
      </c>
      <c r="W163" t="str">
        <f t="shared" si="43"/>
        <v/>
      </c>
      <c r="X163" t="str">
        <f t="shared" si="43"/>
        <v/>
      </c>
      <c r="Y163" t="str">
        <f t="shared" si="43"/>
        <v/>
      </c>
      <c r="Z163" t="str">
        <f t="shared" si="43"/>
        <v/>
      </c>
      <c r="AA163" t="str">
        <f t="shared" si="43"/>
        <v/>
      </c>
      <c r="AB163" t="str">
        <f t="shared" si="43"/>
        <v/>
      </c>
      <c r="AC163" t="str">
        <f t="shared" si="43"/>
        <v/>
      </c>
      <c r="AD163" t="str">
        <f t="shared" si="43"/>
        <v/>
      </c>
      <c r="AE163" t="str">
        <f t="shared" si="43"/>
        <v/>
      </c>
      <c r="AF163" t="str">
        <f t="shared" si="43"/>
        <v/>
      </c>
      <c r="AG163" t="str">
        <f t="shared" si="43"/>
        <v/>
      </c>
      <c r="AH163" t="str">
        <f t="shared" si="43"/>
        <v/>
      </c>
      <c r="AI163">
        <f t="shared" si="38"/>
        <v>0</v>
      </c>
      <c r="AJ163">
        <f t="shared" si="39"/>
        <v>0</v>
      </c>
    </row>
    <row r="164" spans="2:36" x14ac:dyDescent="0.2">
      <c r="B164">
        <f>TABLA!D159</f>
        <v>1585</v>
      </c>
      <c r="C164" t="str">
        <f>IF(ISNA(LOOKUP($D164,BLIOTECAS!$B$1:$B$27,BLIOTECAS!C$1:C$27)),"",LOOKUP($D164,BLIOTECAS!$B$1:$B$27,BLIOTECAS!C$1:C$27))</f>
        <v xml:space="preserve">Facultad de Geografía e Historia </v>
      </c>
      <c r="D164">
        <f>TABLA!G159</f>
        <v>16</v>
      </c>
      <c r="E164" s="163">
        <f>TABLA!BF159</f>
        <v>0</v>
      </c>
      <c r="F164" s="163">
        <f>TABLA!BO159</f>
        <v>0</v>
      </c>
      <c r="G164" t="str">
        <f t="shared" si="40"/>
        <v/>
      </c>
      <c r="H164" t="str">
        <f t="shared" si="44"/>
        <v/>
      </c>
      <c r="I164" t="str">
        <f t="shared" si="44"/>
        <v/>
      </c>
      <c r="J164" t="str">
        <f t="shared" si="44"/>
        <v/>
      </c>
      <c r="K164" t="str">
        <f t="shared" si="44"/>
        <v/>
      </c>
      <c r="L164" t="str">
        <f t="shared" si="44"/>
        <v/>
      </c>
      <c r="M164" t="str">
        <f t="shared" si="44"/>
        <v/>
      </c>
      <c r="N164" t="str">
        <f t="shared" si="44"/>
        <v/>
      </c>
      <c r="O164" t="str">
        <f t="shared" si="44"/>
        <v/>
      </c>
      <c r="P164" t="str">
        <f t="shared" si="44"/>
        <v/>
      </c>
      <c r="Q164" t="str">
        <f t="shared" si="44"/>
        <v/>
      </c>
      <c r="R164" t="str">
        <f t="shared" si="44"/>
        <v/>
      </c>
      <c r="S164" t="str">
        <f t="shared" si="44"/>
        <v/>
      </c>
      <c r="T164" t="str">
        <f t="shared" si="44"/>
        <v/>
      </c>
      <c r="U164" t="str">
        <f t="shared" si="44"/>
        <v/>
      </c>
      <c r="V164" t="str">
        <f t="shared" si="44"/>
        <v/>
      </c>
      <c r="W164" t="str">
        <f t="shared" si="43"/>
        <v/>
      </c>
      <c r="X164" t="str">
        <f t="shared" si="43"/>
        <v/>
      </c>
      <c r="Y164" t="str">
        <f t="shared" si="43"/>
        <v/>
      </c>
      <c r="Z164" t="str">
        <f t="shared" si="43"/>
        <v/>
      </c>
      <c r="AA164" t="str">
        <f t="shared" si="43"/>
        <v/>
      </c>
      <c r="AB164" t="str">
        <f t="shared" si="43"/>
        <v/>
      </c>
      <c r="AC164" t="str">
        <f t="shared" si="43"/>
        <v/>
      </c>
      <c r="AD164" t="str">
        <f t="shared" si="43"/>
        <v/>
      </c>
      <c r="AE164" t="str">
        <f t="shared" si="43"/>
        <v/>
      </c>
      <c r="AF164" t="str">
        <f t="shared" si="43"/>
        <v/>
      </c>
      <c r="AG164" t="str">
        <f t="shared" si="43"/>
        <v/>
      </c>
      <c r="AH164" t="str">
        <f t="shared" si="43"/>
        <v/>
      </c>
      <c r="AI164">
        <f t="shared" si="38"/>
        <v>0</v>
      </c>
      <c r="AJ164">
        <f t="shared" si="39"/>
        <v>0</v>
      </c>
    </row>
    <row r="165" spans="2:36" ht="25.5" hidden="1" x14ac:dyDescent="0.2">
      <c r="B165">
        <f>TABLA!D160</f>
        <v>1586</v>
      </c>
      <c r="C165" t="str">
        <f>IF(ISNA(LOOKUP($D165,BLIOTECAS!$B$1:$B$27,BLIOTECAS!C$1:C$27)),"",LOOKUP($D165,BLIOTECAS!$B$1:$B$27,BLIOTECAS!C$1:C$27))</f>
        <v xml:space="preserve">Facultad de Geografía e Historia </v>
      </c>
      <c r="D165">
        <f>TABLA!G160</f>
        <v>16</v>
      </c>
      <c r="E165" s="163">
        <f>TABLA!BF160</f>
        <v>0</v>
      </c>
      <c r="F165" s="163" t="str">
        <f>TABLA!BO160</f>
        <v>Hace dos años me enteré de la posibilidad de solicitar préstamos interbibliotecarios y he de decir que el trabajo ya rapidez con la que atienden son encomiables</v>
      </c>
      <c r="G165" t="str">
        <f t="shared" si="40"/>
        <v/>
      </c>
      <c r="H165" t="str">
        <f t="shared" si="44"/>
        <v/>
      </c>
      <c r="I165" t="str">
        <f t="shared" si="44"/>
        <v/>
      </c>
      <c r="J165" t="str">
        <f t="shared" si="44"/>
        <v/>
      </c>
      <c r="K165" t="str">
        <f t="shared" si="44"/>
        <v/>
      </c>
      <c r="L165" t="str">
        <f t="shared" si="44"/>
        <v/>
      </c>
      <c r="M165" t="str">
        <f t="shared" si="44"/>
        <v/>
      </c>
      <c r="N165" t="str">
        <f t="shared" si="44"/>
        <v/>
      </c>
      <c r="O165" t="str">
        <f t="shared" si="44"/>
        <v/>
      </c>
      <c r="P165" t="str">
        <f t="shared" si="44"/>
        <v/>
      </c>
      <c r="Q165" t="str">
        <f t="shared" si="44"/>
        <v/>
      </c>
      <c r="R165" t="str">
        <f t="shared" si="44"/>
        <v/>
      </c>
      <c r="S165" t="str">
        <f t="shared" si="44"/>
        <v/>
      </c>
      <c r="T165" t="str">
        <f t="shared" si="44"/>
        <v/>
      </c>
      <c r="U165" t="str">
        <f t="shared" si="44"/>
        <v/>
      </c>
      <c r="V165" t="str">
        <f t="shared" si="44"/>
        <v/>
      </c>
      <c r="W165" t="str">
        <f t="shared" si="43"/>
        <v/>
      </c>
      <c r="X165" t="str">
        <f t="shared" si="43"/>
        <v/>
      </c>
      <c r="Y165" t="str">
        <f t="shared" si="43"/>
        <v/>
      </c>
      <c r="Z165" t="str">
        <f t="shared" si="43"/>
        <v/>
      </c>
      <c r="AA165" t="str">
        <f t="shared" si="43"/>
        <v/>
      </c>
      <c r="AB165" t="str">
        <f t="shared" si="43"/>
        <v/>
      </c>
      <c r="AC165" t="str">
        <f t="shared" si="43"/>
        <v/>
      </c>
      <c r="AD165" t="str">
        <f t="shared" si="43"/>
        <v/>
      </c>
      <c r="AE165" t="str">
        <f t="shared" si="43"/>
        <v/>
      </c>
      <c r="AF165" t="str">
        <f t="shared" si="43"/>
        <v/>
      </c>
      <c r="AG165" t="str">
        <f t="shared" si="43"/>
        <v/>
      </c>
      <c r="AH165" t="str">
        <f t="shared" si="43"/>
        <v/>
      </c>
      <c r="AI165">
        <f t="shared" si="38"/>
        <v>0</v>
      </c>
      <c r="AJ165">
        <f t="shared" si="39"/>
        <v>1</v>
      </c>
    </row>
    <row r="166" spans="2:36" hidden="1" x14ac:dyDescent="0.2">
      <c r="B166">
        <f>TABLA!D161</f>
        <v>1587</v>
      </c>
      <c r="C166" t="str">
        <f>IF(ISNA(LOOKUP($D166,BLIOTECAS!$B$1:$B$27,BLIOTECAS!C$1:C$27)),"",LOOKUP($D166,BLIOTECAS!$B$1:$B$27,BLIOTECAS!C$1:C$27))</f>
        <v xml:space="preserve">Facultad de Filología </v>
      </c>
      <c r="D166">
        <f>TABLA!G161</f>
        <v>14</v>
      </c>
      <c r="E166" s="163">
        <f>TABLA!BF161</f>
        <v>0</v>
      </c>
      <c r="F166" s="163">
        <f>TABLA!BO161</f>
        <v>0</v>
      </c>
      <c r="G166" t="str">
        <f t="shared" si="40"/>
        <v/>
      </c>
      <c r="H166" t="str">
        <f t="shared" si="44"/>
        <v/>
      </c>
      <c r="I166" t="str">
        <f t="shared" si="44"/>
        <v/>
      </c>
      <c r="J166" t="str">
        <f t="shared" si="44"/>
        <v/>
      </c>
      <c r="K166" t="str">
        <f t="shared" si="44"/>
        <v/>
      </c>
      <c r="L166" t="str">
        <f t="shared" si="44"/>
        <v/>
      </c>
      <c r="M166" t="str">
        <f t="shared" si="44"/>
        <v/>
      </c>
      <c r="N166" t="str">
        <f t="shared" si="44"/>
        <v/>
      </c>
      <c r="O166" t="str">
        <f t="shared" si="44"/>
        <v/>
      </c>
      <c r="P166" t="str">
        <f t="shared" si="44"/>
        <v/>
      </c>
      <c r="Q166" t="str">
        <f t="shared" si="44"/>
        <v/>
      </c>
      <c r="R166" t="str">
        <f t="shared" si="44"/>
        <v/>
      </c>
      <c r="S166" t="str">
        <f t="shared" si="44"/>
        <v/>
      </c>
      <c r="T166" t="str">
        <f t="shared" si="44"/>
        <v/>
      </c>
      <c r="U166" t="str">
        <f t="shared" si="44"/>
        <v/>
      </c>
      <c r="V166" t="str">
        <f t="shared" si="44"/>
        <v/>
      </c>
      <c r="W166" t="str">
        <f t="shared" si="43"/>
        <v/>
      </c>
      <c r="X166" t="str">
        <f t="shared" si="43"/>
        <v/>
      </c>
      <c r="Y166" t="str">
        <f t="shared" si="43"/>
        <v/>
      </c>
      <c r="Z166" t="str">
        <f t="shared" si="43"/>
        <v/>
      </c>
      <c r="AA166" t="str">
        <f t="shared" si="43"/>
        <v/>
      </c>
      <c r="AB166" t="str">
        <f t="shared" si="43"/>
        <v/>
      </c>
      <c r="AC166" t="str">
        <f t="shared" si="43"/>
        <v/>
      </c>
      <c r="AD166" t="str">
        <f t="shared" si="43"/>
        <v/>
      </c>
      <c r="AE166" t="str">
        <f t="shared" si="43"/>
        <v/>
      </c>
      <c r="AF166" t="str">
        <f t="shared" si="43"/>
        <v/>
      </c>
      <c r="AG166" t="str">
        <f t="shared" si="43"/>
        <v/>
      </c>
      <c r="AH166" t="str">
        <f t="shared" si="43"/>
        <v/>
      </c>
      <c r="AI166">
        <f t="shared" si="38"/>
        <v>0</v>
      </c>
      <c r="AJ166">
        <f t="shared" si="39"/>
        <v>0</v>
      </c>
    </row>
    <row r="167" spans="2:36" hidden="1" x14ac:dyDescent="0.2">
      <c r="B167">
        <f>TABLA!D162</f>
        <v>1588</v>
      </c>
      <c r="C167" t="str">
        <f>IF(ISNA(LOOKUP($D167,BLIOTECAS!$B$1:$B$27,BLIOTECAS!C$1:C$27)),"",LOOKUP($D167,BLIOTECAS!$B$1:$B$27,BLIOTECAS!C$1:C$27))</f>
        <v xml:space="preserve">Facultad de Ciencias de la Información </v>
      </c>
      <c r="D167">
        <f>TABLA!G162</f>
        <v>4</v>
      </c>
      <c r="E167" s="163">
        <f>TABLA!BF162</f>
        <v>0</v>
      </c>
      <c r="F167" s="163">
        <f>TABLA!BO162</f>
        <v>0</v>
      </c>
      <c r="G167" t="str">
        <f t="shared" si="40"/>
        <v/>
      </c>
      <c r="H167" t="str">
        <f t="shared" si="44"/>
        <v/>
      </c>
      <c r="I167" t="str">
        <f t="shared" si="44"/>
        <v/>
      </c>
      <c r="J167" t="str">
        <f t="shared" si="44"/>
        <v/>
      </c>
      <c r="K167" t="str">
        <f t="shared" si="44"/>
        <v/>
      </c>
      <c r="L167" t="str">
        <f t="shared" si="44"/>
        <v/>
      </c>
      <c r="M167" t="str">
        <f t="shared" si="44"/>
        <v/>
      </c>
      <c r="N167" t="str">
        <f t="shared" si="44"/>
        <v/>
      </c>
      <c r="O167" t="str">
        <f t="shared" si="44"/>
        <v/>
      </c>
      <c r="P167" t="str">
        <f t="shared" si="44"/>
        <v/>
      </c>
      <c r="Q167" t="str">
        <f t="shared" si="44"/>
        <v/>
      </c>
      <c r="R167" t="str">
        <f t="shared" si="44"/>
        <v/>
      </c>
      <c r="S167" t="str">
        <f t="shared" si="44"/>
        <v/>
      </c>
      <c r="T167" t="str">
        <f t="shared" si="44"/>
        <v/>
      </c>
      <c r="U167" t="str">
        <f t="shared" si="44"/>
        <v/>
      </c>
      <c r="V167" t="str">
        <f t="shared" si="44"/>
        <v/>
      </c>
      <c r="W167" t="str">
        <f t="shared" ref="W167:AH179" si="45">IFERROR((IF(FIND(W$1,$E167,1)&gt;0,"x")),"")</f>
        <v/>
      </c>
      <c r="X167" t="str">
        <f t="shared" si="45"/>
        <v/>
      </c>
      <c r="Y167" t="str">
        <f t="shared" si="45"/>
        <v/>
      </c>
      <c r="Z167" t="str">
        <f t="shared" si="45"/>
        <v/>
      </c>
      <c r="AA167" t="str">
        <f t="shared" si="45"/>
        <v/>
      </c>
      <c r="AB167" t="str">
        <f t="shared" si="45"/>
        <v/>
      </c>
      <c r="AC167" t="str">
        <f t="shared" si="45"/>
        <v/>
      </c>
      <c r="AD167" t="str">
        <f t="shared" si="45"/>
        <v/>
      </c>
      <c r="AE167" t="str">
        <f t="shared" si="45"/>
        <v/>
      </c>
      <c r="AF167" t="str">
        <f t="shared" si="45"/>
        <v/>
      </c>
      <c r="AG167" t="str">
        <f t="shared" si="45"/>
        <v/>
      </c>
      <c r="AH167" t="str">
        <f t="shared" si="45"/>
        <v/>
      </c>
      <c r="AI167">
        <f t="shared" si="38"/>
        <v>0</v>
      </c>
      <c r="AJ167">
        <f t="shared" si="39"/>
        <v>0</v>
      </c>
    </row>
    <row r="168" spans="2:36" hidden="1" x14ac:dyDescent="0.2">
      <c r="B168">
        <f>TABLA!D163</f>
        <v>1589</v>
      </c>
      <c r="C168" t="str">
        <f>IF(ISNA(LOOKUP($D168,BLIOTECAS!$B$1:$B$27,BLIOTECAS!C$1:C$27)),"",LOOKUP($D168,BLIOTECAS!$B$1:$B$27,BLIOTECAS!C$1:C$27))</f>
        <v xml:space="preserve">Facultad de Ciencias Políticas y Sociología </v>
      </c>
      <c r="D168">
        <f>TABLA!G163</f>
        <v>9</v>
      </c>
      <c r="E168" s="163">
        <f>TABLA!BF163</f>
        <v>0</v>
      </c>
      <c r="F168" s="163">
        <f>TABLA!BO163</f>
        <v>0</v>
      </c>
      <c r="G168" t="str">
        <f t="shared" si="40"/>
        <v/>
      </c>
      <c r="H168" t="str">
        <f t="shared" si="44"/>
        <v/>
      </c>
      <c r="I168" t="str">
        <f t="shared" si="44"/>
        <v/>
      </c>
      <c r="J168" t="str">
        <f t="shared" si="44"/>
        <v/>
      </c>
      <c r="K168" t="str">
        <f t="shared" si="44"/>
        <v/>
      </c>
      <c r="L168" t="str">
        <f t="shared" si="44"/>
        <v/>
      </c>
      <c r="M168" t="str">
        <f t="shared" si="44"/>
        <v/>
      </c>
      <c r="N168" t="str">
        <f t="shared" si="44"/>
        <v/>
      </c>
      <c r="O168" t="str">
        <f t="shared" si="44"/>
        <v/>
      </c>
      <c r="P168" t="str">
        <f t="shared" si="44"/>
        <v/>
      </c>
      <c r="Q168" t="str">
        <f t="shared" si="44"/>
        <v/>
      </c>
      <c r="R168" t="str">
        <f t="shared" si="44"/>
        <v/>
      </c>
      <c r="S168" t="str">
        <f t="shared" si="44"/>
        <v/>
      </c>
      <c r="T168" t="str">
        <f t="shared" si="44"/>
        <v/>
      </c>
      <c r="U168" t="str">
        <f t="shared" si="44"/>
        <v/>
      </c>
      <c r="V168" t="str">
        <f t="shared" si="44"/>
        <v/>
      </c>
      <c r="W168" t="str">
        <f t="shared" si="45"/>
        <v/>
      </c>
      <c r="X168" t="str">
        <f t="shared" si="45"/>
        <v/>
      </c>
      <c r="Y168" t="str">
        <f t="shared" si="45"/>
        <v/>
      </c>
      <c r="Z168" t="str">
        <f t="shared" si="45"/>
        <v/>
      </c>
      <c r="AA168" t="str">
        <f t="shared" si="45"/>
        <v/>
      </c>
      <c r="AB168" t="str">
        <f t="shared" si="45"/>
        <v/>
      </c>
      <c r="AC168" t="str">
        <f t="shared" si="45"/>
        <v/>
      </c>
      <c r="AD168" t="str">
        <f t="shared" si="45"/>
        <v/>
      </c>
      <c r="AE168" t="str">
        <f t="shared" si="45"/>
        <v/>
      </c>
      <c r="AF168" t="str">
        <f t="shared" si="45"/>
        <v/>
      </c>
      <c r="AG168" t="str">
        <f t="shared" si="45"/>
        <v/>
      </c>
      <c r="AH168" t="str">
        <f t="shared" si="45"/>
        <v/>
      </c>
      <c r="AI168">
        <f t="shared" si="38"/>
        <v>0</v>
      </c>
      <c r="AJ168">
        <f t="shared" si="39"/>
        <v>0</v>
      </c>
    </row>
    <row r="169" spans="2:36" hidden="1" x14ac:dyDescent="0.2">
      <c r="B169">
        <f>TABLA!D164</f>
        <v>1590</v>
      </c>
      <c r="C169" t="str">
        <f>IF(ISNA(LOOKUP($D169,BLIOTECAS!$B$1:$B$27,BLIOTECAS!C$1:C$27)),"",LOOKUP($D169,BLIOTECAS!$B$1:$B$27,BLIOTECAS!C$1:C$27))</f>
        <v xml:space="preserve">Facultad de Ciencias Políticas y Sociología </v>
      </c>
      <c r="D169">
        <f>TABLA!G164</f>
        <v>9</v>
      </c>
      <c r="E169" s="163">
        <f>TABLA!BF164</f>
        <v>0</v>
      </c>
      <c r="F169" s="163">
        <f>TABLA!BO164</f>
        <v>0</v>
      </c>
      <c r="G169" t="str">
        <f t="shared" si="40"/>
        <v/>
      </c>
      <c r="H169" t="str">
        <f t="shared" si="44"/>
        <v/>
      </c>
      <c r="I169" t="str">
        <f t="shared" si="44"/>
        <v/>
      </c>
      <c r="J169" t="str">
        <f t="shared" si="44"/>
        <v/>
      </c>
      <c r="K169" t="str">
        <f t="shared" si="44"/>
        <v/>
      </c>
      <c r="L169" t="str">
        <f t="shared" si="44"/>
        <v/>
      </c>
      <c r="M169" t="str">
        <f t="shared" si="44"/>
        <v/>
      </c>
      <c r="N169" t="str">
        <f t="shared" si="44"/>
        <v/>
      </c>
      <c r="O169" t="str">
        <f t="shared" si="44"/>
        <v/>
      </c>
      <c r="P169" t="str">
        <f t="shared" si="44"/>
        <v/>
      </c>
      <c r="Q169" t="str">
        <f t="shared" si="44"/>
        <v/>
      </c>
      <c r="R169" t="str">
        <f t="shared" si="44"/>
        <v/>
      </c>
      <c r="S169" t="str">
        <f t="shared" si="44"/>
        <v/>
      </c>
      <c r="T169" t="str">
        <f t="shared" si="44"/>
        <v/>
      </c>
      <c r="U169" t="str">
        <f t="shared" si="44"/>
        <v/>
      </c>
      <c r="V169" t="str">
        <f t="shared" si="44"/>
        <v/>
      </c>
      <c r="W169" t="str">
        <f t="shared" si="45"/>
        <v/>
      </c>
      <c r="X169" t="str">
        <f t="shared" si="45"/>
        <v/>
      </c>
      <c r="Y169" t="str">
        <f t="shared" si="45"/>
        <v/>
      </c>
      <c r="Z169" t="str">
        <f t="shared" si="45"/>
        <v/>
      </c>
      <c r="AA169" t="str">
        <f t="shared" si="45"/>
        <v/>
      </c>
      <c r="AB169" t="str">
        <f t="shared" si="45"/>
        <v/>
      </c>
      <c r="AC169" t="str">
        <f t="shared" si="45"/>
        <v/>
      </c>
      <c r="AD169" t="str">
        <f t="shared" si="45"/>
        <v/>
      </c>
      <c r="AE169" t="str">
        <f t="shared" si="45"/>
        <v/>
      </c>
      <c r="AF169" t="str">
        <f t="shared" si="45"/>
        <v/>
      </c>
      <c r="AG169" t="str">
        <f t="shared" si="45"/>
        <v/>
      </c>
      <c r="AH169" t="str">
        <f t="shared" si="45"/>
        <v/>
      </c>
      <c r="AI169">
        <f t="shared" si="38"/>
        <v>0</v>
      </c>
      <c r="AJ169">
        <f t="shared" si="39"/>
        <v>0</v>
      </c>
    </row>
    <row r="170" spans="2:36" hidden="1" x14ac:dyDescent="0.2">
      <c r="B170">
        <f>TABLA!D165</f>
        <v>1591</v>
      </c>
      <c r="C170" t="str">
        <f>IF(ISNA(LOOKUP($D170,BLIOTECAS!$B$1:$B$27,BLIOTECAS!C$1:C$27)),"",LOOKUP($D170,BLIOTECAS!$B$1:$B$27,BLIOTECAS!C$1:C$27))</f>
        <v xml:space="preserve">Facultad de Ciencias Físicas </v>
      </c>
      <c r="D170">
        <f>TABLA!G165</f>
        <v>6</v>
      </c>
      <c r="E170" s="163">
        <f>TABLA!BF165</f>
        <v>0</v>
      </c>
      <c r="F170" s="163">
        <f>TABLA!BO165</f>
        <v>0</v>
      </c>
      <c r="G170" t="str">
        <f t="shared" si="40"/>
        <v/>
      </c>
      <c r="H170" t="str">
        <f t="shared" si="44"/>
        <v/>
      </c>
      <c r="I170" t="str">
        <f t="shared" si="44"/>
        <v/>
      </c>
      <c r="J170" t="str">
        <f t="shared" si="44"/>
        <v/>
      </c>
      <c r="K170" t="str">
        <f t="shared" si="44"/>
        <v/>
      </c>
      <c r="L170" t="str">
        <f t="shared" si="44"/>
        <v/>
      </c>
      <c r="M170" t="str">
        <f t="shared" si="44"/>
        <v/>
      </c>
      <c r="N170" t="str">
        <f t="shared" si="44"/>
        <v/>
      </c>
      <c r="O170" t="str">
        <f t="shared" si="44"/>
        <v/>
      </c>
      <c r="P170" t="str">
        <f t="shared" si="44"/>
        <v/>
      </c>
      <c r="Q170" t="str">
        <f t="shared" si="44"/>
        <v/>
      </c>
      <c r="R170" t="str">
        <f t="shared" si="44"/>
        <v/>
      </c>
      <c r="S170" t="str">
        <f t="shared" si="44"/>
        <v/>
      </c>
      <c r="T170" t="str">
        <f t="shared" si="44"/>
        <v/>
      </c>
      <c r="U170" t="str">
        <f t="shared" si="44"/>
        <v/>
      </c>
      <c r="V170" t="str">
        <f t="shared" si="44"/>
        <v/>
      </c>
      <c r="W170" t="str">
        <f t="shared" si="45"/>
        <v/>
      </c>
      <c r="X170" t="str">
        <f t="shared" si="45"/>
        <v/>
      </c>
      <c r="Y170" t="str">
        <f t="shared" si="45"/>
        <v/>
      </c>
      <c r="Z170" t="str">
        <f t="shared" si="45"/>
        <v/>
      </c>
      <c r="AA170" t="str">
        <f t="shared" si="45"/>
        <v/>
      </c>
      <c r="AB170" t="str">
        <f t="shared" si="45"/>
        <v/>
      </c>
      <c r="AC170" t="str">
        <f t="shared" si="45"/>
        <v/>
      </c>
      <c r="AD170" t="str">
        <f t="shared" si="45"/>
        <v/>
      </c>
      <c r="AE170" t="str">
        <f t="shared" si="45"/>
        <v/>
      </c>
      <c r="AF170" t="str">
        <f t="shared" si="45"/>
        <v/>
      </c>
      <c r="AG170" t="str">
        <f t="shared" si="45"/>
        <v/>
      </c>
      <c r="AH170" t="str">
        <f t="shared" si="45"/>
        <v/>
      </c>
      <c r="AI170">
        <f t="shared" si="38"/>
        <v>0</v>
      </c>
      <c r="AJ170">
        <f t="shared" si="39"/>
        <v>0</v>
      </c>
    </row>
    <row r="171" spans="2:36" hidden="1" x14ac:dyDescent="0.2">
      <c r="B171">
        <f>TABLA!D166</f>
        <v>1592</v>
      </c>
      <c r="C171" t="str">
        <f>IF(ISNA(LOOKUP($D171,BLIOTECAS!$B$1:$B$27,BLIOTECAS!C$1:C$27)),"",LOOKUP($D171,BLIOTECAS!$B$1:$B$27,BLIOTECAS!C$1:C$27))</f>
        <v xml:space="preserve">Facultad de Psicología </v>
      </c>
      <c r="D171">
        <f>TABLA!G166</f>
        <v>20</v>
      </c>
      <c r="E171" s="163">
        <f>TABLA!BF166</f>
        <v>0</v>
      </c>
      <c r="F171" s="163">
        <f>TABLA!BO166</f>
        <v>0</v>
      </c>
      <c r="G171" t="str">
        <f t="shared" si="40"/>
        <v/>
      </c>
      <c r="H171" t="str">
        <f t="shared" si="44"/>
        <v/>
      </c>
      <c r="I171" t="str">
        <f t="shared" si="44"/>
        <v/>
      </c>
      <c r="J171" t="str">
        <f t="shared" si="44"/>
        <v/>
      </c>
      <c r="K171" t="str">
        <f t="shared" si="44"/>
        <v/>
      </c>
      <c r="L171" t="str">
        <f t="shared" si="44"/>
        <v/>
      </c>
      <c r="M171" t="str">
        <f t="shared" si="44"/>
        <v/>
      </c>
      <c r="N171" t="str">
        <f t="shared" si="44"/>
        <v/>
      </c>
      <c r="O171" t="str">
        <f t="shared" si="44"/>
        <v/>
      </c>
      <c r="P171" t="str">
        <f t="shared" si="44"/>
        <v/>
      </c>
      <c r="Q171" t="str">
        <f t="shared" si="44"/>
        <v/>
      </c>
      <c r="R171" t="str">
        <f t="shared" si="44"/>
        <v/>
      </c>
      <c r="S171" t="str">
        <f t="shared" si="44"/>
        <v/>
      </c>
      <c r="T171" t="str">
        <f t="shared" si="44"/>
        <v/>
      </c>
      <c r="U171" t="str">
        <f t="shared" si="44"/>
        <v/>
      </c>
      <c r="V171" t="str">
        <f t="shared" si="44"/>
        <v/>
      </c>
      <c r="W171" t="str">
        <f t="shared" si="45"/>
        <v/>
      </c>
      <c r="X171" t="str">
        <f t="shared" si="45"/>
        <v/>
      </c>
      <c r="Y171" t="str">
        <f t="shared" si="45"/>
        <v/>
      </c>
      <c r="Z171" t="str">
        <f t="shared" si="45"/>
        <v/>
      </c>
      <c r="AA171" t="str">
        <f t="shared" si="45"/>
        <v/>
      </c>
      <c r="AB171" t="str">
        <f t="shared" si="45"/>
        <v/>
      </c>
      <c r="AC171" t="str">
        <f t="shared" si="45"/>
        <v/>
      </c>
      <c r="AD171" t="str">
        <f t="shared" si="45"/>
        <v/>
      </c>
      <c r="AE171" t="str">
        <f t="shared" si="45"/>
        <v/>
      </c>
      <c r="AF171" t="str">
        <f t="shared" si="45"/>
        <v/>
      </c>
      <c r="AG171" t="str">
        <f t="shared" si="45"/>
        <v/>
      </c>
      <c r="AH171" t="str">
        <f t="shared" si="45"/>
        <v/>
      </c>
      <c r="AI171">
        <f t="shared" si="38"/>
        <v>0</v>
      </c>
      <c r="AJ171">
        <f t="shared" si="39"/>
        <v>0</v>
      </c>
    </row>
    <row r="172" spans="2:36" hidden="1" x14ac:dyDescent="0.2">
      <c r="B172">
        <f>TABLA!D167</f>
        <v>1593</v>
      </c>
      <c r="C172" t="str">
        <f>IF(ISNA(LOOKUP($D172,BLIOTECAS!$B$1:$B$27,BLIOTECAS!C$1:C$27)),"",LOOKUP($D172,BLIOTECAS!$B$1:$B$27,BLIOTECAS!C$1:C$27))</f>
        <v xml:space="preserve">Facultad de Farmacia </v>
      </c>
      <c r="D172">
        <f>TABLA!G167</f>
        <v>13</v>
      </c>
      <c r="E172" s="163">
        <f>TABLA!BF167</f>
        <v>0</v>
      </c>
      <c r="F172" s="163">
        <f>TABLA!BO167</f>
        <v>0</v>
      </c>
      <c r="G172" t="str">
        <f t="shared" si="40"/>
        <v/>
      </c>
      <c r="H172" t="str">
        <f t="shared" ref="H172:V185" si="46">IFERROR((IF(FIND(H$1,$E172,1)&gt;0,"x")),"")</f>
        <v/>
      </c>
      <c r="I172" t="str">
        <f t="shared" si="46"/>
        <v/>
      </c>
      <c r="J172" t="str">
        <f t="shared" si="46"/>
        <v/>
      </c>
      <c r="K172" t="str">
        <f t="shared" si="46"/>
        <v/>
      </c>
      <c r="L172" t="str">
        <f t="shared" si="46"/>
        <v/>
      </c>
      <c r="M172" t="str">
        <f t="shared" si="46"/>
        <v/>
      </c>
      <c r="N172" t="str">
        <f t="shared" si="46"/>
        <v/>
      </c>
      <c r="O172" t="str">
        <f t="shared" si="46"/>
        <v/>
      </c>
      <c r="P172" t="str">
        <f t="shared" si="46"/>
        <v/>
      </c>
      <c r="Q172" t="str">
        <f t="shared" si="46"/>
        <v/>
      </c>
      <c r="R172" t="str">
        <f t="shared" si="46"/>
        <v/>
      </c>
      <c r="S172" t="str">
        <f t="shared" si="46"/>
        <v/>
      </c>
      <c r="T172" t="str">
        <f t="shared" si="46"/>
        <v/>
      </c>
      <c r="U172" t="str">
        <f t="shared" si="46"/>
        <v/>
      </c>
      <c r="V172" t="str">
        <f t="shared" si="46"/>
        <v/>
      </c>
      <c r="W172" t="str">
        <f t="shared" si="45"/>
        <v/>
      </c>
      <c r="X172" t="str">
        <f t="shared" si="45"/>
        <v/>
      </c>
      <c r="Y172" t="str">
        <f t="shared" si="45"/>
        <v/>
      </c>
      <c r="Z172" t="str">
        <f t="shared" si="45"/>
        <v/>
      </c>
      <c r="AA172" t="str">
        <f t="shared" si="45"/>
        <v/>
      </c>
      <c r="AB172" t="str">
        <f t="shared" si="45"/>
        <v/>
      </c>
      <c r="AC172" t="str">
        <f t="shared" si="45"/>
        <v/>
      </c>
      <c r="AD172" t="str">
        <f t="shared" si="45"/>
        <v/>
      </c>
      <c r="AE172" t="str">
        <f t="shared" si="45"/>
        <v/>
      </c>
      <c r="AF172" t="str">
        <f t="shared" si="45"/>
        <v/>
      </c>
      <c r="AG172" t="str">
        <f t="shared" si="45"/>
        <v/>
      </c>
      <c r="AH172" t="str">
        <f t="shared" si="45"/>
        <v/>
      </c>
      <c r="AI172">
        <f t="shared" si="38"/>
        <v>0</v>
      </c>
      <c r="AJ172">
        <f t="shared" si="39"/>
        <v>0</v>
      </c>
    </row>
    <row r="173" spans="2:36" hidden="1" x14ac:dyDescent="0.2">
      <c r="B173">
        <f>TABLA!D168</f>
        <v>1594</v>
      </c>
      <c r="C173" t="str">
        <f>IF(ISNA(LOOKUP($D173,BLIOTECAS!$B$1:$B$27,BLIOTECAS!C$1:C$27)),"",LOOKUP($D173,BLIOTECAS!$B$1:$B$27,BLIOTECAS!C$1:C$27))</f>
        <v xml:space="preserve">Facultad de Ciencias Económicas y Empresariales </v>
      </c>
      <c r="D173">
        <f>TABLA!G168</f>
        <v>5</v>
      </c>
      <c r="E173" s="163">
        <f>TABLA!BF168</f>
        <v>0</v>
      </c>
      <c r="F173" s="163">
        <f>TABLA!BO168</f>
        <v>0</v>
      </c>
      <c r="G173" t="str">
        <f t="shared" si="40"/>
        <v/>
      </c>
      <c r="H173" t="str">
        <f t="shared" si="46"/>
        <v/>
      </c>
      <c r="I173" t="str">
        <f t="shared" si="46"/>
        <v/>
      </c>
      <c r="J173" t="str">
        <f t="shared" si="46"/>
        <v/>
      </c>
      <c r="K173" t="str">
        <f t="shared" si="46"/>
        <v/>
      </c>
      <c r="L173" t="str">
        <f t="shared" si="46"/>
        <v/>
      </c>
      <c r="M173" t="str">
        <f t="shared" si="46"/>
        <v/>
      </c>
      <c r="N173" t="str">
        <f t="shared" si="46"/>
        <v/>
      </c>
      <c r="O173" t="str">
        <f t="shared" si="46"/>
        <v/>
      </c>
      <c r="P173" t="str">
        <f t="shared" si="46"/>
        <v/>
      </c>
      <c r="Q173" t="str">
        <f t="shared" si="46"/>
        <v/>
      </c>
      <c r="R173" t="str">
        <f t="shared" si="46"/>
        <v/>
      </c>
      <c r="S173" t="str">
        <f t="shared" si="46"/>
        <v/>
      </c>
      <c r="T173" t="str">
        <f t="shared" si="46"/>
        <v/>
      </c>
      <c r="U173" t="str">
        <f t="shared" si="46"/>
        <v/>
      </c>
      <c r="V173" t="str">
        <f t="shared" si="46"/>
        <v/>
      </c>
      <c r="W173" t="str">
        <f t="shared" si="45"/>
        <v/>
      </c>
      <c r="X173" t="str">
        <f t="shared" si="45"/>
        <v/>
      </c>
      <c r="Y173" t="str">
        <f t="shared" si="45"/>
        <v/>
      </c>
      <c r="Z173" t="str">
        <f t="shared" si="45"/>
        <v/>
      </c>
      <c r="AA173" t="str">
        <f t="shared" si="45"/>
        <v/>
      </c>
      <c r="AB173" t="str">
        <f t="shared" si="45"/>
        <v/>
      </c>
      <c r="AC173" t="str">
        <f t="shared" si="45"/>
        <v/>
      </c>
      <c r="AD173" t="str">
        <f t="shared" si="45"/>
        <v/>
      </c>
      <c r="AE173" t="str">
        <f t="shared" si="45"/>
        <v/>
      </c>
      <c r="AF173" t="str">
        <f t="shared" si="45"/>
        <v/>
      </c>
      <c r="AG173" t="str">
        <f t="shared" si="45"/>
        <v/>
      </c>
      <c r="AH173" t="str">
        <f t="shared" si="45"/>
        <v/>
      </c>
      <c r="AI173">
        <f t="shared" si="38"/>
        <v>0</v>
      </c>
      <c r="AJ173">
        <f t="shared" si="39"/>
        <v>0</v>
      </c>
    </row>
    <row r="174" spans="2:36" hidden="1" x14ac:dyDescent="0.2">
      <c r="B174">
        <f>TABLA!D169</f>
        <v>1595</v>
      </c>
      <c r="C174" t="str">
        <f>IF(ISNA(LOOKUP($D174,BLIOTECAS!$B$1:$B$27,BLIOTECAS!C$1:C$27)),"",LOOKUP($D174,BLIOTECAS!$B$1:$B$27,BLIOTECAS!C$1:C$27))</f>
        <v>F. Comercio y Turismo</v>
      </c>
      <c r="D174">
        <f>TABLA!G169</f>
        <v>24</v>
      </c>
      <c r="E174" s="163">
        <f>TABLA!BF169</f>
        <v>0</v>
      </c>
      <c r="F174" s="163">
        <f>TABLA!BO169</f>
        <v>0</v>
      </c>
      <c r="G174" t="str">
        <f t="shared" si="40"/>
        <v/>
      </c>
      <c r="H174" t="str">
        <f t="shared" si="46"/>
        <v/>
      </c>
      <c r="I174" t="str">
        <f t="shared" si="46"/>
        <v/>
      </c>
      <c r="J174" t="str">
        <f t="shared" si="46"/>
        <v/>
      </c>
      <c r="K174" t="str">
        <f t="shared" si="46"/>
        <v/>
      </c>
      <c r="L174" t="str">
        <f t="shared" si="46"/>
        <v/>
      </c>
      <c r="M174" t="str">
        <f t="shared" si="46"/>
        <v/>
      </c>
      <c r="N174" t="str">
        <f t="shared" si="46"/>
        <v/>
      </c>
      <c r="O174" t="str">
        <f t="shared" si="46"/>
        <v/>
      </c>
      <c r="P174" t="str">
        <f t="shared" si="46"/>
        <v/>
      </c>
      <c r="Q174" t="str">
        <f t="shared" si="46"/>
        <v/>
      </c>
      <c r="R174" t="str">
        <f t="shared" si="46"/>
        <v/>
      </c>
      <c r="S174" t="str">
        <f t="shared" si="46"/>
        <v/>
      </c>
      <c r="T174" t="str">
        <f t="shared" si="46"/>
        <v/>
      </c>
      <c r="U174" t="str">
        <f t="shared" si="46"/>
        <v/>
      </c>
      <c r="V174" t="str">
        <f t="shared" si="46"/>
        <v/>
      </c>
      <c r="W174" t="str">
        <f t="shared" si="45"/>
        <v/>
      </c>
      <c r="X174" t="str">
        <f t="shared" si="45"/>
        <v/>
      </c>
      <c r="Y174" t="str">
        <f t="shared" si="45"/>
        <v/>
      </c>
      <c r="Z174" t="str">
        <f t="shared" si="45"/>
        <v/>
      </c>
      <c r="AA174" t="str">
        <f t="shared" si="45"/>
        <v/>
      </c>
      <c r="AB174" t="str">
        <f t="shared" si="45"/>
        <v/>
      </c>
      <c r="AC174" t="str">
        <f t="shared" si="45"/>
        <v/>
      </c>
      <c r="AD174" t="str">
        <f t="shared" si="45"/>
        <v/>
      </c>
      <c r="AE174" t="str">
        <f t="shared" si="45"/>
        <v/>
      </c>
      <c r="AF174" t="str">
        <f t="shared" si="45"/>
        <v/>
      </c>
      <c r="AG174" t="str">
        <f t="shared" si="45"/>
        <v/>
      </c>
      <c r="AH174" t="str">
        <f t="shared" si="45"/>
        <v/>
      </c>
      <c r="AI174">
        <f t="shared" si="38"/>
        <v>0</v>
      </c>
      <c r="AJ174">
        <f t="shared" si="39"/>
        <v>0</v>
      </c>
    </row>
    <row r="175" spans="2:36" ht="89.25" x14ac:dyDescent="0.2">
      <c r="B175">
        <f>TABLA!D170</f>
        <v>1596</v>
      </c>
      <c r="C175" t="str">
        <f>IF(ISNA(LOOKUP($D175,BLIOTECAS!$B$1:$B$27,BLIOTECAS!C$1:C$27)),"",LOOKUP($D175,BLIOTECAS!$B$1:$B$27,BLIOTECAS!C$1:C$27))</f>
        <v xml:space="preserve">Facultad de Ciencias de la Información </v>
      </c>
      <c r="D175">
        <f>TABLA!G170</f>
        <v>4</v>
      </c>
      <c r="E175" s="163" t="str">
        <f>TABLA!BF170</f>
        <v>Para poder realizar nuestras investigaciones necesitamos más accesos premium a fondos y recursos. Por ejemplo, la Biblioteca tiene una cuenta de acceso a Kioskoymas.com, pero solo podemos acceder a El País y a ABC (cuando hay otros periódicos en esa plataforma y multitud de revistas a los que no hay acceso).</v>
      </c>
      <c r="F175" s="163">
        <f>TABLA!BO170</f>
        <v>0</v>
      </c>
      <c r="G175" t="str">
        <f t="shared" si="40"/>
        <v/>
      </c>
      <c r="H175" t="str">
        <f t="shared" si="46"/>
        <v/>
      </c>
      <c r="I175" t="str">
        <f t="shared" si="46"/>
        <v/>
      </c>
      <c r="J175" t="str">
        <f t="shared" si="46"/>
        <v>x</v>
      </c>
      <c r="K175" t="str">
        <f t="shared" si="46"/>
        <v/>
      </c>
      <c r="L175" t="str">
        <f t="shared" si="46"/>
        <v/>
      </c>
      <c r="M175" t="str">
        <f t="shared" si="46"/>
        <v/>
      </c>
      <c r="N175" t="str">
        <f t="shared" si="46"/>
        <v/>
      </c>
      <c r="O175" t="str">
        <f t="shared" si="46"/>
        <v/>
      </c>
      <c r="P175" t="str">
        <f t="shared" si="46"/>
        <v/>
      </c>
      <c r="Q175" t="str">
        <f t="shared" si="46"/>
        <v/>
      </c>
      <c r="R175" t="str">
        <f t="shared" si="46"/>
        <v/>
      </c>
      <c r="S175" t="str">
        <f t="shared" si="46"/>
        <v/>
      </c>
      <c r="T175" t="str">
        <f t="shared" si="46"/>
        <v/>
      </c>
      <c r="U175" t="str">
        <f t="shared" si="46"/>
        <v/>
      </c>
      <c r="V175" t="str">
        <f t="shared" si="46"/>
        <v/>
      </c>
      <c r="W175" t="str">
        <f t="shared" si="45"/>
        <v/>
      </c>
      <c r="X175" t="str">
        <f t="shared" si="45"/>
        <v/>
      </c>
      <c r="Y175" t="str">
        <f t="shared" si="45"/>
        <v/>
      </c>
      <c r="Z175" t="str">
        <f t="shared" si="45"/>
        <v/>
      </c>
      <c r="AA175" t="str">
        <f t="shared" si="45"/>
        <v/>
      </c>
      <c r="AB175" t="str">
        <f t="shared" si="45"/>
        <v/>
      </c>
      <c r="AC175" t="str">
        <f t="shared" si="45"/>
        <v/>
      </c>
      <c r="AD175" t="str">
        <f t="shared" si="45"/>
        <v/>
      </c>
      <c r="AE175" t="str">
        <f t="shared" si="45"/>
        <v/>
      </c>
      <c r="AF175" t="str">
        <f t="shared" si="45"/>
        <v/>
      </c>
      <c r="AG175" t="str">
        <f t="shared" si="45"/>
        <v/>
      </c>
      <c r="AH175" t="str">
        <f t="shared" si="45"/>
        <v/>
      </c>
      <c r="AI175">
        <f t="shared" si="38"/>
        <v>1</v>
      </c>
      <c r="AJ175">
        <f t="shared" si="39"/>
        <v>0</v>
      </c>
    </row>
    <row r="176" spans="2:36" hidden="1" x14ac:dyDescent="0.2">
      <c r="B176">
        <f>TABLA!D171</f>
        <v>1597</v>
      </c>
      <c r="C176" t="str">
        <f>IF(ISNA(LOOKUP($D176,BLIOTECAS!$B$1:$B$27,BLIOTECAS!C$1:C$27)),"",LOOKUP($D176,BLIOTECAS!$B$1:$B$27,BLIOTECAS!C$1:C$27))</f>
        <v xml:space="preserve">Facultad de Veterinaria </v>
      </c>
      <c r="D176">
        <f>TABLA!G171</f>
        <v>21</v>
      </c>
      <c r="E176" s="163">
        <f>TABLA!BF171</f>
        <v>0</v>
      </c>
      <c r="F176" s="163">
        <f>TABLA!BO171</f>
        <v>0</v>
      </c>
      <c r="G176" t="str">
        <f t="shared" si="40"/>
        <v/>
      </c>
      <c r="H176" t="str">
        <f t="shared" si="46"/>
        <v/>
      </c>
      <c r="I176" t="str">
        <f t="shared" si="46"/>
        <v/>
      </c>
      <c r="J176" t="str">
        <f t="shared" si="46"/>
        <v/>
      </c>
      <c r="K176" t="str">
        <f t="shared" si="46"/>
        <v/>
      </c>
      <c r="L176" t="str">
        <f t="shared" si="46"/>
        <v/>
      </c>
      <c r="M176" t="str">
        <f t="shared" si="46"/>
        <v/>
      </c>
      <c r="N176" t="str">
        <f t="shared" si="46"/>
        <v/>
      </c>
      <c r="O176" t="str">
        <f t="shared" si="46"/>
        <v/>
      </c>
      <c r="P176" t="str">
        <f t="shared" si="46"/>
        <v/>
      </c>
      <c r="Q176" t="str">
        <f t="shared" si="46"/>
        <v/>
      </c>
      <c r="R176" t="str">
        <f t="shared" si="46"/>
        <v/>
      </c>
      <c r="S176" t="str">
        <f t="shared" si="46"/>
        <v/>
      </c>
      <c r="T176" t="str">
        <f t="shared" si="46"/>
        <v/>
      </c>
      <c r="U176" t="str">
        <f t="shared" si="46"/>
        <v/>
      </c>
      <c r="V176" t="str">
        <f t="shared" si="46"/>
        <v/>
      </c>
      <c r="W176" t="str">
        <f t="shared" si="45"/>
        <v/>
      </c>
      <c r="X176" t="str">
        <f t="shared" si="45"/>
        <v/>
      </c>
      <c r="Y176" t="str">
        <f t="shared" si="45"/>
        <v/>
      </c>
      <c r="Z176" t="str">
        <f t="shared" si="45"/>
        <v/>
      </c>
      <c r="AA176" t="str">
        <f t="shared" si="45"/>
        <v/>
      </c>
      <c r="AB176" t="str">
        <f t="shared" si="45"/>
        <v/>
      </c>
      <c r="AC176" t="str">
        <f t="shared" si="45"/>
        <v/>
      </c>
      <c r="AD176" t="str">
        <f t="shared" si="45"/>
        <v/>
      </c>
      <c r="AE176" t="str">
        <f t="shared" si="45"/>
        <v/>
      </c>
      <c r="AF176" t="str">
        <f t="shared" si="45"/>
        <v/>
      </c>
      <c r="AG176" t="str">
        <f t="shared" si="45"/>
        <v/>
      </c>
      <c r="AH176" t="str">
        <f t="shared" si="45"/>
        <v/>
      </c>
      <c r="AI176">
        <f t="shared" si="38"/>
        <v>0</v>
      </c>
      <c r="AJ176">
        <f t="shared" si="39"/>
        <v>0</v>
      </c>
    </row>
    <row r="177" spans="2:36" hidden="1" x14ac:dyDescent="0.2">
      <c r="B177">
        <f>TABLA!D172</f>
        <v>1598</v>
      </c>
      <c r="C177" t="str">
        <f>IF(ISNA(LOOKUP($D177,BLIOTECAS!$B$1:$B$27,BLIOTECAS!C$1:C$27)),"",LOOKUP($D177,BLIOTECAS!$B$1:$B$27,BLIOTECAS!C$1:C$27))</f>
        <v xml:space="preserve">Facultad de Ciencias Geológicas </v>
      </c>
      <c r="D177">
        <f>TABLA!G172</f>
        <v>7</v>
      </c>
      <c r="E177" s="163">
        <f>TABLA!BF172</f>
        <v>0</v>
      </c>
      <c r="F177" s="163">
        <f>TABLA!BO172</f>
        <v>0</v>
      </c>
      <c r="G177" t="str">
        <f t="shared" si="40"/>
        <v/>
      </c>
      <c r="H177" t="str">
        <f t="shared" si="46"/>
        <v/>
      </c>
      <c r="I177" t="str">
        <f t="shared" si="46"/>
        <v/>
      </c>
      <c r="J177" t="str">
        <f t="shared" si="46"/>
        <v/>
      </c>
      <c r="K177" t="str">
        <f t="shared" si="46"/>
        <v/>
      </c>
      <c r="L177" t="str">
        <f t="shared" si="46"/>
        <v/>
      </c>
      <c r="M177" t="str">
        <f t="shared" si="46"/>
        <v/>
      </c>
      <c r="N177" t="str">
        <f t="shared" si="46"/>
        <v/>
      </c>
      <c r="O177" t="str">
        <f t="shared" si="46"/>
        <v/>
      </c>
      <c r="P177" t="str">
        <f t="shared" si="46"/>
        <v/>
      </c>
      <c r="Q177" t="str">
        <f t="shared" si="46"/>
        <v/>
      </c>
      <c r="R177" t="str">
        <f t="shared" si="46"/>
        <v/>
      </c>
      <c r="S177" t="str">
        <f t="shared" si="46"/>
        <v/>
      </c>
      <c r="T177" t="str">
        <f t="shared" si="46"/>
        <v/>
      </c>
      <c r="U177" t="str">
        <f t="shared" si="46"/>
        <v/>
      </c>
      <c r="V177" t="str">
        <f t="shared" si="46"/>
        <v/>
      </c>
      <c r="W177" t="str">
        <f t="shared" si="45"/>
        <v/>
      </c>
      <c r="X177" t="str">
        <f t="shared" si="45"/>
        <v/>
      </c>
      <c r="Y177" t="str">
        <f t="shared" si="45"/>
        <v/>
      </c>
      <c r="Z177" t="str">
        <f t="shared" si="45"/>
        <v/>
      </c>
      <c r="AA177" t="str">
        <f t="shared" si="45"/>
        <v/>
      </c>
      <c r="AB177" t="str">
        <f t="shared" si="45"/>
        <v/>
      </c>
      <c r="AC177" t="str">
        <f t="shared" si="45"/>
        <v/>
      </c>
      <c r="AD177" t="str">
        <f t="shared" si="45"/>
        <v/>
      </c>
      <c r="AE177" t="str">
        <f t="shared" si="45"/>
        <v/>
      </c>
      <c r="AF177" t="str">
        <f t="shared" si="45"/>
        <v/>
      </c>
      <c r="AG177" t="str">
        <f t="shared" si="45"/>
        <v/>
      </c>
      <c r="AH177" t="str">
        <f t="shared" si="45"/>
        <v/>
      </c>
      <c r="AI177">
        <f t="shared" si="38"/>
        <v>0</v>
      </c>
      <c r="AJ177">
        <f t="shared" si="39"/>
        <v>0</v>
      </c>
    </row>
    <row r="178" spans="2:36" hidden="1" x14ac:dyDescent="0.2">
      <c r="B178">
        <f>TABLA!D173</f>
        <v>1599</v>
      </c>
      <c r="C178" t="str">
        <f>IF(ISNA(LOOKUP($D178,BLIOTECAS!$B$1:$B$27,BLIOTECAS!C$1:C$27)),"",LOOKUP($D178,BLIOTECAS!$B$1:$B$27,BLIOTECAS!C$1:C$27))</f>
        <v xml:space="preserve">Facultad de Filología </v>
      </c>
      <c r="D178">
        <f>TABLA!G173</f>
        <v>14</v>
      </c>
      <c r="E178" s="163">
        <f>TABLA!BF173</f>
        <v>0</v>
      </c>
      <c r="F178" s="163">
        <f>TABLA!BO173</f>
        <v>0</v>
      </c>
      <c r="G178" t="str">
        <f t="shared" si="40"/>
        <v/>
      </c>
      <c r="H178" t="str">
        <f t="shared" si="46"/>
        <v/>
      </c>
      <c r="I178" t="str">
        <f t="shared" si="46"/>
        <v/>
      </c>
      <c r="J178" t="str">
        <f t="shared" si="46"/>
        <v/>
      </c>
      <c r="K178" t="str">
        <f t="shared" si="46"/>
        <v/>
      </c>
      <c r="L178" t="str">
        <f t="shared" si="46"/>
        <v/>
      </c>
      <c r="M178" t="str">
        <f t="shared" si="46"/>
        <v/>
      </c>
      <c r="N178" t="str">
        <f t="shared" si="46"/>
        <v/>
      </c>
      <c r="O178" t="str">
        <f t="shared" si="46"/>
        <v/>
      </c>
      <c r="P178" t="str">
        <f t="shared" si="46"/>
        <v/>
      </c>
      <c r="Q178" t="str">
        <f t="shared" si="46"/>
        <v/>
      </c>
      <c r="R178" t="str">
        <f t="shared" si="46"/>
        <v/>
      </c>
      <c r="S178" t="str">
        <f t="shared" si="46"/>
        <v/>
      </c>
      <c r="T178" t="str">
        <f t="shared" si="46"/>
        <v/>
      </c>
      <c r="U178" t="str">
        <f t="shared" si="46"/>
        <v/>
      </c>
      <c r="V178" t="str">
        <f t="shared" si="46"/>
        <v/>
      </c>
      <c r="W178" t="str">
        <f t="shared" si="45"/>
        <v/>
      </c>
      <c r="X178" t="str">
        <f t="shared" si="45"/>
        <v/>
      </c>
      <c r="Y178" t="str">
        <f t="shared" si="45"/>
        <v/>
      </c>
      <c r="Z178" t="str">
        <f t="shared" si="45"/>
        <v/>
      </c>
      <c r="AA178" t="str">
        <f t="shared" si="45"/>
        <v/>
      </c>
      <c r="AB178" t="str">
        <f t="shared" si="45"/>
        <v/>
      </c>
      <c r="AC178" t="str">
        <f t="shared" si="45"/>
        <v/>
      </c>
      <c r="AD178" t="str">
        <f t="shared" si="45"/>
        <v/>
      </c>
      <c r="AE178" t="str">
        <f t="shared" si="45"/>
        <v/>
      </c>
      <c r="AF178" t="str">
        <f t="shared" si="45"/>
        <v/>
      </c>
      <c r="AG178" t="str">
        <f t="shared" si="45"/>
        <v/>
      </c>
      <c r="AH178" t="str">
        <f t="shared" si="45"/>
        <v/>
      </c>
      <c r="AI178">
        <f t="shared" si="38"/>
        <v>0</v>
      </c>
      <c r="AJ178">
        <f t="shared" si="39"/>
        <v>0</v>
      </c>
    </row>
    <row r="179" spans="2:36" ht="51" hidden="1" x14ac:dyDescent="0.2">
      <c r="B179">
        <f>TABLA!D174</f>
        <v>1600</v>
      </c>
      <c r="C179" t="str">
        <f>IF(ISNA(LOOKUP($D179,BLIOTECAS!$B$1:$B$27,BLIOTECAS!C$1:C$27)),"",LOOKUP($D179,BLIOTECAS!$B$1:$B$27,BLIOTECAS!C$1:C$27))</f>
        <v xml:space="preserve">Facultad de Ciencias Biológicas </v>
      </c>
      <c r="D179">
        <f>TABLA!G174</f>
        <v>2</v>
      </c>
      <c r="E179" s="163" t="str">
        <f>TABLA!BF174</f>
        <v>ULTIMAS EDICIONES EN INGLES DE LOS TEXTOS PRINCIPALES DE LAS ASIGNATURAS FUNDAMENTALES DE 12 CREDITOS (1o-3er CURSO)</v>
      </c>
      <c r="F179" s="163" t="str">
        <f>TABLA!BO174</f>
        <v>algunas de las cosas que no conozco es por agobio/falta de tiempo/dejadez</v>
      </c>
      <c r="G179" t="str">
        <f t="shared" ref="G179:G185" si="47">IFERROR((IF(FIND(G$1,$E179,1)&gt;0,"x")),"")</f>
        <v/>
      </c>
      <c r="H179" t="str">
        <f t="shared" si="46"/>
        <v/>
      </c>
      <c r="I179" t="str">
        <f t="shared" si="46"/>
        <v/>
      </c>
      <c r="J179" t="str">
        <f t="shared" si="46"/>
        <v/>
      </c>
      <c r="K179" t="str">
        <f t="shared" si="46"/>
        <v/>
      </c>
      <c r="L179" t="str">
        <f t="shared" si="46"/>
        <v/>
      </c>
      <c r="M179" t="str">
        <f t="shared" si="46"/>
        <v/>
      </c>
      <c r="N179" t="str">
        <f t="shared" si="46"/>
        <v/>
      </c>
      <c r="O179" t="str">
        <f t="shared" si="46"/>
        <v/>
      </c>
      <c r="P179" t="str">
        <f t="shared" si="46"/>
        <v/>
      </c>
      <c r="Q179" t="str">
        <f t="shared" si="46"/>
        <v/>
      </c>
      <c r="R179" t="str">
        <f t="shared" si="46"/>
        <v/>
      </c>
      <c r="S179" t="str">
        <f t="shared" si="46"/>
        <v/>
      </c>
      <c r="T179" t="str">
        <f t="shared" si="46"/>
        <v/>
      </c>
      <c r="U179" t="str">
        <f t="shared" si="46"/>
        <v/>
      </c>
      <c r="V179" t="str">
        <f t="shared" si="46"/>
        <v/>
      </c>
      <c r="W179" t="str">
        <f t="shared" si="45"/>
        <v/>
      </c>
      <c r="X179" t="str">
        <f t="shared" si="45"/>
        <v/>
      </c>
      <c r="Y179" t="str">
        <f t="shared" si="45"/>
        <v/>
      </c>
      <c r="Z179" t="str">
        <f t="shared" si="45"/>
        <v/>
      </c>
      <c r="AA179" t="str">
        <f t="shared" si="45"/>
        <v/>
      </c>
      <c r="AB179" t="str">
        <f t="shared" si="45"/>
        <v/>
      </c>
      <c r="AC179" t="str">
        <f t="shared" si="45"/>
        <v/>
      </c>
      <c r="AD179" t="str">
        <f t="shared" si="45"/>
        <v/>
      </c>
      <c r="AE179" t="str">
        <f t="shared" si="45"/>
        <v/>
      </c>
      <c r="AF179" t="str">
        <f t="shared" si="45"/>
        <v/>
      </c>
      <c r="AG179" t="str">
        <f t="shared" si="45"/>
        <v/>
      </c>
      <c r="AH179" t="str">
        <f t="shared" si="45"/>
        <v/>
      </c>
      <c r="AI179">
        <f t="shared" si="38"/>
        <v>1</v>
      </c>
      <c r="AJ179">
        <f t="shared" si="39"/>
        <v>1</v>
      </c>
    </row>
    <row r="180" spans="2:36" hidden="1" x14ac:dyDescent="0.2">
      <c r="B180">
        <f>TABLA!D175</f>
        <v>1601</v>
      </c>
      <c r="C180" t="str">
        <f>IF(ISNA(LOOKUP($D180,BLIOTECAS!$B$1:$B$27,BLIOTECAS!C$1:C$27)),"",LOOKUP($D180,BLIOTECAS!$B$1:$B$27,BLIOTECAS!C$1:C$27))</f>
        <v xml:space="preserve">Facultad de Filología </v>
      </c>
      <c r="D180">
        <f>TABLA!G175</f>
        <v>14</v>
      </c>
      <c r="E180" s="163">
        <f>TABLA!BF175</f>
        <v>0</v>
      </c>
      <c r="F180" s="163">
        <f>TABLA!BO175</f>
        <v>0</v>
      </c>
      <c r="G180" t="str">
        <f t="shared" si="47"/>
        <v/>
      </c>
      <c r="H180" t="str">
        <f t="shared" si="46"/>
        <v/>
      </c>
      <c r="I180" t="str">
        <f t="shared" si="46"/>
        <v/>
      </c>
      <c r="J180" t="str">
        <f t="shared" si="46"/>
        <v/>
      </c>
      <c r="K180" t="str">
        <f t="shared" si="46"/>
        <v/>
      </c>
      <c r="L180" t="str">
        <f t="shared" si="46"/>
        <v/>
      </c>
      <c r="M180" t="str">
        <f t="shared" si="46"/>
        <v/>
      </c>
      <c r="N180" t="str">
        <f t="shared" si="46"/>
        <v/>
      </c>
      <c r="O180" t="str">
        <f t="shared" si="46"/>
        <v/>
      </c>
      <c r="P180" t="str">
        <f t="shared" si="46"/>
        <v/>
      </c>
      <c r="Q180" t="str">
        <f t="shared" si="46"/>
        <v/>
      </c>
      <c r="R180" t="str">
        <f t="shared" si="46"/>
        <v/>
      </c>
      <c r="S180" t="str">
        <f t="shared" si="46"/>
        <v/>
      </c>
      <c r="T180" t="str">
        <f t="shared" si="46"/>
        <v/>
      </c>
      <c r="U180" t="str">
        <f t="shared" si="46"/>
        <v/>
      </c>
      <c r="V180" t="str">
        <f t="shared" si="46"/>
        <v/>
      </c>
      <c r="W180" t="str">
        <f>IFERROR((IF(FIND(W$1,$E180,1)&gt;0,"x")),"")</f>
        <v/>
      </c>
      <c r="X180" t="str">
        <f>IFERROR((IF(FIND(X$1,$E180,1)&gt;0,"x")),"")</f>
        <v/>
      </c>
      <c r="Y180" t="str">
        <f>IFERROR((IF(FIND(Y$1,$E180,1)&gt;0,"x")),"")</f>
        <v/>
      </c>
      <c r="Z180" t="str">
        <f t="shared" ref="W180:AH201" si="48">IFERROR((IF(FIND(Z$1,$E180,1)&gt;0,"x")),"")</f>
        <v/>
      </c>
      <c r="AA180" t="str">
        <f t="shared" si="48"/>
        <v/>
      </c>
      <c r="AB180" t="str">
        <f t="shared" si="48"/>
        <v/>
      </c>
      <c r="AC180" t="str">
        <f t="shared" si="48"/>
        <v/>
      </c>
      <c r="AD180" t="str">
        <f t="shared" si="48"/>
        <v/>
      </c>
      <c r="AE180" t="str">
        <f t="shared" si="48"/>
        <v/>
      </c>
      <c r="AF180" t="str">
        <f t="shared" si="48"/>
        <v/>
      </c>
      <c r="AG180" t="str">
        <f t="shared" si="48"/>
        <v/>
      </c>
      <c r="AH180" t="str">
        <f t="shared" si="48"/>
        <v/>
      </c>
      <c r="AI180">
        <f t="shared" si="38"/>
        <v>0</v>
      </c>
      <c r="AJ180">
        <f t="shared" si="39"/>
        <v>0</v>
      </c>
    </row>
    <row r="181" spans="2:36" x14ac:dyDescent="0.2">
      <c r="B181">
        <f>TABLA!D176</f>
        <v>1602</v>
      </c>
      <c r="C181" t="str">
        <f>IF(ISNA(LOOKUP($D181,BLIOTECAS!$B$1:$B$27,BLIOTECAS!C$1:C$27)),"",LOOKUP($D181,BLIOTECAS!$B$1:$B$27,BLIOTECAS!C$1:C$27))</f>
        <v xml:space="preserve">Facultad de Ciencias Geológicas </v>
      </c>
      <c r="D181">
        <f>TABLA!G176</f>
        <v>7</v>
      </c>
      <c r="E181" s="163">
        <f>TABLA!BF176</f>
        <v>0</v>
      </c>
      <c r="F181" s="163">
        <f>TABLA!BO176</f>
        <v>0</v>
      </c>
      <c r="G181" t="str">
        <f t="shared" si="47"/>
        <v/>
      </c>
      <c r="H181" t="str">
        <f t="shared" si="46"/>
        <v/>
      </c>
      <c r="I181" t="str">
        <f t="shared" si="46"/>
        <v/>
      </c>
      <c r="J181" t="str">
        <f t="shared" si="46"/>
        <v/>
      </c>
      <c r="K181" t="str">
        <f t="shared" si="46"/>
        <v/>
      </c>
      <c r="L181" t="str">
        <f t="shared" si="46"/>
        <v/>
      </c>
      <c r="M181" t="str">
        <f t="shared" si="46"/>
        <v/>
      </c>
      <c r="N181" t="str">
        <f t="shared" si="46"/>
        <v/>
      </c>
      <c r="O181" t="str">
        <f t="shared" si="46"/>
        <v/>
      </c>
      <c r="P181" t="str">
        <f t="shared" si="46"/>
        <v/>
      </c>
      <c r="Q181" t="str">
        <f t="shared" si="46"/>
        <v/>
      </c>
      <c r="R181" t="str">
        <f t="shared" si="46"/>
        <v/>
      </c>
      <c r="S181" t="str">
        <f t="shared" si="46"/>
        <v/>
      </c>
      <c r="T181" t="str">
        <f t="shared" si="46"/>
        <v/>
      </c>
      <c r="U181" t="str">
        <f t="shared" si="46"/>
        <v/>
      </c>
      <c r="V181" t="str">
        <f t="shared" si="46"/>
        <v/>
      </c>
      <c r="W181" t="str">
        <f t="shared" si="48"/>
        <v/>
      </c>
      <c r="X181" t="str">
        <f t="shared" si="48"/>
        <v/>
      </c>
      <c r="Y181" t="str">
        <f t="shared" si="48"/>
        <v/>
      </c>
      <c r="Z181" t="str">
        <f t="shared" si="48"/>
        <v/>
      </c>
      <c r="AA181" t="str">
        <f t="shared" si="48"/>
        <v/>
      </c>
      <c r="AB181" t="str">
        <f t="shared" si="48"/>
        <v/>
      </c>
      <c r="AC181" t="str">
        <f t="shared" si="48"/>
        <v/>
      </c>
      <c r="AD181" t="str">
        <f t="shared" si="48"/>
        <v/>
      </c>
      <c r="AE181" t="str">
        <f t="shared" si="48"/>
        <v/>
      </c>
      <c r="AF181" t="str">
        <f t="shared" si="48"/>
        <v/>
      </c>
      <c r="AG181" t="str">
        <f t="shared" si="48"/>
        <v/>
      </c>
      <c r="AH181" t="str">
        <f t="shared" si="48"/>
        <v/>
      </c>
      <c r="AI181">
        <f t="shared" si="38"/>
        <v>0</v>
      </c>
      <c r="AJ181">
        <f t="shared" si="39"/>
        <v>0</v>
      </c>
    </row>
    <row r="182" spans="2:36" hidden="1" x14ac:dyDescent="0.2">
      <c r="B182">
        <f>TABLA!D177</f>
        <v>1603</v>
      </c>
      <c r="C182" t="str">
        <f>IF(ISNA(LOOKUP($D182,BLIOTECAS!$B$1:$B$27,BLIOTECAS!C$1:C$27)),"",LOOKUP($D182,BLIOTECAS!$B$1:$B$27,BLIOTECAS!C$1:C$27))</f>
        <v xml:space="preserve">Facultad de Ciencias de la Información </v>
      </c>
      <c r="D182">
        <f>TABLA!G177</f>
        <v>4</v>
      </c>
      <c r="E182" s="163">
        <f>TABLA!BF177</f>
        <v>0</v>
      </c>
      <c r="F182" s="163">
        <f>TABLA!BO177</f>
        <v>0</v>
      </c>
      <c r="G182" t="str">
        <f t="shared" si="47"/>
        <v/>
      </c>
      <c r="H182" t="str">
        <f t="shared" si="46"/>
        <v/>
      </c>
      <c r="I182" t="str">
        <f t="shared" si="46"/>
        <v/>
      </c>
      <c r="J182" t="str">
        <f t="shared" si="46"/>
        <v/>
      </c>
      <c r="K182" t="str">
        <f t="shared" si="46"/>
        <v/>
      </c>
      <c r="L182" t="str">
        <f t="shared" si="46"/>
        <v/>
      </c>
      <c r="M182" t="str">
        <f t="shared" si="46"/>
        <v/>
      </c>
      <c r="N182" t="str">
        <f t="shared" si="46"/>
        <v/>
      </c>
      <c r="O182" t="str">
        <f t="shared" si="46"/>
        <v/>
      </c>
      <c r="P182" t="str">
        <f t="shared" si="46"/>
        <v/>
      </c>
      <c r="Q182" t="str">
        <f t="shared" si="46"/>
        <v/>
      </c>
      <c r="R182" t="str">
        <f t="shared" si="46"/>
        <v/>
      </c>
      <c r="S182" t="str">
        <f t="shared" si="46"/>
        <v/>
      </c>
      <c r="T182" t="str">
        <f t="shared" si="46"/>
        <v/>
      </c>
      <c r="U182" t="str">
        <f t="shared" si="46"/>
        <v/>
      </c>
      <c r="V182" t="str">
        <f t="shared" si="46"/>
        <v/>
      </c>
      <c r="W182" t="str">
        <f t="shared" si="48"/>
        <v/>
      </c>
      <c r="X182" t="str">
        <f t="shared" si="48"/>
        <v/>
      </c>
      <c r="Y182" t="str">
        <f t="shared" si="48"/>
        <v/>
      </c>
      <c r="Z182" t="str">
        <f t="shared" si="48"/>
        <v/>
      </c>
      <c r="AA182" t="str">
        <f t="shared" si="48"/>
        <v/>
      </c>
      <c r="AB182" t="str">
        <f t="shared" si="48"/>
        <v/>
      </c>
      <c r="AC182" t="str">
        <f t="shared" si="48"/>
        <v/>
      </c>
      <c r="AD182" t="str">
        <f t="shared" si="48"/>
        <v/>
      </c>
      <c r="AE182" t="str">
        <f t="shared" si="48"/>
        <v/>
      </c>
      <c r="AF182" t="str">
        <f t="shared" si="48"/>
        <v/>
      </c>
      <c r="AG182" t="str">
        <f t="shared" si="48"/>
        <v/>
      </c>
      <c r="AH182" t="str">
        <f t="shared" si="48"/>
        <v/>
      </c>
      <c r="AI182">
        <f t="shared" si="38"/>
        <v>0</v>
      </c>
      <c r="AJ182">
        <f t="shared" si="39"/>
        <v>0</v>
      </c>
    </row>
    <row r="183" spans="2:36" hidden="1" x14ac:dyDescent="0.2">
      <c r="B183">
        <f>TABLA!D178</f>
        <v>1604</v>
      </c>
      <c r="C183" t="str">
        <f>IF(ISNA(LOOKUP($D183,BLIOTECAS!$B$1:$B$27,BLIOTECAS!C$1:C$27)),"",LOOKUP($D183,BLIOTECAS!$B$1:$B$27,BLIOTECAS!C$1:C$27))</f>
        <v xml:space="preserve">Facultad de Veterinaria </v>
      </c>
      <c r="D183">
        <f>TABLA!G178</f>
        <v>21</v>
      </c>
      <c r="E183" s="163">
        <f>TABLA!BF178</f>
        <v>0</v>
      </c>
      <c r="F183" s="163">
        <f>TABLA!BO178</f>
        <v>0</v>
      </c>
      <c r="G183" t="str">
        <f t="shared" si="47"/>
        <v/>
      </c>
      <c r="H183" t="str">
        <f t="shared" si="46"/>
        <v/>
      </c>
      <c r="I183" t="str">
        <f t="shared" si="46"/>
        <v/>
      </c>
      <c r="J183" t="str">
        <f t="shared" si="46"/>
        <v/>
      </c>
      <c r="K183" t="str">
        <f t="shared" si="46"/>
        <v/>
      </c>
      <c r="L183" t="str">
        <f t="shared" si="46"/>
        <v/>
      </c>
      <c r="M183" t="str">
        <f t="shared" si="46"/>
        <v/>
      </c>
      <c r="N183" t="str">
        <f t="shared" si="46"/>
        <v/>
      </c>
      <c r="O183" t="str">
        <f t="shared" si="46"/>
        <v/>
      </c>
      <c r="P183" t="str">
        <f t="shared" si="46"/>
        <v/>
      </c>
      <c r="Q183" t="str">
        <f t="shared" si="46"/>
        <v/>
      </c>
      <c r="R183" t="str">
        <f t="shared" si="46"/>
        <v/>
      </c>
      <c r="S183" t="str">
        <f t="shared" si="46"/>
        <v/>
      </c>
      <c r="T183" t="str">
        <f t="shared" si="46"/>
        <v/>
      </c>
      <c r="U183" t="str">
        <f t="shared" si="46"/>
        <v/>
      </c>
      <c r="V183" t="str">
        <f t="shared" si="46"/>
        <v/>
      </c>
      <c r="W183" t="str">
        <f t="shared" si="48"/>
        <v/>
      </c>
      <c r="X183" t="str">
        <f t="shared" si="48"/>
        <v/>
      </c>
      <c r="Y183" t="str">
        <f t="shared" si="48"/>
        <v/>
      </c>
      <c r="Z183" t="str">
        <f t="shared" si="48"/>
        <v/>
      </c>
      <c r="AA183" t="str">
        <f t="shared" si="48"/>
        <v/>
      </c>
      <c r="AB183" t="str">
        <f t="shared" si="48"/>
        <v/>
      </c>
      <c r="AC183" t="str">
        <f t="shared" si="48"/>
        <v/>
      </c>
      <c r="AD183" t="str">
        <f t="shared" si="48"/>
        <v/>
      </c>
      <c r="AE183" t="str">
        <f t="shared" si="48"/>
        <v/>
      </c>
      <c r="AF183" t="str">
        <f t="shared" si="48"/>
        <v/>
      </c>
      <c r="AG183" t="str">
        <f t="shared" si="48"/>
        <v/>
      </c>
      <c r="AH183" t="str">
        <f t="shared" si="48"/>
        <v/>
      </c>
      <c r="AI183">
        <f t="shared" si="38"/>
        <v>0</v>
      </c>
      <c r="AJ183">
        <f t="shared" si="39"/>
        <v>0</v>
      </c>
    </row>
    <row r="184" spans="2:36" ht="114.75" hidden="1" x14ac:dyDescent="0.2">
      <c r="B184">
        <f>TABLA!D179</f>
        <v>1605</v>
      </c>
      <c r="C184" t="str">
        <f>IF(ISNA(LOOKUP($D184,BLIOTECAS!$B$1:$B$27,BLIOTECAS!C$1:C$27)),"",LOOKUP($D184,BLIOTECAS!$B$1:$B$27,BLIOTECAS!C$1:C$27))</f>
        <v xml:space="preserve">Facultad de Derecho </v>
      </c>
      <c r="D184">
        <f>TABLA!G179</f>
        <v>11</v>
      </c>
      <c r="E184" s="163" t="str">
        <f>TABLA!BF179</f>
        <v xml:space="preserve">Restituir los libros y revistas de disciplinas eruditas a los respectivos Departamentos para que puedan ser consultados con comodidad por sus miembros. El servicio actual impide ponerse al día de la bibliografía que se adquiere en cada momento, ya que van directamente a la biblioteca centralizada, mientras que antes podían ser conocidos de forma inmediata en cuanto llegaban al departamento. </v>
      </c>
      <c r="F184" s="163" t="str">
        <f>TABLA!BO179</f>
        <v>No todas las disciplinas son iguales y no se le puede dar a las Cincias sociales y a las Humanidades el mismo tratamiento que a las Ciencias y a la Tecnología: Uds. piensan que algún alumno va a manejar el Corpus iuris civilis, el Corpus Iuris Canonici o la Palingenesia de Lenel? Es lamentable que hayan retirado libros y revistas de las bibliotecas de algunos Departamentos cuyo material sólo es manejado por profesores e investigadores. Es lo contrario de lo que hay que hacer para ayudar y facilitar la investigación del PDI, de los becarios y de los doctorandos llamados a hacer carrera académica.</v>
      </c>
      <c r="G184" t="str">
        <f t="shared" si="47"/>
        <v/>
      </c>
      <c r="H184" t="str">
        <f t="shared" si="46"/>
        <v/>
      </c>
      <c r="I184" t="str">
        <f t="shared" si="46"/>
        <v>x</v>
      </c>
      <c r="J184" t="str">
        <f t="shared" si="46"/>
        <v>x</v>
      </c>
      <c r="K184" t="str">
        <f t="shared" si="46"/>
        <v/>
      </c>
      <c r="L184" t="str">
        <f t="shared" si="46"/>
        <v/>
      </c>
      <c r="M184" t="str">
        <f t="shared" si="46"/>
        <v/>
      </c>
      <c r="N184" t="str">
        <f t="shared" si="46"/>
        <v/>
      </c>
      <c r="O184" t="str">
        <f t="shared" si="46"/>
        <v/>
      </c>
      <c r="P184" t="str">
        <f t="shared" si="46"/>
        <v/>
      </c>
      <c r="Q184" t="str">
        <f t="shared" si="46"/>
        <v/>
      </c>
      <c r="R184" t="str">
        <f t="shared" si="46"/>
        <v/>
      </c>
      <c r="S184" t="str">
        <f t="shared" si="46"/>
        <v>x</v>
      </c>
      <c r="T184" t="str">
        <f t="shared" si="46"/>
        <v/>
      </c>
      <c r="U184" t="str">
        <f t="shared" si="46"/>
        <v/>
      </c>
      <c r="V184" t="str">
        <f t="shared" si="46"/>
        <v/>
      </c>
      <c r="W184" t="str">
        <f t="shared" si="48"/>
        <v/>
      </c>
      <c r="X184" t="str">
        <f t="shared" si="48"/>
        <v/>
      </c>
      <c r="Y184" t="str">
        <f t="shared" si="48"/>
        <v/>
      </c>
      <c r="Z184" t="str">
        <f t="shared" si="48"/>
        <v/>
      </c>
      <c r="AA184" t="str">
        <f t="shared" si="48"/>
        <v/>
      </c>
      <c r="AB184" t="str">
        <f t="shared" si="48"/>
        <v/>
      </c>
      <c r="AC184" t="str">
        <f t="shared" si="48"/>
        <v/>
      </c>
      <c r="AD184" t="str">
        <f t="shared" si="48"/>
        <v/>
      </c>
      <c r="AE184" t="str">
        <f t="shared" si="48"/>
        <v/>
      </c>
      <c r="AF184" t="str">
        <f t="shared" si="48"/>
        <v/>
      </c>
      <c r="AG184" t="str">
        <f t="shared" si="48"/>
        <v/>
      </c>
      <c r="AH184" t="str">
        <f t="shared" si="48"/>
        <v/>
      </c>
      <c r="AI184">
        <f t="shared" si="38"/>
        <v>1</v>
      </c>
      <c r="AJ184">
        <f t="shared" si="39"/>
        <v>1</v>
      </c>
    </row>
    <row r="185" spans="2:36" hidden="1" x14ac:dyDescent="0.2">
      <c r="B185">
        <f>TABLA!D180</f>
        <v>1606</v>
      </c>
      <c r="C185" t="str">
        <f>IF(ISNA(LOOKUP($D185,BLIOTECAS!$B$1:$B$27,BLIOTECAS!C$1:C$27)),"",LOOKUP($D185,BLIOTECAS!$B$1:$B$27,BLIOTECAS!C$1:C$27))</f>
        <v>F. Estudios Estadísticos</v>
      </c>
      <c r="D185">
        <f>TABLA!G180</f>
        <v>23</v>
      </c>
      <c r="E185" s="163">
        <f>TABLA!BF180</f>
        <v>0</v>
      </c>
      <c r="F185" s="163">
        <f>TABLA!BO180</f>
        <v>0</v>
      </c>
      <c r="G185" t="str">
        <f t="shared" si="47"/>
        <v/>
      </c>
      <c r="H185" t="str">
        <f t="shared" si="46"/>
        <v/>
      </c>
      <c r="I185" t="str">
        <f t="shared" si="46"/>
        <v/>
      </c>
      <c r="J185" t="str">
        <f t="shared" si="46"/>
        <v/>
      </c>
      <c r="K185" t="str">
        <f t="shared" si="46"/>
        <v/>
      </c>
      <c r="L185" t="str">
        <f t="shared" si="46"/>
        <v/>
      </c>
      <c r="M185" t="str">
        <f t="shared" si="46"/>
        <v/>
      </c>
      <c r="N185" t="str">
        <f t="shared" si="46"/>
        <v/>
      </c>
      <c r="O185" t="str">
        <f t="shared" si="46"/>
        <v/>
      </c>
      <c r="P185" t="str">
        <f t="shared" si="46"/>
        <v/>
      </c>
      <c r="Q185" t="str">
        <f t="shared" si="46"/>
        <v/>
      </c>
      <c r="R185" t="str">
        <f t="shared" si="46"/>
        <v/>
      </c>
      <c r="S185" t="str">
        <f t="shared" si="46"/>
        <v/>
      </c>
      <c r="T185" t="str">
        <f t="shared" si="46"/>
        <v/>
      </c>
      <c r="U185" t="str">
        <f t="shared" si="46"/>
        <v/>
      </c>
      <c r="V185" t="str">
        <f t="shared" si="46"/>
        <v/>
      </c>
      <c r="W185" t="str">
        <f t="shared" si="48"/>
        <v/>
      </c>
      <c r="X185" t="str">
        <f t="shared" si="48"/>
        <v/>
      </c>
      <c r="Y185" t="str">
        <f t="shared" si="48"/>
        <v/>
      </c>
      <c r="Z185" t="str">
        <f t="shared" si="48"/>
        <v/>
      </c>
      <c r="AA185" t="str">
        <f t="shared" si="48"/>
        <v/>
      </c>
      <c r="AB185" t="str">
        <f t="shared" si="48"/>
        <v/>
      </c>
      <c r="AC185" t="str">
        <f t="shared" si="48"/>
        <v/>
      </c>
      <c r="AD185" t="str">
        <f t="shared" si="48"/>
        <v/>
      </c>
      <c r="AE185" t="str">
        <f t="shared" si="48"/>
        <v/>
      </c>
      <c r="AF185" t="str">
        <f t="shared" si="48"/>
        <v/>
      </c>
      <c r="AG185" t="str">
        <f t="shared" si="48"/>
        <v/>
      </c>
      <c r="AH185" t="str">
        <f t="shared" si="48"/>
        <v/>
      </c>
      <c r="AI185">
        <f t="shared" si="38"/>
        <v>0</v>
      </c>
      <c r="AJ185">
        <f t="shared" si="39"/>
        <v>0</v>
      </c>
    </row>
    <row r="186" spans="2:36" ht="38.25" hidden="1" x14ac:dyDescent="0.2">
      <c r="B186">
        <f>TABLA!D181</f>
        <v>1607</v>
      </c>
      <c r="C186" t="str">
        <f>IF(ISNA(LOOKUP($D186,BLIOTECAS!$B$1:$B$27,BLIOTECAS!C$1:C$27)),"",LOOKUP($D186,BLIOTECAS!$B$1:$B$27,BLIOTECAS!C$1:C$27))</f>
        <v>F. Comercio y Turismo</v>
      </c>
      <c r="D186">
        <f>TABLA!G181</f>
        <v>24</v>
      </c>
      <c r="E186" s="163" t="str">
        <f>TABLA!BF181</f>
        <v>Apoyo en la búsqueda de material bibliográfico y novedades sobre temas específicos para la materia a impartir. Actualizaciones, etc.</v>
      </c>
      <c r="F186" s="163">
        <f>TABLA!BO181</f>
        <v>0</v>
      </c>
      <c r="G186" t="str">
        <f t="shared" ref="G186:V201" si="49">IFERROR((IF(FIND(G$1,$E186,1)&gt;0,"x")),"")</f>
        <v/>
      </c>
      <c r="H186" t="str">
        <f t="shared" si="49"/>
        <v/>
      </c>
      <c r="I186" t="str">
        <f t="shared" si="49"/>
        <v/>
      </c>
      <c r="J186" t="str">
        <f t="shared" si="49"/>
        <v/>
      </c>
      <c r="K186" t="str">
        <f t="shared" si="49"/>
        <v/>
      </c>
      <c r="L186" t="str">
        <f t="shared" si="49"/>
        <v/>
      </c>
      <c r="M186" t="str">
        <f t="shared" si="49"/>
        <v/>
      </c>
      <c r="N186" t="str">
        <f t="shared" si="49"/>
        <v/>
      </c>
      <c r="O186" t="str">
        <f t="shared" si="49"/>
        <v/>
      </c>
      <c r="P186" t="str">
        <f t="shared" si="49"/>
        <v/>
      </c>
      <c r="Q186" t="str">
        <f t="shared" si="49"/>
        <v/>
      </c>
      <c r="R186" t="str">
        <f t="shared" si="49"/>
        <v/>
      </c>
      <c r="S186" t="str">
        <f t="shared" si="49"/>
        <v/>
      </c>
      <c r="T186" t="str">
        <f t="shared" si="49"/>
        <v/>
      </c>
      <c r="U186" t="str">
        <f t="shared" si="49"/>
        <v/>
      </c>
      <c r="V186" t="str">
        <f t="shared" si="49"/>
        <v/>
      </c>
      <c r="W186" t="str">
        <f t="shared" si="48"/>
        <v/>
      </c>
      <c r="X186" t="str">
        <f t="shared" si="48"/>
        <v/>
      </c>
      <c r="Y186" t="str">
        <f t="shared" si="48"/>
        <v/>
      </c>
      <c r="Z186" t="str">
        <f t="shared" si="48"/>
        <v/>
      </c>
      <c r="AA186" t="str">
        <f t="shared" si="48"/>
        <v/>
      </c>
      <c r="AB186" t="str">
        <f t="shared" si="48"/>
        <v/>
      </c>
      <c r="AC186" t="str">
        <f t="shared" si="48"/>
        <v/>
      </c>
      <c r="AD186" t="str">
        <f t="shared" si="48"/>
        <v/>
      </c>
      <c r="AE186" t="str">
        <f t="shared" si="48"/>
        <v/>
      </c>
      <c r="AF186" t="str">
        <f t="shared" si="48"/>
        <v/>
      </c>
      <c r="AG186" t="str">
        <f t="shared" si="48"/>
        <v/>
      </c>
      <c r="AH186" t="str">
        <f t="shared" si="48"/>
        <v/>
      </c>
      <c r="AI186">
        <f t="shared" si="38"/>
        <v>1</v>
      </c>
      <c r="AJ186">
        <f t="shared" si="39"/>
        <v>0</v>
      </c>
    </row>
    <row r="187" spans="2:36" hidden="1" x14ac:dyDescent="0.2">
      <c r="B187">
        <f>TABLA!D182</f>
        <v>1608</v>
      </c>
      <c r="C187" t="str">
        <f>IF(ISNA(LOOKUP($D187,BLIOTECAS!$B$1:$B$27,BLIOTECAS!C$1:C$27)),"",LOOKUP($D187,BLIOTECAS!$B$1:$B$27,BLIOTECAS!C$1:C$27))</f>
        <v xml:space="preserve">Facultad de Educación </v>
      </c>
      <c r="D187">
        <f>TABLA!G182</f>
        <v>12</v>
      </c>
      <c r="E187" s="163">
        <f>TABLA!BF182</f>
        <v>0</v>
      </c>
      <c r="F187" s="163">
        <f>TABLA!BO182</f>
        <v>0</v>
      </c>
      <c r="G187" t="str">
        <f t="shared" si="49"/>
        <v/>
      </c>
      <c r="H187" t="str">
        <f t="shared" si="49"/>
        <v/>
      </c>
      <c r="I187" t="str">
        <f t="shared" si="49"/>
        <v/>
      </c>
      <c r="J187" t="str">
        <f t="shared" si="49"/>
        <v/>
      </c>
      <c r="K187" t="str">
        <f t="shared" si="49"/>
        <v/>
      </c>
      <c r="L187" t="str">
        <f t="shared" si="49"/>
        <v/>
      </c>
      <c r="M187" t="str">
        <f t="shared" si="49"/>
        <v/>
      </c>
      <c r="N187" t="str">
        <f t="shared" si="49"/>
        <v/>
      </c>
      <c r="O187" t="str">
        <f t="shared" si="49"/>
        <v/>
      </c>
      <c r="P187" t="str">
        <f t="shared" si="49"/>
        <v/>
      </c>
      <c r="Q187" t="str">
        <f t="shared" si="49"/>
        <v/>
      </c>
      <c r="R187" t="str">
        <f t="shared" si="49"/>
        <v/>
      </c>
      <c r="S187" t="str">
        <f t="shared" si="49"/>
        <v/>
      </c>
      <c r="T187" t="str">
        <f t="shared" si="49"/>
        <v/>
      </c>
      <c r="U187" t="str">
        <f t="shared" si="49"/>
        <v/>
      </c>
      <c r="V187" t="str">
        <f t="shared" si="49"/>
        <v/>
      </c>
      <c r="W187" t="str">
        <f t="shared" si="48"/>
        <v/>
      </c>
      <c r="X187" t="str">
        <f t="shared" si="48"/>
        <v/>
      </c>
      <c r="Y187" t="str">
        <f t="shared" si="48"/>
        <v/>
      </c>
      <c r="Z187" t="str">
        <f t="shared" si="48"/>
        <v/>
      </c>
      <c r="AA187" t="str">
        <f t="shared" si="48"/>
        <v/>
      </c>
      <c r="AB187" t="str">
        <f t="shared" si="48"/>
        <v/>
      </c>
      <c r="AC187" t="str">
        <f t="shared" si="48"/>
        <v/>
      </c>
      <c r="AD187" t="str">
        <f t="shared" si="48"/>
        <v/>
      </c>
      <c r="AE187" t="str">
        <f t="shared" si="48"/>
        <v/>
      </c>
      <c r="AF187" t="str">
        <f t="shared" si="48"/>
        <v/>
      </c>
      <c r="AG187" t="str">
        <f t="shared" si="48"/>
        <v/>
      </c>
      <c r="AH187" t="str">
        <f t="shared" si="48"/>
        <v/>
      </c>
      <c r="AI187">
        <f t="shared" si="38"/>
        <v>0</v>
      </c>
      <c r="AJ187">
        <f t="shared" si="39"/>
        <v>0</v>
      </c>
    </row>
    <row r="188" spans="2:36" hidden="1" x14ac:dyDescent="0.2">
      <c r="B188">
        <f>TABLA!D183</f>
        <v>1609</v>
      </c>
      <c r="C188" t="str">
        <f>IF(ISNA(LOOKUP($D188,BLIOTECAS!$B$1:$B$27,BLIOTECAS!C$1:C$27)),"",LOOKUP($D188,BLIOTECAS!$B$1:$B$27,BLIOTECAS!C$1:C$27))</f>
        <v xml:space="preserve">Facultad de Derecho </v>
      </c>
      <c r="D188">
        <f>TABLA!G183</f>
        <v>11</v>
      </c>
      <c r="E188" s="163">
        <f>TABLA!BF183</f>
        <v>0</v>
      </c>
      <c r="F188" s="163">
        <f>TABLA!BO183</f>
        <v>0</v>
      </c>
      <c r="G188" t="str">
        <f t="shared" si="49"/>
        <v/>
      </c>
      <c r="H188" t="str">
        <f t="shared" si="49"/>
        <v/>
      </c>
      <c r="I188" t="str">
        <f t="shared" si="49"/>
        <v/>
      </c>
      <c r="J188" t="str">
        <f t="shared" si="49"/>
        <v/>
      </c>
      <c r="K188" t="str">
        <f t="shared" si="49"/>
        <v/>
      </c>
      <c r="L188" t="str">
        <f t="shared" si="49"/>
        <v/>
      </c>
      <c r="M188" t="str">
        <f t="shared" si="49"/>
        <v/>
      </c>
      <c r="N188" t="str">
        <f t="shared" si="49"/>
        <v/>
      </c>
      <c r="O188" t="str">
        <f t="shared" si="49"/>
        <v/>
      </c>
      <c r="P188" t="str">
        <f t="shared" si="49"/>
        <v/>
      </c>
      <c r="Q188" t="str">
        <f t="shared" si="49"/>
        <v/>
      </c>
      <c r="R188" t="str">
        <f t="shared" si="49"/>
        <v/>
      </c>
      <c r="S188" t="str">
        <f t="shared" si="49"/>
        <v/>
      </c>
      <c r="T188" t="str">
        <f t="shared" si="49"/>
        <v/>
      </c>
      <c r="U188" t="str">
        <f t="shared" si="49"/>
        <v/>
      </c>
      <c r="V188" t="str">
        <f t="shared" si="49"/>
        <v/>
      </c>
      <c r="W188" t="str">
        <f t="shared" si="48"/>
        <v/>
      </c>
      <c r="X188" t="str">
        <f t="shared" si="48"/>
        <v/>
      </c>
      <c r="Y188" t="str">
        <f t="shared" si="48"/>
        <v/>
      </c>
      <c r="Z188" t="str">
        <f t="shared" si="48"/>
        <v/>
      </c>
      <c r="AA188" t="str">
        <f t="shared" si="48"/>
        <v/>
      </c>
      <c r="AB188" t="str">
        <f t="shared" si="48"/>
        <v/>
      </c>
      <c r="AC188" t="str">
        <f t="shared" si="48"/>
        <v/>
      </c>
      <c r="AD188" t="str">
        <f t="shared" si="48"/>
        <v/>
      </c>
      <c r="AE188" t="str">
        <f t="shared" si="48"/>
        <v/>
      </c>
      <c r="AF188" t="str">
        <f t="shared" si="48"/>
        <v/>
      </c>
      <c r="AG188" t="str">
        <f t="shared" si="48"/>
        <v/>
      </c>
      <c r="AH188" t="str">
        <f t="shared" si="48"/>
        <v/>
      </c>
      <c r="AI188">
        <f t="shared" si="38"/>
        <v>0</v>
      </c>
      <c r="AJ188">
        <f t="shared" si="39"/>
        <v>0</v>
      </c>
    </row>
    <row r="189" spans="2:36" ht="76.5" hidden="1" x14ac:dyDescent="0.2">
      <c r="B189">
        <f>TABLA!D184</f>
        <v>1610</v>
      </c>
      <c r="C189" t="str">
        <f>IF(ISNA(LOOKUP($D189,BLIOTECAS!$B$1:$B$27,BLIOTECAS!C$1:C$27)),"",LOOKUP($D189,BLIOTECAS!$B$1:$B$27,BLIOTECAS!C$1:C$27))</f>
        <v xml:space="preserve">Facultad de Informática </v>
      </c>
      <c r="D189">
        <f>TABLA!G184</f>
        <v>17</v>
      </c>
      <c r="E189" s="163">
        <f>TABLA!BF184</f>
        <v>0</v>
      </c>
      <c r="F189" s="163" t="str">
        <f>TABLA!BO184</f>
        <v>Las mayores críticas están relacionadas con el uso de la biblioteca a través de Internet. El buscador de Eprints no funciona (por ejemplo, no es posible buscar TFGs por autores), el buscador de Cisne es algo mejor pero no ayuda en las búsquedas de revistas o congresos y al final hay que saber dónde están los enlaces a las bases de datos para poder acceder a ellas en caso de buscar un artículo. Además, en ocasiones, la autenticación como UCM falla si no se entra a través de estos enlaces a las bases de datos.</v>
      </c>
      <c r="G189" t="str">
        <f t="shared" si="49"/>
        <v/>
      </c>
      <c r="H189" t="str">
        <f t="shared" si="49"/>
        <v/>
      </c>
      <c r="I189" t="str">
        <f t="shared" si="49"/>
        <v/>
      </c>
      <c r="J189" t="str">
        <f t="shared" si="49"/>
        <v/>
      </c>
      <c r="K189" t="str">
        <f t="shared" si="49"/>
        <v/>
      </c>
      <c r="L189" t="str">
        <f t="shared" si="49"/>
        <v/>
      </c>
      <c r="M189" t="str">
        <f t="shared" si="49"/>
        <v/>
      </c>
      <c r="N189" t="str">
        <f t="shared" si="49"/>
        <v/>
      </c>
      <c r="O189" t="str">
        <f t="shared" si="49"/>
        <v/>
      </c>
      <c r="P189" t="str">
        <f t="shared" si="49"/>
        <v/>
      </c>
      <c r="Q189" t="str">
        <f t="shared" si="49"/>
        <v/>
      </c>
      <c r="R189" t="str">
        <f t="shared" si="49"/>
        <v/>
      </c>
      <c r="S189" t="str">
        <f t="shared" si="49"/>
        <v/>
      </c>
      <c r="T189" t="str">
        <f t="shared" si="49"/>
        <v/>
      </c>
      <c r="U189" t="str">
        <f t="shared" si="49"/>
        <v/>
      </c>
      <c r="V189" t="str">
        <f t="shared" si="49"/>
        <v/>
      </c>
      <c r="W189" t="str">
        <f t="shared" si="48"/>
        <v/>
      </c>
      <c r="X189" t="str">
        <f t="shared" si="48"/>
        <v/>
      </c>
      <c r="Y189" t="str">
        <f t="shared" si="48"/>
        <v/>
      </c>
      <c r="Z189" t="str">
        <f t="shared" si="48"/>
        <v/>
      </c>
      <c r="AA189" t="str">
        <f t="shared" si="48"/>
        <v/>
      </c>
      <c r="AB189" t="str">
        <f t="shared" si="48"/>
        <v/>
      </c>
      <c r="AC189" t="str">
        <f t="shared" si="48"/>
        <v/>
      </c>
      <c r="AD189" t="str">
        <f t="shared" si="48"/>
        <v/>
      </c>
      <c r="AE189" t="str">
        <f t="shared" si="48"/>
        <v/>
      </c>
      <c r="AF189" t="str">
        <f t="shared" si="48"/>
        <v/>
      </c>
      <c r="AG189" t="str">
        <f t="shared" si="48"/>
        <v/>
      </c>
      <c r="AH189" t="str">
        <f t="shared" si="48"/>
        <v/>
      </c>
      <c r="AI189">
        <f t="shared" si="38"/>
        <v>0</v>
      </c>
      <c r="AJ189">
        <f t="shared" si="39"/>
        <v>1</v>
      </c>
    </row>
    <row r="190" spans="2:36" hidden="1" x14ac:dyDescent="0.2">
      <c r="B190">
        <f>TABLA!D185</f>
        <v>1611</v>
      </c>
      <c r="C190" t="str">
        <f>IF(ISNA(LOOKUP($D190,BLIOTECAS!$B$1:$B$27,BLIOTECAS!C$1:C$27)),"",LOOKUP($D190,BLIOTECAS!$B$1:$B$27,BLIOTECAS!C$1:C$27))</f>
        <v>F. Enfermería, Fisioterapia y Podología</v>
      </c>
      <c r="D190">
        <f>TABLA!G185</f>
        <v>22</v>
      </c>
      <c r="E190" s="163">
        <f>TABLA!BF185</f>
        <v>0</v>
      </c>
      <c r="F190" s="163">
        <f>TABLA!BO185</f>
        <v>0</v>
      </c>
      <c r="G190" t="str">
        <f t="shared" si="49"/>
        <v/>
      </c>
      <c r="H190" t="str">
        <f t="shared" si="49"/>
        <v/>
      </c>
      <c r="I190" t="str">
        <f t="shared" si="49"/>
        <v/>
      </c>
      <c r="J190" t="str">
        <f t="shared" si="49"/>
        <v/>
      </c>
      <c r="K190" t="str">
        <f t="shared" si="49"/>
        <v/>
      </c>
      <c r="L190" t="str">
        <f t="shared" si="49"/>
        <v/>
      </c>
      <c r="M190" t="str">
        <f t="shared" si="49"/>
        <v/>
      </c>
      <c r="N190" t="str">
        <f t="shared" si="49"/>
        <v/>
      </c>
      <c r="O190" t="str">
        <f t="shared" si="49"/>
        <v/>
      </c>
      <c r="P190" t="str">
        <f t="shared" si="49"/>
        <v/>
      </c>
      <c r="Q190" t="str">
        <f t="shared" si="49"/>
        <v/>
      </c>
      <c r="R190" t="str">
        <f t="shared" si="49"/>
        <v/>
      </c>
      <c r="S190" t="str">
        <f t="shared" si="49"/>
        <v/>
      </c>
      <c r="T190" t="str">
        <f t="shared" si="49"/>
        <v/>
      </c>
      <c r="U190" t="str">
        <f t="shared" si="49"/>
        <v/>
      </c>
      <c r="V190" t="str">
        <f t="shared" si="49"/>
        <v/>
      </c>
      <c r="W190" t="str">
        <f t="shared" si="48"/>
        <v/>
      </c>
      <c r="X190" t="str">
        <f t="shared" si="48"/>
        <v/>
      </c>
      <c r="Y190" t="str">
        <f t="shared" si="48"/>
        <v/>
      </c>
      <c r="Z190" t="str">
        <f t="shared" si="48"/>
        <v/>
      </c>
      <c r="AA190" t="str">
        <f t="shared" si="48"/>
        <v/>
      </c>
      <c r="AB190" t="str">
        <f t="shared" si="48"/>
        <v/>
      </c>
      <c r="AC190" t="str">
        <f t="shared" si="48"/>
        <v/>
      </c>
      <c r="AD190" t="str">
        <f t="shared" si="48"/>
        <v/>
      </c>
      <c r="AE190" t="str">
        <f t="shared" si="48"/>
        <v/>
      </c>
      <c r="AF190" t="str">
        <f t="shared" si="48"/>
        <v/>
      </c>
      <c r="AG190" t="str">
        <f t="shared" si="48"/>
        <v/>
      </c>
      <c r="AH190" t="str">
        <f t="shared" si="48"/>
        <v/>
      </c>
      <c r="AI190">
        <f t="shared" si="38"/>
        <v>0</v>
      </c>
      <c r="AJ190">
        <f t="shared" si="39"/>
        <v>0</v>
      </c>
    </row>
    <row r="191" spans="2:36" x14ac:dyDescent="0.2">
      <c r="B191">
        <f>TABLA!D186</f>
        <v>1612</v>
      </c>
      <c r="C191" t="str">
        <f>IF(ISNA(LOOKUP($D191,BLIOTECAS!$B$1:$B$27,BLIOTECAS!C$1:C$27)),"",LOOKUP($D191,BLIOTECAS!$B$1:$B$27,BLIOTECAS!C$1:C$27))</f>
        <v>F. Trabajo Social</v>
      </c>
      <c r="D191">
        <f>TABLA!G186</f>
        <v>26</v>
      </c>
      <c r="E191" s="163">
        <f>TABLA!BF186</f>
        <v>0</v>
      </c>
      <c r="F191" s="163">
        <f>TABLA!BO186</f>
        <v>0</v>
      </c>
      <c r="G191" t="str">
        <f t="shared" si="49"/>
        <v/>
      </c>
      <c r="H191" t="str">
        <f t="shared" si="49"/>
        <v/>
      </c>
      <c r="I191" t="str">
        <f t="shared" si="49"/>
        <v/>
      </c>
      <c r="J191" t="str">
        <f t="shared" si="49"/>
        <v/>
      </c>
      <c r="K191" t="str">
        <f t="shared" si="49"/>
        <v/>
      </c>
      <c r="L191" t="str">
        <f t="shared" si="49"/>
        <v/>
      </c>
      <c r="M191" t="str">
        <f t="shared" si="49"/>
        <v/>
      </c>
      <c r="N191" t="str">
        <f t="shared" si="49"/>
        <v/>
      </c>
      <c r="O191" t="str">
        <f t="shared" si="49"/>
        <v/>
      </c>
      <c r="P191" t="str">
        <f t="shared" si="49"/>
        <v/>
      </c>
      <c r="Q191" t="str">
        <f t="shared" si="49"/>
        <v/>
      </c>
      <c r="R191" t="str">
        <f t="shared" si="49"/>
        <v/>
      </c>
      <c r="S191" t="str">
        <f t="shared" si="49"/>
        <v/>
      </c>
      <c r="T191" t="str">
        <f t="shared" si="49"/>
        <v/>
      </c>
      <c r="U191" t="str">
        <f t="shared" si="49"/>
        <v/>
      </c>
      <c r="V191" t="str">
        <f t="shared" si="49"/>
        <v/>
      </c>
      <c r="W191" t="str">
        <f t="shared" si="48"/>
        <v/>
      </c>
      <c r="X191" t="str">
        <f t="shared" si="48"/>
        <v/>
      </c>
      <c r="Y191" t="str">
        <f t="shared" si="48"/>
        <v/>
      </c>
      <c r="Z191" t="str">
        <f t="shared" si="48"/>
        <v/>
      </c>
      <c r="AA191" t="str">
        <f t="shared" si="48"/>
        <v/>
      </c>
      <c r="AB191" t="str">
        <f t="shared" si="48"/>
        <v/>
      </c>
      <c r="AC191" t="str">
        <f t="shared" si="48"/>
        <v/>
      </c>
      <c r="AD191" t="str">
        <f t="shared" si="48"/>
        <v/>
      </c>
      <c r="AE191" t="str">
        <f t="shared" si="48"/>
        <v/>
      </c>
      <c r="AF191" t="str">
        <f t="shared" si="48"/>
        <v/>
      </c>
      <c r="AG191" t="str">
        <f t="shared" si="48"/>
        <v/>
      </c>
      <c r="AH191" t="str">
        <f t="shared" si="48"/>
        <v/>
      </c>
      <c r="AI191">
        <f t="shared" si="38"/>
        <v>0</v>
      </c>
      <c r="AJ191">
        <f t="shared" si="39"/>
        <v>0</v>
      </c>
    </row>
    <row r="192" spans="2:36" hidden="1" x14ac:dyDescent="0.2">
      <c r="B192">
        <f>TABLA!D187</f>
        <v>1613</v>
      </c>
      <c r="C192" t="str">
        <f>IF(ISNA(LOOKUP($D192,BLIOTECAS!$B$1:$B$27,BLIOTECAS!C$1:C$27)),"",LOOKUP($D192,BLIOTECAS!$B$1:$B$27,BLIOTECAS!C$1:C$27))</f>
        <v xml:space="preserve">Facultad de Ciencias Económicas y Empresariales </v>
      </c>
      <c r="D192">
        <f>TABLA!G187</f>
        <v>5</v>
      </c>
      <c r="E192" s="163">
        <f>TABLA!BF187</f>
        <v>0</v>
      </c>
      <c r="F192" s="163">
        <f>TABLA!BO187</f>
        <v>0</v>
      </c>
      <c r="G192" t="str">
        <f t="shared" si="49"/>
        <v/>
      </c>
      <c r="H192" t="str">
        <f t="shared" si="49"/>
        <v/>
      </c>
      <c r="I192" t="str">
        <f t="shared" si="49"/>
        <v/>
      </c>
      <c r="J192" t="str">
        <f t="shared" si="49"/>
        <v/>
      </c>
      <c r="K192" t="str">
        <f t="shared" si="49"/>
        <v/>
      </c>
      <c r="L192" t="str">
        <f t="shared" si="49"/>
        <v/>
      </c>
      <c r="M192" t="str">
        <f t="shared" si="49"/>
        <v/>
      </c>
      <c r="N192" t="str">
        <f t="shared" si="49"/>
        <v/>
      </c>
      <c r="O192" t="str">
        <f t="shared" si="49"/>
        <v/>
      </c>
      <c r="P192" t="str">
        <f t="shared" si="49"/>
        <v/>
      </c>
      <c r="Q192" t="str">
        <f t="shared" si="49"/>
        <v/>
      </c>
      <c r="R192" t="str">
        <f t="shared" si="49"/>
        <v/>
      </c>
      <c r="S192" t="str">
        <f t="shared" si="49"/>
        <v/>
      </c>
      <c r="T192" t="str">
        <f t="shared" si="49"/>
        <v/>
      </c>
      <c r="U192" t="str">
        <f t="shared" si="49"/>
        <v/>
      </c>
      <c r="V192" t="str">
        <f t="shared" si="49"/>
        <v/>
      </c>
      <c r="W192" t="str">
        <f t="shared" si="48"/>
        <v/>
      </c>
      <c r="X192" t="str">
        <f t="shared" si="48"/>
        <v/>
      </c>
      <c r="Y192" t="str">
        <f t="shared" si="48"/>
        <v/>
      </c>
      <c r="Z192" t="str">
        <f t="shared" si="48"/>
        <v/>
      </c>
      <c r="AA192" t="str">
        <f t="shared" si="48"/>
        <v/>
      </c>
      <c r="AB192" t="str">
        <f t="shared" si="48"/>
        <v/>
      </c>
      <c r="AC192" t="str">
        <f t="shared" si="48"/>
        <v/>
      </c>
      <c r="AD192" t="str">
        <f t="shared" si="48"/>
        <v/>
      </c>
      <c r="AE192" t="str">
        <f t="shared" si="48"/>
        <v/>
      </c>
      <c r="AF192" t="str">
        <f t="shared" si="48"/>
        <v/>
      </c>
      <c r="AG192" t="str">
        <f t="shared" si="48"/>
        <v/>
      </c>
      <c r="AH192" t="str">
        <f t="shared" si="48"/>
        <v/>
      </c>
      <c r="AI192">
        <f t="shared" si="38"/>
        <v>0</v>
      </c>
      <c r="AJ192">
        <f t="shared" si="39"/>
        <v>0</v>
      </c>
    </row>
    <row r="193" spans="2:36" hidden="1" x14ac:dyDescent="0.2">
      <c r="B193">
        <f>TABLA!D188</f>
        <v>1614</v>
      </c>
      <c r="C193" t="str">
        <f>IF(ISNA(LOOKUP($D193,BLIOTECAS!$B$1:$B$27,BLIOTECAS!C$1:C$27)),"",LOOKUP($D193,BLIOTECAS!$B$1:$B$27,BLIOTECAS!C$1:C$27))</f>
        <v xml:space="preserve">Facultad de Derecho </v>
      </c>
      <c r="D193">
        <f>TABLA!G188</f>
        <v>11</v>
      </c>
      <c r="E193" s="163">
        <f>TABLA!BF188</f>
        <v>0</v>
      </c>
      <c r="F193" s="163">
        <f>TABLA!BO188</f>
        <v>0</v>
      </c>
      <c r="G193" t="str">
        <f t="shared" si="49"/>
        <v/>
      </c>
      <c r="H193" t="str">
        <f t="shared" si="49"/>
        <v/>
      </c>
      <c r="I193" t="str">
        <f t="shared" si="49"/>
        <v/>
      </c>
      <c r="J193" t="str">
        <f t="shared" si="49"/>
        <v/>
      </c>
      <c r="K193" t="str">
        <f t="shared" si="49"/>
        <v/>
      </c>
      <c r="L193" t="str">
        <f t="shared" si="49"/>
        <v/>
      </c>
      <c r="M193" t="str">
        <f t="shared" si="49"/>
        <v/>
      </c>
      <c r="N193" t="str">
        <f t="shared" si="49"/>
        <v/>
      </c>
      <c r="O193" t="str">
        <f t="shared" si="49"/>
        <v/>
      </c>
      <c r="P193" t="str">
        <f t="shared" si="49"/>
        <v/>
      </c>
      <c r="Q193" t="str">
        <f t="shared" si="49"/>
        <v/>
      </c>
      <c r="R193" t="str">
        <f t="shared" si="49"/>
        <v/>
      </c>
      <c r="S193" t="str">
        <f t="shared" si="49"/>
        <v/>
      </c>
      <c r="T193" t="str">
        <f t="shared" si="49"/>
        <v/>
      </c>
      <c r="U193" t="str">
        <f t="shared" si="49"/>
        <v/>
      </c>
      <c r="V193" t="str">
        <f t="shared" si="49"/>
        <v/>
      </c>
      <c r="W193" t="str">
        <f t="shared" si="48"/>
        <v/>
      </c>
      <c r="X193" t="str">
        <f t="shared" si="48"/>
        <v/>
      </c>
      <c r="Y193" t="str">
        <f t="shared" si="48"/>
        <v/>
      </c>
      <c r="Z193" t="str">
        <f t="shared" si="48"/>
        <v/>
      </c>
      <c r="AA193" t="str">
        <f t="shared" si="48"/>
        <v/>
      </c>
      <c r="AB193" t="str">
        <f t="shared" si="48"/>
        <v/>
      </c>
      <c r="AC193" t="str">
        <f t="shared" si="48"/>
        <v/>
      </c>
      <c r="AD193" t="str">
        <f t="shared" si="48"/>
        <v/>
      </c>
      <c r="AE193" t="str">
        <f t="shared" si="48"/>
        <v/>
      </c>
      <c r="AF193" t="str">
        <f t="shared" si="48"/>
        <v/>
      </c>
      <c r="AG193" t="str">
        <f t="shared" si="48"/>
        <v/>
      </c>
      <c r="AH193" t="str">
        <f t="shared" si="48"/>
        <v/>
      </c>
      <c r="AI193">
        <f t="shared" si="38"/>
        <v>0</v>
      </c>
      <c r="AJ193">
        <f t="shared" si="39"/>
        <v>0</v>
      </c>
    </row>
    <row r="194" spans="2:36" hidden="1" x14ac:dyDescent="0.2">
      <c r="B194">
        <f>TABLA!D189</f>
        <v>1615</v>
      </c>
      <c r="C194" t="str">
        <f>IF(ISNA(LOOKUP($D194,BLIOTECAS!$B$1:$B$27,BLIOTECAS!C$1:C$27)),"",LOOKUP($D194,BLIOTECAS!$B$1:$B$27,BLIOTECAS!C$1:C$27))</f>
        <v xml:space="preserve">Facultad de Farmacia </v>
      </c>
      <c r="D194">
        <f>TABLA!G189</f>
        <v>13</v>
      </c>
      <c r="E194" s="163">
        <f>TABLA!BF189</f>
        <v>0</v>
      </c>
      <c r="F194" s="163">
        <f>TABLA!BO189</f>
        <v>0</v>
      </c>
      <c r="G194" t="str">
        <f t="shared" si="49"/>
        <v/>
      </c>
      <c r="H194" t="str">
        <f t="shared" si="49"/>
        <v/>
      </c>
      <c r="I194" t="str">
        <f t="shared" si="49"/>
        <v/>
      </c>
      <c r="J194" t="str">
        <f t="shared" si="49"/>
        <v/>
      </c>
      <c r="K194" t="str">
        <f t="shared" si="49"/>
        <v/>
      </c>
      <c r="L194" t="str">
        <f t="shared" si="49"/>
        <v/>
      </c>
      <c r="M194" t="str">
        <f t="shared" si="49"/>
        <v/>
      </c>
      <c r="N194" t="str">
        <f t="shared" si="49"/>
        <v/>
      </c>
      <c r="O194" t="str">
        <f t="shared" si="49"/>
        <v/>
      </c>
      <c r="P194" t="str">
        <f t="shared" si="49"/>
        <v/>
      </c>
      <c r="Q194" t="str">
        <f t="shared" si="49"/>
        <v/>
      </c>
      <c r="R194" t="str">
        <f t="shared" si="49"/>
        <v/>
      </c>
      <c r="S194" t="str">
        <f t="shared" si="49"/>
        <v/>
      </c>
      <c r="T194" t="str">
        <f t="shared" si="49"/>
        <v/>
      </c>
      <c r="U194" t="str">
        <f t="shared" si="49"/>
        <v/>
      </c>
      <c r="V194" t="str">
        <f t="shared" si="49"/>
        <v/>
      </c>
      <c r="W194" t="str">
        <f t="shared" si="48"/>
        <v/>
      </c>
      <c r="X194" t="str">
        <f t="shared" si="48"/>
        <v/>
      </c>
      <c r="Y194" t="str">
        <f t="shared" si="48"/>
        <v/>
      </c>
      <c r="Z194" t="str">
        <f t="shared" si="48"/>
        <v/>
      </c>
      <c r="AA194" t="str">
        <f t="shared" si="48"/>
        <v/>
      </c>
      <c r="AB194" t="str">
        <f t="shared" si="48"/>
        <v/>
      </c>
      <c r="AC194" t="str">
        <f t="shared" si="48"/>
        <v/>
      </c>
      <c r="AD194" t="str">
        <f t="shared" si="48"/>
        <v/>
      </c>
      <c r="AE194" t="str">
        <f t="shared" si="48"/>
        <v/>
      </c>
      <c r="AF194" t="str">
        <f t="shared" si="48"/>
        <v/>
      </c>
      <c r="AG194" t="str">
        <f t="shared" si="48"/>
        <v/>
      </c>
      <c r="AH194" t="str">
        <f t="shared" si="48"/>
        <v/>
      </c>
      <c r="AI194">
        <f t="shared" si="38"/>
        <v>0</v>
      </c>
      <c r="AJ194">
        <f t="shared" si="39"/>
        <v>0</v>
      </c>
    </row>
    <row r="195" spans="2:36" hidden="1" x14ac:dyDescent="0.2">
      <c r="B195">
        <f>TABLA!D190</f>
        <v>1616</v>
      </c>
      <c r="C195" t="str">
        <f>IF(ISNA(LOOKUP($D195,BLIOTECAS!$B$1:$B$27,BLIOTECAS!C$1:C$27)),"",LOOKUP($D195,BLIOTECAS!$B$1:$B$27,BLIOTECAS!C$1:C$27))</f>
        <v xml:space="preserve">Facultad de Geografía e Historia </v>
      </c>
      <c r="D195">
        <f>TABLA!G190</f>
        <v>16</v>
      </c>
      <c r="E195" s="163">
        <f>TABLA!BF190</f>
        <v>0</v>
      </c>
      <c r="F195" s="163">
        <f>TABLA!BO190</f>
        <v>0</v>
      </c>
      <c r="G195" t="str">
        <f t="shared" si="49"/>
        <v/>
      </c>
      <c r="H195" t="str">
        <f t="shared" si="49"/>
        <v/>
      </c>
      <c r="I195" t="str">
        <f t="shared" si="49"/>
        <v/>
      </c>
      <c r="J195" t="str">
        <f t="shared" si="49"/>
        <v/>
      </c>
      <c r="K195" t="str">
        <f t="shared" si="49"/>
        <v/>
      </c>
      <c r="L195" t="str">
        <f t="shared" si="49"/>
        <v/>
      </c>
      <c r="M195" t="str">
        <f t="shared" si="49"/>
        <v/>
      </c>
      <c r="N195" t="str">
        <f t="shared" si="49"/>
        <v/>
      </c>
      <c r="O195" t="str">
        <f t="shared" si="49"/>
        <v/>
      </c>
      <c r="P195" t="str">
        <f t="shared" si="49"/>
        <v/>
      </c>
      <c r="Q195" t="str">
        <f t="shared" si="49"/>
        <v/>
      </c>
      <c r="R195" t="str">
        <f t="shared" si="49"/>
        <v/>
      </c>
      <c r="S195" t="str">
        <f t="shared" si="49"/>
        <v/>
      </c>
      <c r="T195" t="str">
        <f t="shared" si="49"/>
        <v/>
      </c>
      <c r="U195" t="str">
        <f t="shared" si="49"/>
        <v/>
      </c>
      <c r="V195" t="str">
        <f t="shared" si="49"/>
        <v/>
      </c>
      <c r="W195" t="str">
        <f t="shared" si="48"/>
        <v/>
      </c>
      <c r="X195" t="str">
        <f t="shared" si="48"/>
        <v/>
      </c>
      <c r="Y195" t="str">
        <f t="shared" si="48"/>
        <v/>
      </c>
      <c r="Z195" t="str">
        <f t="shared" si="48"/>
        <v/>
      </c>
      <c r="AA195" t="str">
        <f t="shared" si="48"/>
        <v/>
      </c>
      <c r="AB195" t="str">
        <f t="shared" si="48"/>
        <v/>
      </c>
      <c r="AC195" t="str">
        <f t="shared" si="48"/>
        <v/>
      </c>
      <c r="AD195" t="str">
        <f t="shared" si="48"/>
        <v/>
      </c>
      <c r="AE195" t="str">
        <f t="shared" si="48"/>
        <v/>
      </c>
      <c r="AF195" t="str">
        <f t="shared" si="48"/>
        <v/>
      </c>
      <c r="AG195" t="str">
        <f t="shared" si="48"/>
        <v/>
      </c>
      <c r="AH195" t="str">
        <f t="shared" si="48"/>
        <v/>
      </c>
      <c r="AI195">
        <f t="shared" si="38"/>
        <v>0</v>
      </c>
      <c r="AJ195">
        <f t="shared" si="39"/>
        <v>0</v>
      </c>
    </row>
    <row r="196" spans="2:36" hidden="1" x14ac:dyDescent="0.2">
      <c r="B196">
        <f>TABLA!D191</f>
        <v>1617</v>
      </c>
      <c r="C196" t="str">
        <f>IF(ISNA(LOOKUP($D196,BLIOTECAS!$B$1:$B$27,BLIOTECAS!C$1:C$27)),"",LOOKUP($D196,BLIOTECAS!$B$1:$B$27,BLIOTECAS!C$1:C$27))</f>
        <v xml:space="preserve">Facultad de Filología </v>
      </c>
      <c r="D196">
        <f>TABLA!G191</f>
        <v>14</v>
      </c>
      <c r="E196" s="163">
        <f>TABLA!BF191</f>
        <v>0</v>
      </c>
      <c r="F196" s="163">
        <f>TABLA!BO191</f>
        <v>0</v>
      </c>
      <c r="G196" t="str">
        <f t="shared" si="49"/>
        <v/>
      </c>
      <c r="H196" t="str">
        <f t="shared" si="49"/>
        <v/>
      </c>
      <c r="I196" t="str">
        <f t="shared" si="49"/>
        <v/>
      </c>
      <c r="J196" t="str">
        <f t="shared" si="49"/>
        <v/>
      </c>
      <c r="K196" t="str">
        <f t="shared" si="49"/>
        <v/>
      </c>
      <c r="L196" t="str">
        <f t="shared" si="49"/>
        <v/>
      </c>
      <c r="M196" t="str">
        <f t="shared" si="49"/>
        <v/>
      </c>
      <c r="N196" t="str">
        <f t="shared" si="49"/>
        <v/>
      </c>
      <c r="O196" t="str">
        <f t="shared" si="49"/>
        <v/>
      </c>
      <c r="P196" t="str">
        <f t="shared" si="49"/>
        <v/>
      </c>
      <c r="Q196" t="str">
        <f t="shared" si="49"/>
        <v/>
      </c>
      <c r="R196" t="str">
        <f t="shared" si="49"/>
        <v/>
      </c>
      <c r="S196" t="str">
        <f t="shared" si="49"/>
        <v/>
      </c>
      <c r="T196" t="str">
        <f t="shared" si="49"/>
        <v/>
      </c>
      <c r="U196" t="str">
        <f t="shared" si="49"/>
        <v/>
      </c>
      <c r="V196" t="str">
        <f t="shared" si="49"/>
        <v/>
      </c>
      <c r="W196" t="str">
        <f t="shared" si="48"/>
        <v/>
      </c>
      <c r="X196" t="str">
        <f t="shared" si="48"/>
        <v/>
      </c>
      <c r="Y196" t="str">
        <f t="shared" si="48"/>
        <v/>
      </c>
      <c r="Z196" t="str">
        <f t="shared" si="48"/>
        <v/>
      </c>
      <c r="AA196" t="str">
        <f t="shared" si="48"/>
        <v/>
      </c>
      <c r="AB196" t="str">
        <f t="shared" si="48"/>
        <v/>
      </c>
      <c r="AC196" t="str">
        <f t="shared" si="48"/>
        <v/>
      </c>
      <c r="AD196" t="str">
        <f t="shared" si="48"/>
        <v/>
      </c>
      <c r="AE196" t="str">
        <f t="shared" si="48"/>
        <v/>
      </c>
      <c r="AF196" t="str">
        <f t="shared" si="48"/>
        <v/>
      </c>
      <c r="AG196" t="str">
        <f t="shared" si="48"/>
        <v/>
      </c>
      <c r="AH196" t="str">
        <f t="shared" si="48"/>
        <v/>
      </c>
      <c r="AI196">
        <f t="shared" si="38"/>
        <v>0</v>
      </c>
      <c r="AJ196">
        <f t="shared" si="39"/>
        <v>0</v>
      </c>
    </row>
    <row r="197" spans="2:36" hidden="1" x14ac:dyDescent="0.2">
      <c r="B197">
        <f>TABLA!D192</f>
        <v>1618</v>
      </c>
      <c r="C197" t="str">
        <f>IF(ISNA(LOOKUP($D197,BLIOTECAS!$B$1:$B$27,BLIOTECAS!C$1:C$27)),"",LOOKUP($D197,BLIOTECAS!$B$1:$B$27,BLIOTECAS!C$1:C$27))</f>
        <v xml:space="preserve">Facultad de Psicología </v>
      </c>
      <c r="D197">
        <f>TABLA!G192</f>
        <v>20</v>
      </c>
      <c r="E197" s="163">
        <f>TABLA!BF192</f>
        <v>0</v>
      </c>
      <c r="F197" s="163">
        <f>TABLA!BO192</f>
        <v>0</v>
      </c>
      <c r="G197" t="str">
        <f t="shared" si="49"/>
        <v/>
      </c>
      <c r="H197" t="str">
        <f t="shared" si="49"/>
        <v/>
      </c>
      <c r="I197" t="str">
        <f t="shared" si="49"/>
        <v/>
      </c>
      <c r="J197" t="str">
        <f t="shared" si="49"/>
        <v/>
      </c>
      <c r="K197" t="str">
        <f t="shared" si="49"/>
        <v/>
      </c>
      <c r="L197" t="str">
        <f t="shared" si="49"/>
        <v/>
      </c>
      <c r="M197" t="str">
        <f t="shared" si="49"/>
        <v/>
      </c>
      <c r="N197" t="str">
        <f t="shared" si="49"/>
        <v/>
      </c>
      <c r="O197" t="str">
        <f t="shared" si="49"/>
        <v/>
      </c>
      <c r="P197" t="str">
        <f t="shared" si="49"/>
        <v/>
      </c>
      <c r="Q197" t="str">
        <f t="shared" si="49"/>
        <v/>
      </c>
      <c r="R197" t="str">
        <f t="shared" si="49"/>
        <v/>
      </c>
      <c r="S197" t="str">
        <f t="shared" si="49"/>
        <v/>
      </c>
      <c r="T197" t="str">
        <f t="shared" si="49"/>
        <v/>
      </c>
      <c r="U197" t="str">
        <f t="shared" si="49"/>
        <v/>
      </c>
      <c r="V197" t="str">
        <f t="shared" si="49"/>
        <v/>
      </c>
      <c r="W197" t="str">
        <f t="shared" si="48"/>
        <v/>
      </c>
      <c r="X197" t="str">
        <f t="shared" si="48"/>
        <v/>
      </c>
      <c r="Y197" t="str">
        <f t="shared" si="48"/>
        <v/>
      </c>
      <c r="Z197" t="str">
        <f t="shared" si="48"/>
        <v/>
      </c>
      <c r="AA197" t="str">
        <f t="shared" si="48"/>
        <v/>
      </c>
      <c r="AB197" t="str">
        <f t="shared" si="48"/>
        <v/>
      </c>
      <c r="AC197" t="str">
        <f t="shared" si="48"/>
        <v/>
      </c>
      <c r="AD197" t="str">
        <f t="shared" si="48"/>
        <v/>
      </c>
      <c r="AE197" t="str">
        <f t="shared" si="48"/>
        <v/>
      </c>
      <c r="AF197" t="str">
        <f t="shared" si="48"/>
        <v/>
      </c>
      <c r="AG197" t="str">
        <f t="shared" si="48"/>
        <v/>
      </c>
      <c r="AH197" t="str">
        <f t="shared" si="48"/>
        <v/>
      </c>
      <c r="AI197">
        <f t="shared" si="38"/>
        <v>0</v>
      </c>
      <c r="AJ197">
        <f t="shared" si="39"/>
        <v>0</v>
      </c>
    </row>
    <row r="198" spans="2:36" hidden="1" x14ac:dyDescent="0.2">
      <c r="B198">
        <f>TABLA!D193</f>
        <v>1619</v>
      </c>
      <c r="C198" t="str">
        <f>IF(ISNA(LOOKUP($D198,BLIOTECAS!$B$1:$B$27,BLIOTECAS!C$1:C$27)),"",LOOKUP($D198,BLIOTECAS!$B$1:$B$27,BLIOTECAS!C$1:C$27))</f>
        <v xml:space="preserve">Facultad de Ciencias Químicas </v>
      </c>
      <c r="D198">
        <f>TABLA!G193</f>
        <v>10</v>
      </c>
      <c r="E198" s="163">
        <f>TABLA!BF193</f>
        <v>0</v>
      </c>
      <c r="F198" s="163">
        <f>TABLA!BO193</f>
        <v>0</v>
      </c>
      <c r="G198" t="str">
        <f t="shared" si="49"/>
        <v/>
      </c>
      <c r="H198" t="str">
        <f t="shared" si="49"/>
        <v/>
      </c>
      <c r="I198" t="str">
        <f t="shared" si="49"/>
        <v/>
      </c>
      <c r="J198" t="str">
        <f t="shared" si="49"/>
        <v/>
      </c>
      <c r="K198" t="str">
        <f t="shared" si="49"/>
        <v/>
      </c>
      <c r="L198" t="str">
        <f t="shared" si="49"/>
        <v/>
      </c>
      <c r="M198" t="str">
        <f t="shared" si="49"/>
        <v/>
      </c>
      <c r="N198" t="str">
        <f t="shared" si="49"/>
        <v/>
      </c>
      <c r="O198" t="str">
        <f t="shared" si="49"/>
        <v/>
      </c>
      <c r="P198" t="str">
        <f t="shared" si="49"/>
        <v/>
      </c>
      <c r="Q198" t="str">
        <f t="shared" si="49"/>
        <v/>
      </c>
      <c r="R198" t="str">
        <f t="shared" si="49"/>
        <v/>
      </c>
      <c r="S198" t="str">
        <f t="shared" si="49"/>
        <v/>
      </c>
      <c r="T198" t="str">
        <f t="shared" si="49"/>
        <v/>
      </c>
      <c r="U198" t="str">
        <f t="shared" si="49"/>
        <v/>
      </c>
      <c r="V198" t="str">
        <f t="shared" si="49"/>
        <v/>
      </c>
      <c r="W198" t="str">
        <f t="shared" si="48"/>
        <v/>
      </c>
      <c r="X198" t="str">
        <f t="shared" si="48"/>
        <v/>
      </c>
      <c r="Y198" t="str">
        <f t="shared" si="48"/>
        <v/>
      </c>
      <c r="Z198" t="str">
        <f t="shared" si="48"/>
        <v/>
      </c>
      <c r="AA198" t="str">
        <f t="shared" si="48"/>
        <v/>
      </c>
      <c r="AB198" t="str">
        <f t="shared" si="48"/>
        <v/>
      </c>
      <c r="AC198" t="str">
        <f t="shared" si="48"/>
        <v/>
      </c>
      <c r="AD198" t="str">
        <f t="shared" si="48"/>
        <v/>
      </c>
      <c r="AE198" t="str">
        <f t="shared" si="48"/>
        <v/>
      </c>
      <c r="AF198" t="str">
        <f t="shared" si="48"/>
        <v/>
      </c>
      <c r="AG198" t="str">
        <f t="shared" si="48"/>
        <v/>
      </c>
      <c r="AH198" t="str">
        <f t="shared" si="48"/>
        <v/>
      </c>
      <c r="AI198">
        <f t="shared" si="38"/>
        <v>0</v>
      </c>
      <c r="AJ198">
        <f t="shared" si="39"/>
        <v>0</v>
      </c>
    </row>
    <row r="199" spans="2:36" hidden="1" x14ac:dyDescent="0.2">
      <c r="B199">
        <f>TABLA!D194</f>
        <v>1620</v>
      </c>
      <c r="C199" t="str">
        <f>IF(ISNA(LOOKUP($D199,BLIOTECAS!$B$1:$B$27,BLIOTECAS!C$1:C$27)),"",LOOKUP($D199,BLIOTECAS!$B$1:$B$27,BLIOTECAS!C$1:C$27))</f>
        <v xml:space="preserve">Facultad de Psicología </v>
      </c>
      <c r="D199">
        <f>TABLA!G194</f>
        <v>20</v>
      </c>
      <c r="E199" s="163">
        <f>TABLA!BF194</f>
        <v>0</v>
      </c>
      <c r="F199" s="163">
        <f>TABLA!BO194</f>
        <v>0</v>
      </c>
      <c r="G199" t="str">
        <f t="shared" si="49"/>
        <v/>
      </c>
      <c r="H199" t="str">
        <f t="shared" si="49"/>
        <v/>
      </c>
      <c r="I199" t="str">
        <f t="shared" si="49"/>
        <v/>
      </c>
      <c r="J199" t="str">
        <f t="shared" si="49"/>
        <v/>
      </c>
      <c r="K199" t="str">
        <f t="shared" si="49"/>
        <v/>
      </c>
      <c r="L199" t="str">
        <f t="shared" si="49"/>
        <v/>
      </c>
      <c r="M199" t="str">
        <f t="shared" si="49"/>
        <v/>
      </c>
      <c r="N199" t="str">
        <f t="shared" si="49"/>
        <v/>
      </c>
      <c r="O199" t="str">
        <f t="shared" si="49"/>
        <v/>
      </c>
      <c r="P199" t="str">
        <f t="shared" si="49"/>
        <v/>
      </c>
      <c r="Q199" t="str">
        <f t="shared" si="49"/>
        <v/>
      </c>
      <c r="R199" t="str">
        <f t="shared" si="49"/>
        <v/>
      </c>
      <c r="S199" t="str">
        <f t="shared" si="49"/>
        <v/>
      </c>
      <c r="T199" t="str">
        <f t="shared" si="49"/>
        <v/>
      </c>
      <c r="U199" t="str">
        <f t="shared" si="49"/>
        <v/>
      </c>
      <c r="V199" t="str">
        <f t="shared" si="49"/>
        <v/>
      </c>
      <c r="W199" t="str">
        <f t="shared" si="48"/>
        <v/>
      </c>
      <c r="X199" t="str">
        <f t="shared" si="48"/>
        <v/>
      </c>
      <c r="Y199" t="str">
        <f t="shared" si="48"/>
        <v/>
      </c>
      <c r="Z199" t="str">
        <f t="shared" si="48"/>
        <v/>
      </c>
      <c r="AA199" t="str">
        <f t="shared" si="48"/>
        <v/>
      </c>
      <c r="AB199" t="str">
        <f t="shared" si="48"/>
        <v/>
      </c>
      <c r="AC199" t="str">
        <f t="shared" si="48"/>
        <v/>
      </c>
      <c r="AD199" t="str">
        <f t="shared" si="48"/>
        <v/>
      </c>
      <c r="AE199" t="str">
        <f t="shared" si="48"/>
        <v/>
      </c>
      <c r="AF199" t="str">
        <f t="shared" si="48"/>
        <v/>
      </c>
      <c r="AG199" t="str">
        <f t="shared" si="48"/>
        <v/>
      </c>
      <c r="AH199" t="str">
        <f t="shared" si="48"/>
        <v/>
      </c>
      <c r="AI199">
        <f t="shared" si="38"/>
        <v>0</v>
      </c>
      <c r="AJ199">
        <f t="shared" si="39"/>
        <v>0</v>
      </c>
    </row>
    <row r="200" spans="2:36" hidden="1" x14ac:dyDescent="0.2">
      <c r="B200">
        <f>TABLA!D195</f>
        <v>1621</v>
      </c>
      <c r="C200" t="str">
        <f>IF(ISNA(LOOKUP($D200,BLIOTECAS!$B$1:$B$27,BLIOTECAS!C$1:C$27)),"",LOOKUP($D200,BLIOTECAS!$B$1:$B$27,BLIOTECAS!C$1:C$27))</f>
        <v xml:space="preserve">Facultad de Ciencias de la Información </v>
      </c>
      <c r="D200">
        <f>TABLA!G195</f>
        <v>4</v>
      </c>
      <c r="E200" s="163">
        <f>TABLA!BF195</f>
        <v>0</v>
      </c>
      <c r="F200" s="163">
        <f>TABLA!BO195</f>
        <v>0</v>
      </c>
      <c r="G200" t="str">
        <f t="shared" si="49"/>
        <v/>
      </c>
      <c r="H200" t="str">
        <f t="shared" si="49"/>
        <v/>
      </c>
      <c r="I200" t="str">
        <f t="shared" si="49"/>
        <v/>
      </c>
      <c r="J200" t="str">
        <f t="shared" si="49"/>
        <v/>
      </c>
      <c r="K200" t="str">
        <f t="shared" si="49"/>
        <v/>
      </c>
      <c r="L200" t="str">
        <f t="shared" si="49"/>
        <v/>
      </c>
      <c r="M200" t="str">
        <f t="shared" si="49"/>
        <v/>
      </c>
      <c r="N200" t="str">
        <f t="shared" si="49"/>
        <v/>
      </c>
      <c r="O200" t="str">
        <f t="shared" si="49"/>
        <v/>
      </c>
      <c r="P200" t="str">
        <f t="shared" si="49"/>
        <v/>
      </c>
      <c r="Q200" t="str">
        <f t="shared" si="49"/>
        <v/>
      </c>
      <c r="R200" t="str">
        <f t="shared" si="49"/>
        <v/>
      </c>
      <c r="S200" t="str">
        <f t="shared" si="49"/>
        <v/>
      </c>
      <c r="T200" t="str">
        <f t="shared" si="49"/>
        <v/>
      </c>
      <c r="U200" t="str">
        <f t="shared" si="49"/>
        <v/>
      </c>
      <c r="V200" t="str">
        <f t="shared" si="49"/>
        <v/>
      </c>
      <c r="W200" t="str">
        <f t="shared" si="48"/>
        <v/>
      </c>
      <c r="X200" t="str">
        <f t="shared" si="48"/>
        <v/>
      </c>
      <c r="Y200" t="str">
        <f t="shared" si="48"/>
        <v/>
      </c>
      <c r="Z200" t="str">
        <f t="shared" si="48"/>
        <v/>
      </c>
      <c r="AA200" t="str">
        <f t="shared" si="48"/>
        <v/>
      </c>
      <c r="AB200" t="str">
        <f t="shared" si="48"/>
        <v/>
      </c>
      <c r="AC200" t="str">
        <f t="shared" si="48"/>
        <v/>
      </c>
      <c r="AD200" t="str">
        <f t="shared" si="48"/>
        <v/>
      </c>
      <c r="AE200" t="str">
        <f t="shared" si="48"/>
        <v/>
      </c>
      <c r="AF200" t="str">
        <f t="shared" si="48"/>
        <v/>
      </c>
      <c r="AG200" t="str">
        <f t="shared" si="48"/>
        <v/>
      </c>
      <c r="AH200" t="str">
        <f t="shared" si="48"/>
        <v/>
      </c>
      <c r="AI200">
        <f t="shared" si="38"/>
        <v>0</v>
      </c>
      <c r="AJ200">
        <f t="shared" si="39"/>
        <v>0</v>
      </c>
    </row>
    <row r="201" spans="2:36" hidden="1" x14ac:dyDescent="0.2">
      <c r="B201">
        <f>TABLA!D196</f>
        <v>1622</v>
      </c>
      <c r="C201" t="str">
        <f>IF(ISNA(LOOKUP($D201,BLIOTECAS!$B$1:$B$27,BLIOTECAS!C$1:C$27)),"",LOOKUP($D201,BLIOTECAS!$B$1:$B$27,BLIOTECAS!C$1:C$27))</f>
        <v xml:space="preserve">Facultad de Ciencias Químicas </v>
      </c>
      <c r="D201">
        <f>TABLA!G196</f>
        <v>10</v>
      </c>
      <c r="E201" s="163">
        <f>TABLA!BF196</f>
        <v>0</v>
      </c>
      <c r="F201" s="163">
        <f>TABLA!BO196</f>
        <v>0</v>
      </c>
      <c r="G201" t="str">
        <f t="shared" si="49"/>
        <v/>
      </c>
      <c r="H201" t="str">
        <f t="shared" si="49"/>
        <v/>
      </c>
      <c r="I201" t="str">
        <f t="shared" si="49"/>
        <v/>
      </c>
      <c r="J201" t="str">
        <f t="shared" si="49"/>
        <v/>
      </c>
      <c r="K201" t="str">
        <f t="shared" si="49"/>
        <v/>
      </c>
      <c r="L201" t="str">
        <f t="shared" si="49"/>
        <v/>
      </c>
      <c r="M201" t="str">
        <f t="shared" si="49"/>
        <v/>
      </c>
      <c r="N201" t="str">
        <f t="shared" si="49"/>
        <v/>
      </c>
      <c r="O201" t="str">
        <f t="shared" si="49"/>
        <v/>
      </c>
      <c r="P201" t="str">
        <f t="shared" si="49"/>
        <v/>
      </c>
      <c r="Q201" t="str">
        <f t="shared" si="49"/>
        <v/>
      </c>
      <c r="R201" t="str">
        <f t="shared" si="49"/>
        <v/>
      </c>
      <c r="S201" t="str">
        <f t="shared" si="49"/>
        <v/>
      </c>
      <c r="T201" t="str">
        <f t="shared" si="49"/>
        <v/>
      </c>
      <c r="U201" t="str">
        <f t="shared" si="49"/>
        <v/>
      </c>
      <c r="V201" t="str">
        <f>IFERROR((IF(FIND(V$1,$E201,1)&gt;0,"x")),"")</f>
        <v/>
      </c>
      <c r="W201" t="str">
        <f t="shared" si="48"/>
        <v/>
      </c>
      <c r="X201" t="str">
        <f t="shared" si="48"/>
        <v/>
      </c>
      <c r="Y201" t="str">
        <f t="shared" si="48"/>
        <v/>
      </c>
      <c r="Z201" t="str">
        <f t="shared" si="48"/>
        <v/>
      </c>
      <c r="AA201" t="str">
        <f t="shared" si="48"/>
        <v/>
      </c>
      <c r="AB201" t="str">
        <f t="shared" si="48"/>
        <v/>
      </c>
      <c r="AC201" t="str">
        <f t="shared" ref="W201:AH216" si="50">IFERROR((IF(FIND(AC$1,$E201,1)&gt;0,"x")),"")</f>
        <v/>
      </c>
      <c r="AD201" t="str">
        <f t="shared" si="50"/>
        <v/>
      </c>
      <c r="AE201" t="str">
        <f t="shared" si="50"/>
        <v/>
      </c>
      <c r="AF201" t="str">
        <f t="shared" si="50"/>
        <v/>
      </c>
      <c r="AG201" t="str">
        <f t="shared" si="50"/>
        <v/>
      </c>
      <c r="AH201" t="str">
        <f t="shared" si="50"/>
        <v/>
      </c>
      <c r="AI201">
        <f t="shared" si="38"/>
        <v>0</v>
      </c>
      <c r="AJ201">
        <f t="shared" si="39"/>
        <v>0</v>
      </c>
    </row>
    <row r="202" spans="2:36" hidden="1" x14ac:dyDescent="0.2">
      <c r="B202">
        <f>TABLA!D197</f>
        <v>1623</v>
      </c>
      <c r="C202" t="str">
        <f>IF(ISNA(LOOKUP($D202,BLIOTECAS!$B$1:$B$27,BLIOTECAS!C$1:C$27)),"",LOOKUP($D202,BLIOTECAS!$B$1:$B$27,BLIOTECAS!C$1:C$27))</f>
        <v xml:space="preserve">Facultad de Ciencias de la Documentación </v>
      </c>
      <c r="D202">
        <f>TABLA!G197</f>
        <v>3</v>
      </c>
      <c r="E202" s="163">
        <f>TABLA!BF197</f>
        <v>0</v>
      </c>
      <c r="F202" s="163">
        <f>TABLA!BO197</f>
        <v>0</v>
      </c>
      <c r="G202" t="str">
        <f t="shared" ref="G202:V217" si="51">IFERROR((IF(FIND(G$1,$E202,1)&gt;0,"x")),"")</f>
        <v/>
      </c>
      <c r="H202" t="str">
        <f t="shared" si="51"/>
        <v/>
      </c>
      <c r="I202" t="str">
        <f t="shared" si="51"/>
        <v/>
      </c>
      <c r="J202" t="str">
        <f t="shared" si="51"/>
        <v/>
      </c>
      <c r="K202" t="str">
        <f t="shared" si="51"/>
        <v/>
      </c>
      <c r="L202" t="str">
        <f t="shared" si="51"/>
        <v/>
      </c>
      <c r="M202" t="str">
        <f t="shared" si="51"/>
        <v/>
      </c>
      <c r="N202" t="str">
        <f t="shared" si="51"/>
        <v/>
      </c>
      <c r="O202" t="str">
        <f t="shared" si="51"/>
        <v/>
      </c>
      <c r="P202" t="str">
        <f t="shared" si="51"/>
        <v/>
      </c>
      <c r="Q202" t="str">
        <f t="shared" si="51"/>
        <v/>
      </c>
      <c r="R202" t="str">
        <f t="shared" si="51"/>
        <v/>
      </c>
      <c r="S202" t="str">
        <f t="shared" si="51"/>
        <v/>
      </c>
      <c r="T202" t="str">
        <f t="shared" si="51"/>
        <v/>
      </c>
      <c r="U202" t="str">
        <f t="shared" si="51"/>
        <v/>
      </c>
      <c r="V202" t="str">
        <f t="shared" si="51"/>
        <v/>
      </c>
      <c r="W202" t="str">
        <f t="shared" si="50"/>
        <v/>
      </c>
      <c r="X202" t="str">
        <f t="shared" si="50"/>
        <v/>
      </c>
      <c r="Y202" t="str">
        <f t="shared" si="50"/>
        <v/>
      </c>
      <c r="Z202" t="str">
        <f t="shared" si="50"/>
        <v/>
      </c>
      <c r="AA202" t="str">
        <f t="shared" si="50"/>
        <v/>
      </c>
      <c r="AB202" t="str">
        <f t="shared" si="50"/>
        <v/>
      </c>
      <c r="AC202" t="str">
        <f t="shared" si="50"/>
        <v/>
      </c>
      <c r="AD202" t="str">
        <f t="shared" si="50"/>
        <v/>
      </c>
      <c r="AE202" t="str">
        <f t="shared" si="50"/>
        <v/>
      </c>
      <c r="AF202" t="str">
        <f t="shared" si="50"/>
        <v/>
      </c>
      <c r="AG202" t="str">
        <f t="shared" si="50"/>
        <v/>
      </c>
      <c r="AH202" t="str">
        <f t="shared" si="50"/>
        <v/>
      </c>
      <c r="AI202">
        <f t="shared" si="38"/>
        <v>0</v>
      </c>
      <c r="AJ202">
        <f t="shared" si="39"/>
        <v>0</v>
      </c>
    </row>
    <row r="203" spans="2:36" ht="63.75" hidden="1" x14ac:dyDescent="0.2">
      <c r="B203">
        <f>TABLA!D198</f>
        <v>1624</v>
      </c>
      <c r="C203" t="str">
        <f>IF(ISNA(LOOKUP($D203,BLIOTECAS!$B$1:$B$27,BLIOTECAS!C$1:C$27)),"",LOOKUP($D203,BLIOTECAS!$B$1:$B$27,BLIOTECAS!C$1:C$27))</f>
        <v xml:space="preserve">Facultad de Filología </v>
      </c>
      <c r="D203">
        <f>TABLA!G198</f>
        <v>14</v>
      </c>
      <c r="E203" s="163">
        <f>TABLA!BF198</f>
        <v>0</v>
      </c>
      <c r="F203" s="163" t="str">
        <f>TABLA!BO198</f>
        <v>La llegada a María Zambrano de personal de otras biblioteca ha empeorado bastante el servicio. Desde mi experiencia, la gente que ha llegado, especialmente algunos, no sólo no son amables, sino que no ayudan absolutamente en nada y muestran una actitud muy negativa.&lt;br&gt;El horario de la biblioteca debe ampliarse en vacaciones. Bibliotecas académicas no pueden ni deben estar cerradas durante tanto tiempo.</v>
      </c>
      <c r="G203" t="str">
        <f t="shared" si="51"/>
        <v/>
      </c>
      <c r="H203" t="str">
        <f t="shared" si="51"/>
        <v/>
      </c>
      <c r="I203" t="str">
        <f t="shared" si="51"/>
        <v/>
      </c>
      <c r="J203" t="str">
        <f t="shared" si="51"/>
        <v/>
      </c>
      <c r="K203" t="str">
        <f t="shared" si="51"/>
        <v/>
      </c>
      <c r="L203" t="str">
        <f t="shared" si="51"/>
        <v/>
      </c>
      <c r="M203" t="str">
        <f t="shared" si="51"/>
        <v/>
      </c>
      <c r="N203" t="str">
        <f t="shared" si="51"/>
        <v/>
      </c>
      <c r="O203" t="str">
        <f t="shared" si="51"/>
        <v/>
      </c>
      <c r="P203" t="str">
        <f t="shared" si="51"/>
        <v/>
      </c>
      <c r="Q203" t="str">
        <f t="shared" si="51"/>
        <v/>
      </c>
      <c r="R203" t="str">
        <f t="shared" si="51"/>
        <v/>
      </c>
      <c r="S203" t="str">
        <f t="shared" si="51"/>
        <v/>
      </c>
      <c r="T203" t="str">
        <f t="shared" si="51"/>
        <v/>
      </c>
      <c r="U203" t="str">
        <f t="shared" si="51"/>
        <v/>
      </c>
      <c r="V203" t="str">
        <f t="shared" si="51"/>
        <v/>
      </c>
      <c r="W203" t="str">
        <f t="shared" si="50"/>
        <v/>
      </c>
      <c r="X203" t="str">
        <f t="shared" si="50"/>
        <v/>
      </c>
      <c r="Y203" t="str">
        <f t="shared" si="50"/>
        <v/>
      </c>
      <c r="Z203" t="str">
        <f t="shared" si="50"/>
        <v/>
      </c>
      <c r="AA203" t="str">
        <f t="shared" si="50"/>
        <v/>
      </c>
      <c r="AB203" t="str">
        <f t="shared" si="50"/>
        <v/>
      </c>
      <c r="AC203" t="str">
        <f t="shared" si="50"/>
        <v/>
      </c>
      <c r="AD203" t="str">
        <f t="shared" si="50"/>
        <v/>
      </c>
      <c r="AE203" t="str">
        <f t="shared" si="50"/>
        <v/>
      </c>
      <c r="AF203" t="str">
        <f t="shared" si="50"/>
        <v/>
      </c>
      <c r="AG203" t="str">
        <f t="shared" si="50"/>
        <v/>
      </c>
      <c r="AH203" t="str">
        <f t="shared" si="50"/>
        <v/>
      </c>
      <c r="AI203">
        <f t="shared" si="38"/>
        <v>0</v>
      </c>
      <c r="AJ203">
        <f t="shared" si="39"/>
        <v>1</v>
      </c>
    </row>
    <row r="204" spans="2:36" hidden="1" x14ac:dyDescent="0.2">
      <c r="B204">
        <f>TABLA!D199</f>
        <v>1625</v>
      </c>
      <c r="C204" t="str">
        <f>IF(ISNA(LOOKUP($D204,BLIOTECAS!$B$1:$B$27,BLIOTECAS!C$1:C$27)),"",LOOKUP($D204,BLIOTECAS!$B$1:$B$27,BLIOTECAS!C$1:C$27))</f>
        <v xml:space="preserve">Facultad de Ciencias de la Información </v>
      </c>
      <c r="D204">
        <f>TABLA!G199</f>
        <v>4</v>
      </c>
      <c r="E204" s="163">
        <f>TABLA!BF199</f>
        <v>0</v>
      </c>
      <c r="F204" s="163">
        <f>TABLA!BO199</f>
        <v>0</v>
      </c>
      <c r="G204" t="str">
        <f t="shared" si="51"/>
        <v/>
      </c>
      <c r="H204" t="str">
        <f t="shared" si="51"/>
        <v/>
      </c>
      <c r="I204" t="str">
        <f t="shared" si="51"/>
        <v/>
      </c>
      <c r="J204" t="str">
        <f t="shared" si="51"/>
        <v/>
      </c>
      <c r="K204" t="str">
        <f t="shared" si="51"/>
        <v/>
      </c>
      <c r="L204" t="str">
        <f t="shared" si="51"/>
        <v/>
      </c>
      <c r="M204" t="str">
        <f t="shared" si="51"/>
        <v/>
      </c>
      <c r="N204" t="str">
        <f t="shared" si="51"/>
        <v/>
      </c>
      <c r="O204" t="str">
        <f t="shared" si="51"/>
        <v/>
      </c>
      <c r="P204" t="str">
        <f t="shared" si="51"/>
        <v/>
      </c>
      <c r="Q204" t="str">
        <f t="shared" si="51"/>
        <v/>
      </c>
      <c r="R204" t="str">
        <f t="shared" si="51"/>
        <v/>
      </c>
      <c r="S204" t="str">
        <f t="shared" si="51"/>
        <v/>
      </c>
      <c r="T204" t="str">
        <f t="shared" si="51"/>
        <v/>
      </c>
      <c r="U204" t="str">
        <f t="shared" si="51"/>
        <v/>
      </c>
      <c r="V204" t="str">
        <f t="shared" si="51"/>
        <v/>
      </c>
      <c r="W204" t="str">
        <f t="shared" si="50"/>
        <v/>
      </c>
      <c r="X204" t="str">
        <f t="shared" si="50"/>
        <v/>
      </c>
      <c r="Y204" t="str">
        <f t="shared" si="50"/>
        <v/>
      </c>
      <c r="Z204" t="str">
        <f t="shared" si="50"/>
        <v/>
      </c>
      <c r="AA204" t="str">
        <f t="shared" si="50"/>
        <v/>
      </c>
      <c r="AB204" t="str">
        <f t="shared" si="50"/>
        <v/>
      </c>
      <c r="AC204" t="str">
        <f t="shared" si="50"/>
        <v/>
      </c>
      <c r="AD204" t="str">
        <f t="shared" si="50"/>
        <v/>
      </c>
      <c r="AE204" t="str">
        <f t="shared" si="50"/>
        <v/>
      </c>
      <c r="AF204" t="str">
        <f t="shared" si="50"/>
        <v/>
      </c>
      <c r="AG204" t="str">
        <f t="shared" si="50"/>
        <v/>
      </c>
      <c r="AH204" t="str">
        <f t="shared" si="50"/>
        <v/>
      </c>
      <c r="AI204">
        <f t="shared" si="38"/>
        <v>0</v>
      </c>
      <c r="AJ204">
        <f t="shared" si="39"/>
        <v>0</v>
      </c>
    </row>
    <row r="205" spans="2:36" hidden="1" x14ac:dyDescent="0.2">
      <c r="B205">
        <f>TABLA!D200</f>
        <v>1626</v>
      </c>
      <c r="C205" t="str">
        <f>IF(ISNA(LOOKUP($D205,BLIOTECAS!$B$1:$B$27,BLIOTECAS!C$1:C$27)),"",LOOKUP($D205,BLIOTECAS!$B$1:$B$27,BLIOTECAS!C$1:C$27))</f>
        <v/>
      </c>
      <c r="D205">
        <f>TABLA!G200</f>
        <v>0</v>
      </c>
      <c r="E205" s="163">
        <f>TABLA!BF200</f>
        <v>0</v>
      </c>
      <c r="F205" s="163">
        <f>TABLA!BO200</f>
        <v>0</v>
      </c>
      <c r="G205" t="str">
        <f t="shared" si="51"/>
        <v/>
      </c>
      <c r="H205" t="str">
        <f t="shared" si="51"/>
        <v/>
      </c>
      <c r="I205" t="str">
        <f t="shared" si="51"/>
        <v/>
      </c>
      <c r="J205" t="str">
        <f t="shared" si="51"/>
        <v/>
      </c>
      <c r="K205" t="str">
        <f t="shared" si="51"/>
        <v/>
      </c>
      <c r="L205" t="str">
        <f t="shared" si="51"/>
        <v/>
      </c>
      <c r="M205" t="str">
        <f t="shared" si="51"/>
        <v/>
      </c>
      <c r="N205" t="str">
        <f t="shared" si="51"/>
        <v/>
      </c>
      <c r="O205" t="str">
        <f t="shared" si="51"/>
        <v/>
      </c>
      <c r="P205" t="str">
        <f t="shared" si="51"/>
        <v/>
      </c>
      <c r="Q205" t="str">
        <f t="shared" si="51"/>
        <v/>
      </c>
      <c r="R205" t="str">
        <f t="shared" si="51"/>
        <v/>
      </c>
      <c r="S205" t="str">
        <f t="shared" si="51"/>
        <v/>
      </c>
      <c r="T205" t="str">
        <f t="shared" si="51"/>
        <v/>
      </c>
      <c r="U205" t="str">
        <f t="shared" si="51"/>
        <v/>
      </c>
      <c r="V205" t="str">
        <f t="shared" si="51"/>
        <v/>
      </c>
      <c r="W205" t="str">
        <f t="shared" si="50"/>
        <v/>
      </c>
      <c r="X205" t="str">
        <f t="shared" si="50"/>
        <v/>
      </c>
      <c r="Y205" t="str">
        <f t="shared" si="50"/>
        <v/>
      </c>
      <c r="Z205" t="str">
        <f t="shared" si="50"/>
        <v/>
      </c>
      <c r="AA205" t="str">
        <f t="shared" si="50"/>
        <v/>
      </c>
      <c r="AB205" t="str">
        <f t="shared" si="50"/>
        <v/>
      </c>
      <c r="AC205" t="str">
        <f t="shared" si="50"/>
        <v/>
      </c>
      <c r="AD205" t="str">
        <f t="shared" si="50"/>
        <v/>
      </c>
      <c r="AE205" t="str">
        <f t="shared" si="50"/>
        <v/>
      </c>
      <c r="AF205" t="str">
        <f t="shared" si="50"/>
        <v/>
      </c>
      <c r="AG205" t="str">
        <f t="shared" si="50"/>
        <v/>
      </c>
      <c r="AH205" t="str">
        <f t="shared" si="50"/>
        <v/>
      </c>
      <c r="AI205">
        <f t="shared" si="38"/>
        <v>0</v>
      </c>
      <c r="AJ205">
        <f t="shared" si="39"/>
        <v>0</v>
      </c>
    </row>
    <row r="206" spans="2:36" hidden="1" x14ac:dyDescent="0.2">
      <c r="B206">
        <f>TABLA!D201</f>
        <v>1627</v>
      </c>
      <c r="C206" t="str">
        <f>IF(ISNA(LOOKUP($D206,BLIOTECAS!$B$1:$B$27,BLIOTECAS!C$1:C$27)),"",LOOKUP($D206,BLIOTECAS!$B$1:$B$27,BLIOTECAS!C$1:C$27))</f>
        <v xml:space="preserve">Facultad de Geografía e Historia </v>
      </c>
      <c r="D206">
        <f>TABLA!G201</f>
        <v>16</v>
      </c>
      <c r="E206" s="163">
        <f>TABLA!BF201</f>
        <v>0</v>
      </c>
      <c r="F206" s="163">
        <f>TABLA!BO201</f>
        <v>0</v>
      </c>
      <c r="G206" t="str">
        <f t="shared" si="51"/>
        <v/>
      </c>
      <c r="H206" t="str">
        <f t="shared" si="51"/>
        <v/>
      </c>
      <c r="I206" t="str">
        <f t="shared" si="51"/>
        <v/>
      </c>
      <c r="J206" t="str">
        <f t="shared" si="51"/>
        <v/>
      </c>
      <c r="K206" t="str">
        <f t="shared" si="51"/>
        <v/>
      </c>
      <c r="L206" t="str">
        <f t="shared" si="51"/>
        <v/>
      </c>
      <c r="M206" t="str">
        <f t="shared" si="51"/>
        <v/>
      </c>
      <c r="N206" t="str">
        <f t="shared" si="51"/>
        <v/>
      </c>
      <c r="O206" t="str">
        <f t="shared" si="51"/>
        <v/>
      </c>
      <c r="P206" t="str">
        <f t="shared" si="51"/>
        <v/>
      </c>
      <c r="Q206" t="str">
        <f t="shared" si="51"/>
        <v/>
      </c>
      <c r="R206" t="str">
        <f t="shared" si="51"/>
        <v/>
      </c>
      <c r="S206" t="str">
        <f t="shared" si="51"/>
        <v/>
      </c>
      <c r="T206" t="str">
        <f t="shared" si="51"/>
        <v/>
      </c>
      <c r="U206" t="str">
        <f t="shared" si="51"/>
        <v/>
      </c>
      <c r="V206" t="str">
        <f t="shared" si="51"/>
        <v/>
      </c>
      <c r="W206" t="str">
        <f t="shared" si="50"/>
        <v/>
      </c>
      <c r="X206" t="str">
        <f t="shared" si="50"/>
        <v/>
      </c>
      <c r="Y206" t="str">
        <f t="shared" si="50"/>
        <v/>
      </c>
      <c r="Z206" t="str">
        <f t="shared" si="50"/>
        <v/>
      </c>
      <c r="AA206" t="str">
        <f t="shared" si="50"/>
        <v/>
      </c>
      <c r="AB206" t="str">
        <f t="shared" si="50"/>
        <v/>
      </c>
      <c r="AC206" t="str">
        <f t="shared" si="50"/>
        <v/>
      </c>
      <c r="AD206" t="str">
        <f t="shared" si="50"/>
        <v/>
      </c>
      <c r="AE206" t="str">
        <f t="shared" si="50"/>
        <v/>
      </c>
      <c r="AF206" t="str">
        <f t="shared" si="50"/>
        <v/>
      </c>
      <c r="AG206" t="str">
        <f t="shared" si="50"/>
        <v/>
      </c>
      <c r="AH206" t="str">
        <f t="shared" si="50"/>
        <v/>
      </c>
      <c r="AI206">
        <f t="shared" si="38"/>
        <v>0</v>
      </c>
      <c r="AJ206">
        <f t="shared" si="39"/>
        <v>0</v>
      </c>
    </row>
    <row r="207" spans="2:36" hidden="1" x14ac:dyDescent="0.2">
      <c r="B207">
        <f>TABLA!D202</f>
        <v>1628</v>
      </c>
      <c r="C207" t="str">
        <f>IF(ISNA(LOOKUP($D207,BLIOTECAS!$B$1:$B$27,BLIOTECAS!C$1:C$27)),"",LOOKUP($D207,BLIOTECAS!$B$1:$B$27,BLIOTECAS!C$1:C$27))</f>
        <v/>
      </c>
      <c r="D207">
        <f>TABLA!G202</f>
        <v>0</v>
      </c>
      <c r="E207" s="163">
        <f>TABLA!BF202</f>
        <v>0</v>
      </c>
      <c r="F207" s="163">
        <f>TABLA!BO202</f>
        <v>0</v>
      </c>
      <c r="G207" t="str">
        <f t="shared" si="51"/>
        <v/>
      </c>
      <c r="H207" t="str">
        <f t="shared" si="51"/>
        <v/>
      </c>
      <c r="I207" t="str">
        <f t="shared" si="51"/>
        <v/>
      </c>
      <c r="J207" t="str">
        <f t="shared" si="51"/>
        <v/>
      </c>
      <c r="K207" t="str">
        <f t="shared" si="51"/>
        <v/>
      </c>
      <c r="L207" t="str">
        <f t="shared" si="51"/>
        <v/>
      </c>
      <c r="M207" t="str">
        <f t="shared" si="51"/>
        <v/>
      </c>
      <c r="N207" t="str">
        <f t="shared" si="51"/>
        <v/>
      </c>
      <c r="O207" t="str">
        <f t="shared" si="51"/>
        <v/>
      </c>
      <c r="P207" t="str">
        <f t="shared" si="51"/>
        <v/>
      </c>
      <c r="Q207" t="str">
        <f t="shared" si="51"/>
        <v/>
      </c>
      <c r="R207" t="str">
        <f t="shared" si="51"/>
        <v/>
      </c>
      <c r="S207" t="str">
        <f t="shared" si="51"/>
        <v/>
      </c>
      <c r="T207" t="str">
        <f t="shared" si="51"/>
        <v/>
      </c>
      <c r="U207" t="str">
        <f t="shared" si="51"/>
        <v/>
      </c>
      <c r="V207" t="str">
        <f t="shared" si="51"/>
        <v/>
      </c>
      <c r="W207" t="str">
        <f t="shared" si="50"/>
        <v/>
      </c>
      <c r="X207" t="str">
        <f t="shared" si="50"/>
        <v/>
      </c>
      <c r="Y207" t="str">
        <f t="shared" si="50"/>
        <v/>
      </c>
      <c r="Z207" t="str">
        <f t="shared" si="50"/>
        <v/>
      </c>
      <c r="AA207" t="str">
        <f t="shared" si="50"/>
        <v/>
      </c>
      <c r="AB207" t="str">
        <f t="shared" si="50"/>
        <v/>
      </c>
      <c r="AC207" t="str">
        <f t="shared" si="50"/>
        <v/>
      </c>
      <c r="AD207" t="str">
        <f t="shared" si="50"/>
        <v/>
      </c>
      <c r="AE207" t="str">
        <f t="shared" si="50"/>
        <v/>
      </c>
      <c r="AF207" t="str">
        <f t="shared" si="50"/>
        <v/>
      </c>
      <c r="AG207" t="str">
        <f t="shared" si="50"/>
        <v/>
      </c>
      <c r="AH207" t="str">
        <f t="shared" si="50"/>
        <v/>
      </c>
      <c r="AI207">
        <f t="shared" si="38"/>
        <v>0</v>
      </c>
      <c r="AJ207">
        <f t="shared" si="39"/>
        <v>0</v>
      </c>
    </row>
    <row r="208" spans="2:36" hidden="1" x14ac:dyDescent="0.2">
      <c r="B208">
        <f>TABLA!D203</f>
        <v>1629</v>
      </c>
      <c r="C208" t="str">
        <f>IF(ISNA(LOOKUP($D208,BLIOTECAS!$B$1:$B$27,BLIOTECAS!C$1:C$27)),"",LOOKUP($D208,BLIOTECAS!$B$1:$B$27,BLIOTECAS!C$1:C$27))</f>
        <v xml:space="preserve">Facultad de Farmacia </v>
      </c>
      <c r="D208">
        <f>TABLA!G203</f>
        <v>13</v>
      </c>
      <c r="E208" s="163">
        <f>TABLA!BF203</f>
        <v>0</v>
      </c>
      <c r="F208" s="163">
        <f>TABLA!BO203</f>
        <v>0</v>
      </c>
      <c r="G208" t="str">
        <f t="shared" si="51"/>
        <v/>
      </c>
      <c r="H208" t="str">
        <f t="shared" si="51"/>
        <v/>
      </c>
      <c r="I208" t="str">
        <f t="shared" si="51"/>
        <v/>
      </c>
      <c r="J208" t="str">
        <f t="shared" si="51"/>
        <v/>
      </c>
      <c r="K208" t="str">
        <f t="shared" si="51"/>
        <v/>
      </c>
      <c r="L208" t="str">
        <f t="shared" si="51"/>
        <v/>
      </c>
      <c r="M208" t="str">
        <f t="shared" si="51"/>
        <v/>
      </c>
      <c r="N208" t="str">
        <f t="shared" si="51"/>
        <v/>
      </c>
      <c r="O208" t="str">
        <f t="shared" si="51"/>
        <v/>
      </c>
      <c r="P208" t="str">
        <f t="shared" si="51"/>
        <v/>
      </c>
      <c r="Q208" t="str">
        <f t="shared" si="51"/>
        <v/>
      </c>
      <c r="R208" t="str">
        <f t="shared" si="51"/>
        <v/>
      </c>
      <c r="S208" t="str">
        <f t="shared" si="51"/>
        <v/>
      </c>
      <c r="T208" t="str">
        <f t="shared" si="51"/>
        <v/>
      </c>
      <c r="U208" t="str">
        <f t="shared" si="51"/>
        <v/>
      </c>
      <c r="V208" t="str">
        <f t="shared" si="51"/>
        <v/>
      </c>
      <c r="W208" t="str">
        <f t="shared" si="50"/>
        <v/>
      </c>
      <c r="X208" t="str">
        <f t="shared" si="50"/>
        <v/>
      </c>
      <c r="Y208" t="str">
        <f t="shared" si="50"/>
        <v/>
      </c>
      <c r="Z208" t="str">
        <f t="shared" si="50"/>
        <v/>
      </c>
      <c r="AA208" t="str">
        <f t="shared" si="50"/>
        <v/>
      </c>
      <c r="AB208" t="str">
        <f t="shared" si="50"/>
        <v/>
      </c>
      <c r="AC208" t="str">
        <f t="shared" si="50"/>
        <v/>
      </c>
      <c r="AD208" t="str">
        <f t="shared" si="50"/>
        <v/>
      </c>
      <c r="AE208" t="str">
        <f t="shared" si="50"/>
        <v/>
      </c>
      <c r="AF208" t="str">
        <f t="shared" si="50"/>
        <v/>
      </c>
      <c r="AG208" t="str">
        <f t="shared" si="50"/>
        <v/>
      </c>
      <c r="AH208" t="str">
        <f t="shared" si="50"/>
        <v/>
      </c>
      <c r="AI208">
        <f t="shared" si="38"/>
        <v>0</v>
      </c>
      <c r="AJ208">
        <f t="shared" si="39"/>
        <v>0</v>
      </c>
    </row>
    <row r="209" spans="2:36" hidden="1" x14ac:dyDescent="0.2">
      <c r="B209">
        <f>TABLA!D204</f>
        <v>1630</v>
      </c>
      <c r="C209" t="str">
        <f>IF(ISNA(LOOKUP($D209,BLIOTECAS!$B$1:$B$27,BLIOTECAS!C$1:C$27)),"",LOOKUP($D209,BLIOTECAS!$B$1:$B$27,BLIOTECAS!C$1:C$27))</f>
        <v/>
      </c>
      <c r="D209">
        <f>TABLA!G204</f>
        <v>0</v>
      </c>
      <c r="E209" s="163">
        <f>TABLA!BF204</f>
        <v>0</v>
      </c>
      <c r="F209" s="163">
        <f>TABLA!BO204</f>
        <v>0</v>
      </c>
      <c r="G209" t="str">
        <f t="shared" si="51"/>
        <v/>
      </c>
      <c r="H209" t="str">
        <f t="shared" si="51"/>
        <v/>
      </c>
      <c r="I209" t="str">
        <f t="shared" si="51"/>
        <v/>
      </c>
      <c r="J209" t="str">
        <f t="shared" si="51"/>
        <v/>
      </c>
      <c r="K209" t="str">
        <f t="shared" si="51"/>
        <v/>
      </c>
      <c r="L209" t="str">
        <f t="shared" si="51"/>
        <v/>
      </c>
      <c r="M209" t="str">
        <f t="shared" si="51"/>
        <v/>
      </c>
      <c r="N209" t="str">
        <f t="shared" si="51"/>
        <v/>
      </c>
      <c r="O209" t="str">
        <f t="shared" si="51"/>
        <v/>
      </c>
      <c r="P209" t="str">
        <f t="shared" si="51"/>
        <v/>
      </c>
      <c r="Q209" t="str">
        <f t="shared" si="51"/>
        <v/>
      </c>
      <c r="R209" t="str">
        <f t="shared" si="51"/>
        <v/>
      </c>
      <c r="S209" t="str">
        <f t="shared" si="51"/>
        <v/>
      </c>
      <c r="T209" t="str">
        <f t="shared" si="51"/>
        <v/>
      </c>
      <c r="U209" t="str">
        <f t="shared" si="51"/>
        <v/>
      </c>
      <c r="V209" t="str">
        <f t="shared" si="51"/>
        <v/>
      </c>
      <c r="W209" t="str">
        <f t="shared" si="50"/>
        <v/>
      </c>
      <c r="X209" t="str">
        <f t="shared" si="50"/>
        <v/>
      </c>
      <c r="Y209" t="str">
        <f t="shared" si="50"/>
        <v/>
      </c>
      <c r="Z209" t="str">
        <f t="shared" si="50"/>
        <v/>
      </c>
      <c r="AA209" t="str">
        <f t="shared" si="50"/>
        <v/>
      </c>
      <c r="AB209" t="str">
        <f t="shared" si="50"/>
        <v/>
      </c>
      <c r="AC209" t="str">
        <f t="shared" si="50"/>
        <v/>
      </c>
      <c r="AD209" t="str">
        <f t="shared" si="50"/>
        <v/>
      </c>
      <c r="AE209" t="str">
        <f t="shared" si="50"/>
        <v/>
      </c>
      <c r="AF209" t="str">
        <f t="shared" si="50"/>
        <v/>
      </c>
      <c r="AG209" t="str">
        <f t="shared" si="50"/>
        <v/>
      </c>
      <c r="AH209" t="str">
        <f t="shared" si="50"/>
        <v/>
      </c>
      <c r="AI209">
        <f t="shared" ref="AI209:AI272" si="52">COUNTIF(E209,"&lt;&gt;0")</f>
        <v>0</v>
      </c>
      <c r="AJ209">
        <f t="shared" ref="AJ209:AJ272" si="53">COUNTIF(F209,"&lt;&gt;0")</f>
        <v>0</v>
      </c>
    </row>
    <row r="210" spans="2:36" hidden="1" x14ac:dyDescent="0.2">
      <c r="B210">
        <f>TABLA!D205</f>
        <v>1631</v>
      </c>
      <c r="C210" t="str">
        <f>IF(ISNA(LOOKUP($D210,BLIOTECAS!$B$1:$B$27,BLIOTECAS!C$1:C$27)),"",LOOKUP($D210,BLIOTECAS!$B$1:$B$27,BLIOTECAS!C$1:C$27))</f>
        <v xml:space="preserve">Facultad de Medicina </v>
      </c>
      <c r="D210">
        <f>TABLA!G205</f>
        <v>18</v>
      </c>
      <c r="E210" s="163">
        <f>TABLA!BF205</f>
        <v>0</v>
      </c>
      <c r="F210" s="163">
        <f>TABLA!BO205</f>
        <v>0</v>
      </c>
      <c r="G210" t="str">
        <f t="shared" si="51"/>
        <v/>
      </c>
      <c r="H210" t="str">
        <f t="shared" si="51"/>
        <v/>
      </c>
      <c r="I210" t="str">
        <f t="shared" si="51"/>
        <v/>
      </c>
      <c r="J210" t="str">
        <f t="shared" si="51"/>
        <v/>
      </c>
      <c r="K210" t="str">
        <f t="shared" si="51"/>
        <v/>
      </c>
      <c r="L210" t="str">
        <f t="shared" si="51"/>
        <v/>
      </c>
      <c r="M210" t="str">
        <f t="shared" si="51"/>
        <v/>
      </c>
      <c r="N210" t="str">
        <f t="shared" si="51"/>
        <v/>
      </c>
      <c r="O210" t="str">
        <f t="shared" si="51"/>
        <v/>
      </c>
      <c r="P210" t="str">
        <f t="shared" si="51"/>
        <v/>
      </c>
      <c r="Q210" t="str">
        <f t="shared" si="51"/>
        <v/>
      </c>
      <c r="R210" t="str">
        <f t="shared" si="51"/>
        <v/>
      </c>
      <c r="S210" t="str">
        <f t="shared" si="51"/>
        <v/>
      </c>
      <c r="T210" t="str">
        <f t="shared" si="51"/>
        <v/>
      </c>
      <c r="U210" t="str">
        <f t="shared" si="51"/>
        <v/>
      </c>
      <c r="V210" t="str">
        <f t="shared" si="51"/>
        <v/>
      </c>
      <c r="W210" t="str">
        <f t="shared" si="50"/>
        <v/>
      </c>
      <c r="X210" t="str">
        <f t="shared" si="50"/>
        <v/>
      </c>
      <c r="Y210" t="str">
        <f t="shared" si="50"/>
        <v/>
      </c>
      <c r="Z210" t="str">
        <f t="shared" si="50"/>
        <v/>
      </c>
      <c r="AA210" t="str">
        <f t="shared" si="50"/>
        <v/>
      </c>
      <c r="AB210" t="str">
        <f t="shared" si="50"/>
        <v/>
      </c>
      <c r="AC210" t="str">
        <f t="shared" si="50"/>
        <v/>
      </c>
      <c r="AD210" t="str">
        <f t="shared" si="50"/>
        <v/>
      </c>
      <c r="AE210" t="str">
        <f t="shared" si="50"/>
        <v/>
      </c>
      <c r="AF210" t="str">
        <f t="shared" si="50"/>
        <v/>
      </c>
      <c r="AG210" t="str">
        <f t="shared" si="50"/>
        <v/>
      </c>
      <c r="AH210" t="str">
        <f t="shared" si="50"/>
        <v/>
      </c>
      <c r="AI210">
        <f t="shared" si="52"/>
        <v>0</v>
      </c>
      <c r="AJ210">
        <f t="shared" si="53"/>
        <v>0</v>
      </c>
    </row>
    <row r="211" spans="2:36" hidden="1" x14ac:dyDescent="0.2">
      <c r="B211">
        <f>TABLA!D206</f>
        <v>1632</v>
      </c>
      <c r="C211" t="str">
        <f>IF(ISNA(LOOKUP($D211,BLIOTECAS!$B$1:$B$27,BLIOTECAS!C$1:C$27)),"",LOOKUP($D211,BLIOTECAS!$B$1:$B$27,BLIOTECAS!C$1:C$27))</f>
        <v>F. Estudios Estadísticos</v>
      </c>
      <c r="D211">
        <f>TABLA!G206</f>
        <v>23</v>
      </c>
      <c r="E211" s="163">
        <f>TABLA!BF206</f>
        <v>0</v>
      </c>
      <c r="F211" s="163">
        <f>TABLA!BO206</f>
        <v>0</v>
      </c>
      <c r="G211" t="str">
        <f t="shared" si="51"/>
        <v/>
      </c>
      <c r="H211" t="str">
        <f t="shared" si="51"/>
        <v/>
      </c>
      <c r="I211" t="str">
        <f t="shared" si="51"/>
        <v/>
      </c>
      <c r="J211" t="str">
        <f t="shared" si="51"/>
        <v/>
      </c>
      <c r="K211" t="str">
        <f t="shared" si="51"/>
        <v/>
      </c>
      <c r="L211" t="str">
        <f t="shared" si="51"/>
        <v/>
      </c>
      <c r="M211" t="str">
        <f t="shared" si="51"/>
        <v/>
      </c>
      <c r="N211" t="str">
        <f t="shared" si="51"/>
        <v/>
      </c>
      <c r="O211" t="str">
        <f t="shared" si="51"/>
        <v/>
      </c>
      <c r="P211" t="str">
        <f t="shared" si="51"/>
        <v/>
      </c>
      <c r="Q211" t="str">
        <f t="shared" si="51"/>
        <v/>
      </c>
      <c r="R211" t="str">
        <f t="shared" si="51"/>
        <v/>
      </c>
      <c r="S211" t="str">
        <f t="shared" si="51"/>
        <v/>
      </c>
      <c r="T211" t="str">
        <f t="shared" si="51"/>
        <v/>
      </c>
      <c r="U211" t="str">
        <f t="shared" si="51"/>
        <v/>
      </c>
      <c r="V211" t="str">
        <f t="shared" si="51"/>
        <v/>
      </c>
      <c r="W211" t="str">
        <f t="shared" si="50"/>
        <v/>
      </c>
      <c r="X211" t="str">
        <f t="shared" si="50"/>
        <v/>
      </c>
      <c r="Y211" t="str">
        <f t="shared" si="50"/>
        <v/>
      </c>
      <c r="Z211" t="str">
        <f t="shared" si="50"/>
        <v/>
      </c>
      <c r="AA211" t="str">
        <f t="shared" si="50"/>
        <v/>
      </c>
      <c r="AB211" t="str">
        <f t="shared" si="50"/>
        <v/>
      </c>
      <c r="AC211" t="str">
        <f t="shared" si="50"/>
        <v/>
      </c>
      <c r="AD211" t="str">
        <f t="shared" si="50"/>
        <v/>
      </c>
      <c r="AE211" t="str">
        <f t="shared" si="50"/>
        <v/>
      </c>
      <c r="AF211" t="str">
        <f t="shared" si="50"/>
        <v/>
      </c>
      <c r="AG211" t="str">
        <f t="shared" si="50"/>
        <v/>
      </c>
      <c r="AH211" t="str">
        <f t="shared" si="50"/>
        <v/>
      </c>
      <c r="AI211">
        <f t="shared" si="52"/>
        <v>0</v>
      </c>
      <c r="AJ211">
        <f t="shared" si="53"/>
        <v>0</v>
      </c>
    </row>
    <row r="212" spans="2:36" hidden="1" x14ac:dyDescent="0.2">
      <c r="B212">
        <f>TABLA!D207</f>
        <v>1633</v>
      </c>
      <c r="C212" t="str">
        <f>IF(ISNA(LOOKUP($D212,BLIOTECAS!$B$1:$B$27,BLIOTECAS!C$1:C$27)),"",LOOKUP($D212,BLIOTECAS!$B$1:$B$27,BLIOTECAS!C$1:C$27))</f>
        <v xml:space="preserve">Facultad de Farmacia </v>
      </c>
      <c r="D212">
        <f>TABLA!G207</f>
        <v>13</v>
      </c>
      <c r="E212" s="163">
        <f>TABLA!BF207</f>
        <v>0</v>
      </c>
      <c r="F212" s="163">
        <f>TABLA!BO207</f>
        <v>0</v>
      </c>
      <c r="G212" t="str">
        <f>IFERROR((IF(FIND(G$1,$E212,1)&gt;0,"x")),"")</f>
        <v/>
      </c>
      <c r="H212" t="str">
        <f t="shared" si="51"/>
        <v/>
      </c>
      <c r="I212" t="str">
        <f t="shared" si="51"/>
        <v/>
      </c>
      <c r="J212" t="str">
        <f t="shared" si="51"/>
        <v/>
      </c>
      <c r="K212" t="str">
        <f t="shared" si="51"/>
        <v/>
      </c>
      <c r="L212" t="str">
        <f t="shared" si="51"/>
        <v/>
      </c>
      <c r="M212" t="str">
        <f t="shared" si="51"/>
        <v/>
      </c>
      <c r="N212" t="str">
        <f t="shared" si="51"/>
        <v/>
      </c>
      <c r="O212" t="str">
        <f t="shared" si="51"/>
        <v/>
      </c>
      <c r="P212" t="str">
        <f t="shared" si="51"/>
        <v/>
      </c>
      <c r="Q212" t="str">
        <f t="shared" si="51"/>
        <v/>
      </c>
      <c r="R212" t="str">
        <f t="shared" si="51"/>
        <v/>
      </c>
      <c r="S212" t="str">
        <f t="shared" si="51"/>
        <v/>
      </c>
      <c r="T212" t="str">
        <f t="shared" si="51"/>
        <v/>
      </c>
      <c r="U212" t="str">
        <f t="shared" si="51"/>
        <v/>
      </c>
      <c r="V212" t="str">
        <f t="shared" si="51"/>
        <v/>
      </c>
      <c r="W212" t="str">
        <f t="shared" si="50"/>
        <v/>
      </c>
      <c r="X212" t="str">
        <f t="shared" si="50"/>
        <v/>
      </c>
      <c r="Y212" t="str">
        <f t="shared" si="50"/>
        <v/>
      </c>
      <c r="Z212" t="str">
        <f t="shared" si="50"/>
        <v/>
      </c>
      <c r="AA212" t="str">
        <f t="shared" si="50"/>
        <v/>
      </c>
      <c r="AB212" t="str">
        <f t="shared" si="50"/>
        <v/>
      </c>
      <c r="AC212" t="str">
        <f t="shared" si="50"/>
        <v/>
      </c>
      <c r="AD212" t="str">
        <f t="shared" si="50"/>
        <v/>
      </c>
      <c r="AE212" t="str">
        <f t="shared" si="50"/>
        <v/>
      </c>
      <c r="AF212" t="str">
        <f t="shared" si="50"/>
        <v/>
      </c>
      <c r="AG212" t="str">
        <f t="shared" si="50"/>
        <v/>
      </c>
      <c r="AH212" t="str">
        <f t="shared" si="50"/>
        <v/>
      </c>
      <c r="AI212">
        <f t="shared" si="52"/>
        <v>0</v>
      </c>
      <c r="AJ212">
        <f t="shared" si="53"/>
        <v>0</v>
      </c>
    </row>
    <row r="213" spans="2:36" hidden="1" x14ac:dyDescent="0.2">
      <c r="B213">
        <f>TABLA!D208</f>
        <v>1634</v>
      </c>
      <c r="C213" t="str">
        <f>IF(ISNA(LOOKUP($D213,BLIOTECAS!$B$1:$B$27,BLIOTECAS!C$1:C$27)),"",LOOKUP($D213,BLIOTECAS!$B$1:$B$27,BLIOTECAS!C$1:C$27))</f>
        <v xml:space="preserve">Facultad de Ciencias Económicas y Empresariales </v>
      </c>
      <c r="D213">
        <f>TABLA!G208</f>
        <v>5</v>
      </c>
      <c r="E213" s="163">
        <f>TABLA!BF208</f>
        <v>0</v>
      </c>
      <c r="F213" s="163">
        <f>TABLA!BO208</f>
        <v>0</v>
      </c>
      <c r="G213" t="str">
        <f t="shared" ref="G213:V231" si="54">IFERROR((IF(FIND(G$1,$E213,1)&gt;0,"x")),"")</f>
        <v/>
      </c>
      <c r="H213" t="str">
        <f t="shared" si="51"/>
        <v/>
      </c>
      <c r="I213" t="str">
        <f t="shared" si="51"/>
        <v/>
      </c>
      <c r="J213" t="str">
        <f t="shared" si="51"/>
        <v/>
      </c>
      <c r="K213" t="str">
        <f t="shared" si="51"/>
        <v/>
      </c>
      <c r="L213" t="str">
        <f t="shared" si="51"/>
        <v/>
      </c>
      <c r="M213" t="str">
        <f t="shared" si="51"/>
        <v/>
      </c>
      <c r="N213" t="str">
        <f t="shared" si="51"/>
        <v/>
      </c>
      <c r="O213" t="str">
        <f t="shared" si="51"/>
        <v/>
      </c>
      <c r="P213" t="str">
        <f t="shared" si="51"/>
        <v/>
      </c>
      <c r="Q213" t="str">
        <f t="shared" si="51"/>
        <v/>
      </c>
      <c r="R213" t="str">
        <f t="shared" si="51"/>
        <v/>
      </c>
      <c r="S213" t="str">
        <f t="shared" si="51"/>
        <v/>
      </c>
      <c r="T213" t="str">
        <f t="shared" si="51"/>
        <v/>
      </c>
      <c r="U213" t="str">
        <f t="shared" si="51"/>
        <v/>
      </c>
      <c r="V213" t="str">
        <f t="shared" si="51"/>
        <v/>
      </c>
      <c r="W213" t="str">
        <f t="shared" si="50"/>
        <v/>
      </c>
      <c r="X213" t="str">
        <f t="shared" si="50"/>
        <v/>
      </c>
      <c r="Y213" t="str">
        <f t="shared" si="50"/>
        <v/>
      </c>
      <c r="Z213" t="str">
        <f t="shared" si="50"/>
        <v/>
      </c>
      <c r="AA213" t="str">
        <f t="shared" si="50"/>
        <v/>
      </c>
      <c r="AB213" t="str">
        <f t="shared" si="50"/>
        <v/>
      </c>
      <c r="AC213" t="str">
        <f t="shared" si="50"/>
        <v/>
      </c>
      <c r="AD213" t="str">
        <f t="shared" si="50"/>
        <v/>
      </c>
      <c r="AE213" t="str">
        <f t="shared" si="50"/>
        <v/>
      </c>
      <c r="AF213" t="str">
        <f t="shared" si="50"/>
        <v/>
      </c>
      <c r="AG213" t="str">
        <f t="shared" si="50"/>
        <v/>
      </c>
      <c r="AH213" t="str">
        <f t="shared" si="50"/>
        <v/>
      </c>
      <c r="AI213">
        <f t="shared" si="52"/>
        <v>0</v>
      </c>
      <c r="AJ213">
        <f t="shared" si="53"/>
        <v>0</v>
      </c>
    </row>
    <row r="214" spans="2:36" ht="127.5" x14ac:dyDescent="0.2">
      <c r="B214">
        <f>TABLA!D209</f>
        <v>1635</v>
      </c>
      <c r="C214" t="str">
        <f>IF(ISNA(LOOKUP($D214,BLIOTECAS!$B$1:$B$27,BLIOTECAS!C$1:C$27)),"",LOOKUP($D214,BLIOTECAS!$B$1:$B$27,BLIOTECAS!C$1:C$27))</f>
        <v/>
      </c>
      <c r="D214">
        <f>TABLA!G209</f>
        <v>0</v>
      </c>
      <c r="E214" s="163" t="str">
        <f>TABLA!BF209</f>
        <v>Más suscripciones a revistas y bases de datos&lt;br&gt;Recuperar el horario de siempre (de 9 a 20h en Biblioteca de Filología Clásica)</v>
      </c>
      <c r="F214" s="163" t="str">
        <f>TABLA!BO209</f>
        <v>La Biblioteca de Filología Clásica es probablemente la mejor biblioteca de España sobre el Mundo Antiguo (junto con la del CSIC). Sus fondos abarcan las áreas no solo de Filología Griega y Latina, sino también de Lingüística e Historia Antigua. La investigación en Humanidades no se concibe sin la presencia en bibliotecas y el acceso directo a los libros impresos. El número de sexenios del PDI del recién creado Departamento de Filología Clásica no es casual. Se forja en la biblioteca de Clásicas y revierte en la propia biblioteca. Es fundamental que se recupere el horario habitual, reducido ahora por cuestión de personal y presupuesto. Estudiar apuntes puede hacerse en muchos sitios, investigar en pocos. La biblioteca de Clásicas es uno de ellos. Sálvemosla o perderemos todos.&lt;br&gt;Gracias por su ayuda</v>
      </c>
      <c r="G214" t="str">
        <f t="shared" si="54"/>
        <v/>
      </c>
      <c r="H214" t="str">
        <f t="shared" si="51"/>
        <v/>
      </c>
      <c r="I214" t="str">
        <f t="shared" si="51"/>
        <v/>
      </c>
      <c r="J214" t="str">
        <f t="shared" si="51"/>
        <v>x</v>
      </c>
      <c r="K214" t="str">
        <f t="shared" si="51"/>
        <v/>
      </c>
      <c r="L214" t="str">
        <f t="shared" si="51"/>
        <v/>
      </c>
      <c r="M214" t="str">
        <f t="shared" si="51"/>
        <v/>
      </c>
      <c r="N214" t="str">
        <f t="shared" si="51"/>
        <v/>
      </c>
      <c r="O214" t="str">
        <f t="shared" si="51"/>
        <v/>
      </c>
      <c r="P214" t="str">
        <f t="shared" si="51"/>
        <v/>
      </c>
      <c r="Q214" t="str">
        <f t="shared" si="51"/>
        <v>x</v>
      </c>
      <c r="R214" t="str">
        <f t="shared" si="51"/>
        <v/>
      </c>
      <c r="S214" t="str">
        <f t="shared" si="51"/>
        <v/>
      </c>
      <c r="T214" t="str">
        <f t="shared" si="51"/>
        <v/>
      </c>
      <c r="U214" t="str">
        <f t="shared" si="51"/>
        <v/>
      </c>
      <c r="V214" t="str">
        <f t="shared" si="51"/>
        <v/>
      </c>
      <c r="W214" t="str">
        <f t="shared" si="50"/>
        <v/>
      </c>
      <c r="X214" t="str">
        <f t="shared" si="50"/>
        <v/>
      </c>
      <c r="Y214" t="str">
        <f t="shared" si="50"/>
        <v/>
      </c>
      <c r="Z214" t="str">
        <f t="shared" si="50"/>
        <v/>
      </c>
      <c r="AA214" t="str">
        <f t="shared" si="50"/>
        <v/>
      </c>
      <c r="AB214" t="str">
        <f t="shared" si="50"/>
        <v/>
      </c>
      <c r="AC214" t="str">
        <f t="shared" si="50"/>
        <v/>
      </c>
      <c r="AD214" t="str">
        <f t="shared" si="50"/>
        <v/>
      </c>
      <c r="AE214" t="str">
        <f t="shared" si="50"/>
        <v/>
      </c>
      <c r="AF214" t="str">
        <f t="shared" si="50"/>
        <v/>
      </c>
      <c r="AG214" t="str">
        <f t="shared" si="50"/>
        <v/>
      </c>
      <c r="AH214" t="str">
        <f t="shared" si="50"/>
        <v/>
      </c>
      <c r="AI214">
        <f t="shared" si="52"/>
        <v>1</v>
      </c>
      <c r="AJ214">
        <f t="shared" si="53"/>
        <v>1</v>
      </c>
    </row>
    <row r="215" spans="2:36" ht="102" hidden="1" x14ac:dyDescent="0.2">
      <c r="B215">
        <f>TABLA!D210</f>
        <v>1636</v>
      </c>
      <c r="C215" t="str">
        <f>IF(ISNA(LOOKUP($D215,BLIOTECAS!$B$1:$B$27,BLIOTECAS!C$1:C$27)),"",LOOKUP($D215,BLIOTECAS!$B$1:$B$27,BLIOTECAS!C$1:C$27))</f>
        <v xml:space="preserve">Facultad de Ciencias de la Información </v>
      </c>
      <c r="D215">
        <f>TABLA!G210</f>
        <v>4</v>
      </c>
      <c r="E215" s="163" t="str">
        <f>TABLA!BF210</f>
        <v>En bibliotecas de universidades extranjeras es posible solicitar a los bibliotecarios búsquedas de temáticas específicas de documentación científica, acotando zonas geográficas y periodos de tiempo, idioma, etc.  Es un servicio que me parece extraordinario y de gran utilidad para los investigadores. Ojala que en la UCM existiese algo así.</v>
      </c>
      <c r="F215" s="163">
        <f>TABLA!BO210</f>
        <v>0</v>
      </c>
      <c r="G215" t="str">
        <f t="shared" si="54"/>
        <v/>
      </c>
      <c r="H215" t="str">
        <f t="shared" si="51"/>
        <v/>
      </c>
      <c r="I215" t="str">
        <f t="shared" si="51"/>
        <v/>
      </c>
      <c r="J215" t="str">
        <f t="shared" si="51"/>
        <v/>
      </c>
      <c r="K215" t="str">
        <f t="shared" si="51"/>
        <v/>
      </c>
      <c r="L215" t="str">
        <f t="shared" si="51"/>
        <v/>
      </c>
      <c r="M215" t="str">
        <f t="shared" si="51"/>
        <v/>
      </c>
      <c r="N215" t="str">
        <f t="shared" si="51"/>
        <v/>
      </c>
      <c r="O215" t="str">
        <f t="shared" si="51"/>
        <v/>
      </c>
      <c r="P215" t="str">
        <f t="shared" si="51"/>
        <v/>
      </c>
      <c r="Q215" t="str">
        <f t="shared" si="51"/>
        <v/>
      </c>
      <c r="R215" t="str">
        <f t="shared" si="51"/>
        <v/>
      </c>
      <c r="S215" t="str">
        <f t="shared" si="51"/>
        <v/>
      </c>
      <c r="T215" t="str">
        <f t="shared" si="51"/>
        <v/>
      </c>
      <c r="U215" t="str">
        <f t="shared" si="51"/>
        <v/>
      </c>
      <c r="V215" t="str">
        <f t="shared" si="51"/>
        <v/>
      </c>
      <c r="W215" t="str">
        <f t="shared" si="50"/>
        <v/>
      </c>
      <c r="X215" t="str">
        <f t="shared" si="50"/>
        <v/>
      </c>
      <c r="Y215" t="str">
        <f t="shared" si="50"/>
        <v/>
      </c>
      <c r="Z215" t="str">
        <f t="shared" si="50"/>
        <v/>
      </c>
      <c r="AA215" t="str">
        <f t="shared" si="50"/>
        <v/>
      </c>
      <c r="AB215" t="str">
        <f t="shared" si="50"/>
        <v/>
      </c>
      <c r="AC215" t="str">
        <f t="shared" si="50"/>
        <v/>
      </c>
      <c r="AD215" t="str">
        <f t="shared" si="50"/>
        <v/>
      </c>
      <c r="AE215" t="str">
        <f t="shared" si="50"/>
        <v/>
      </c>
      <c r="AF215" t="str">
        <f t="shared" si="50"/>
        <v/>
      </c>
      <c r="AG215" t="str">
        <f t="shared" si="50"/>
        <v/>
      </c>
      <c r="AH215" t="str">
        <f t="shared" si="50"/>
        <v/>
      </c>
      <c r="AI215">
        <f t="shared" si="52"/>
        <v>1</v>
      </c>
      <c r="AJ215">
        <f t="shared" si="53"/>
        <v>0</v>
      </c>
    </row>
    <row r="216" spans="2:36" ht="25.5" hidden="1" x14ac:dyDescent="0.2">
      <c r="B216">
        <f>TABLA!D211</f>
        <v>1637</v>
      </c>
      <c r="C216" t="str">
        <f>IF(ISNA(LOOKUP($D216,BLIOTECAS!$B$1:$B$27,BLIOTECAS!C$1:C$27)),"",LOOKUP($D216,BLIOTECAS!$B$1:$B$27,BLIOTECAS!C$1:C$27))</f>
        <v xml:space="preserve">Facultad de Psicología </v>
      </c>
      <c r="D216">
        <f>TABLA!G211</f>
        <v>20</v>
      </c>
      <c r="E216" s="163">
        <f>TABLA!BF211</f>
        <v>0</v>
      </c>
      <c r="F216" s="163" t="str">
        <f>TABLA!BO211</f>
        <v xml:space="preserve">Más libros electrónicos. &lt;br&gt;Más fondos de logopedia. No está actualizado el fondo y es insuficiente. </v>
      </c>
      <c r="G216" t="str">
        <f t="shared" si="54"/>
        <v/>
      </c>
      <c r="H216" t="str">
        <f t="shared" si="51"/>
        <v/>
      </c>
      <c r="I216" t="str">
        <f t="shared" si="51"/>
        <v/>
      </c>
      <c r="J216" t="str">
        <f t="shared" si="51"/>
        <v/>
      </c>
      <c r="K216" t="str">
        <f t="shared" si="51"/>
        <v/>
      </c>
      <c r="L216" t="str">
        <f t="shared" si="51"/>
        <v/>
      </c>
      <c r="M216" t="str">
        <f t="shared" si="51"/>
        <v/>
      </c>
      <c r="N216" t="str">
        <f t="shared" si="51"/>
        <v/>
      </c>
      <c r="O216" t="str">
        <f t="shared" si="51"/>
        <v/>
      </c>
      <c r="P216" t="str">
        <f t="shared" si="51"/>
        <v/>
      </c>
      <c r="Q216" t="str">
        <f t="shared" si="51"/>
        <v/>
      </c>
      <c r="R216" t="str">
        <f t="shared" si="51"/>
        <v/>
      </c>
      <c r="S216" t="str">
        <f t="shared" si="51"/>
        <v/>
      </c>
      <c r="T216" t="str">
        <f t="shared" si="51"/>
        <v/>
      </c>
      <c r="U216" t="str">
        <f t="shared" si="51"/>
        <v/>
      </c>
      <c r="V216" t="str">
        <f t="shared" si="51"/>
        <v/>
      </c>
      <c r="W216" t="str">
        <f t="shared" si="50"/>
        <v/>
      </c>
      <c r="X216" t="str">
        <f t="shared" si="50"/>
        <v/>
      </c>
      <c r="Y216" t="str">
        <f t="shared" si="50"/>
        <v/>
      </c>
      <c r="Z216" t="str">
        <f t="shared" si="50"/>
        <v/>
      </c>
      <c r="AA216" t="str">
        <f t="shared" si="50"/>
        <v/>
      </c>
      <c r="AB216" t="str">
        <f t="shared" si="50"/>
        <v/>
      </c>
      <c r="AC216" t="str">
        <f t="shared" si="50"/>
        <v/>
      </c>
      <c r="AD216" t="str">
        <f t="shared" si="50"/>
        <v/>
      </c>
      <c r="AE216" t="str">
        <f t="shared" si="50"/>
        <v/>
      </c>
      <c r="AF216" t="str">
        <f t="shared" si="50"/>
        <v/>
      </c>
      <c r="AG216" t="str">
        <f t="shared" si="50"/>
        <v/>
      </c>
      <c r="AH216" t="str">
        <f t="shared" si="50"/>
        <v/>
      </c>
      <c r="AI216">
        <f t="shared" si="52"/>
        <v>0</v>
      </c>
      <c r="AJ216">
        <f t="shared" si="53"/>
        <v>1</v>
      </c>
    </row>
    <row r="217" spans="2:36" hidden="1" x14ac:dyDescent="0.2">
      <c r="B217">
        <f>TABLA!D212</f>
        <v>1638</v>
      </c>
      <c r="C217" t="str">
        <f>IF(ISNA(LOOKUP($D217,BLIOTECAS!$B$1:$B$27,BLIOTECAS!C$1:C$27)),"",LOOKUP($D217,BLIOTECAS!$B$1:$B$27,BLIOTECAS!C$1:C$27))</f>
        <v xml:space="preserve">Facultad de Informática </v>
      </c>
      <c r="D217">
        <f>TABLA!G212</f>
        <v>17</v>
      </c>
      <c r="E217" s="163">
        <f>TABLA!BF212</f>
        <v>0</v>
      </c>
      <c r="F217" s="163">
        <f>TABLA!BO212</f>
        <v>0</v>
      </c>
      <c r="G217" t="str">
        <f t="shared" si="54"/>
        <v/>
      </c>
      <c r="H217" t="str">
        <f t="shared" si="51"/>
        <v/>
      </c>
      <c r="I217" t="str">
        <f t="shared" si="51"/>
        <v/>
      </c>
      <c r="J217" t="str">
        <f t="shared" si="51"/>
        <v/>
      </c>
      <c r="K217" t="str">
        <f t="shared" si="51"/>
        <v/>
      </c>
      <c r="L217" t="str">
        <f t="shared" si="51"/>
        <v/>
      </c>
      <c r="M217" t="str">
        <f t="shared" si="51"/>
        <v/>
      </c>
      <c r="N217" t="str">
        <f t="shared" si="51"/>
        <v/>
      </c>
      <c r="O217" t="str">
        <f t="shared" si="51"/>
        <v/>
      </c>
      <c r="P217" t="str">
        <f t="shared" si="51"/>
        <v/>
      </c>
      <c r="Q217" t="str">
        <f t="shared" si="51"/>
        <v/>
      </c>
      <c r="R217" t="str">
        <f t="shared" si="51"/>
        <v/>
      </c>
      <c r="S217" t="str">
        <f t="shared" si="51"/>
        <v/>
      </c>
      <c r="T217" t="str">
        <f t="shared" si="51"/>
        <v/>
      </c>
      <c r="U217" t="str">
        <f t="shared" si="51"/>
        <v/>
      </c>
      <c r="V217" t="str">
        <f t="shared" si="51"/>
        <v/>
      </c>
      <c r="W217" t="str">
        <f t="shared" ref="W217:AH231" si="55">IFERROR((IF(FIND(W$1,$E217,1)&gt;0,"x")),"")</f>
        <v/>
      </c>
      <c r="X217" t="str">
        <f t="shared" si="55"/>
        <v/>
      </c>
      <c r="Y217" t="str">
        <f t="shared" si="55"/>
        <v/>
      </c>
      <c r="Z217" t="str">
        <f t="shared" si="55"/>
        <v/>
      </c>
      <c r="AA217" t="str">
        <f t="shared" si="55"/>
        <v/>
      </c>
      <c r="AB217" t="str">
        <f t="shared" si="55"/>
        <v/>
      </c>
      <c r="AC217" t="str">
        <f t="shared" si="55"/>
        <v/>
      </c>
      <c r="AD217" t="str">
        <f t="shared" si="55"/>
        <v/>
      </c>
      <c r="AE217" t="str">
        <f t="shared" si="55"/>
        <v/>
      </c>
      <c r="AF217" t="str">
        <f t="shared" si="55"/>
        <v/>
      </c>
      <c r="AG217" t="str">
        <f t="shared" si="55"/>
        <v/>
      </c>
      <c r="AH217" t="str">
        <f t="shared" si="55"/>
        <v/>
      </c>
      <c r="AI217">
        <f t="shared" si="52"/>
        <v>0</v>
      </c>
      <c r="AJ217">
        <f t="shared" si="53"/>
        <v>0</v>
      </c>
    </row>
    <row r="218" spans="2:36" hidden="1" x14ac:dyDescent="0.2">
      <c r="B218">
        <f>TABLA!D213</f>
        <v>1639</v>
      </c>
      <c r="C218" t="str">
        <f>IF(ISNA(LOOKUP($D218,BLIOTECAS!$B$1:$B$27,BLIOTECAS!C$1:C$27)),"",LOOKUP($D218,BLIOTECAS!$B$1:$B$27,BLIOTECAS!C$1:C$27))</f>
        <v xml:space="preserve">Facultad de Veterinaria </v>
      </c>
      <c r="D218">
        <f>TABLA!G213</f>
        <v>21</v>
      </c>
      <c r="E218" s="163">
        <f>TABLA!BF213</f>
        <v>0</v>
      </c>
      <c r="F218" s="163">
        <f>TABLA!BO213</f>
        <v>0</v>
      </c>
      <c r="G218" t="str">
        <f t="shared" si="54"/>
        <v/>
      </c>
      <c r="H218" t="str">
        <f t="shared" si="54"/>
        <v/>
      </c>
      <c r="I218" t="str">
        <f t="shared" si="54"/>
        <v/>
      </c>
      <c r="J218" t="str">
        <f t="shared" si="54"/>
        <v/>
      </c>
      <c r="K218" t="str">
        <f t="shared" si="54"/>
        <v/>
      </c>
      <c r="L218" t="str">
        <f t="shared" si="54"/>
        <v/>
      </c>
      <c r="M218" t="str">
        <f t="shared" si="54"/>
        <v/>
      </c>
      <c r="N218" t="str">
        <f t="shared" si="54"/>
        <v/>
      </c>
      <c r="O218" t="str">
        <f t="shared" si="54"/>
        <v/>
      </c>
      <c r="P218" t="str">
        <f t="shared" si="54"/>
        <v/>
      </c>
      <c r="Q218" t="str">
        <f t="shared" si="54"/>
        <v/>
      </c>
      <c r="R218" t="str">
        <f t="shared" si="54"/>
        <v/>
      </c>
      <c r="S218" t="str">
        <f t="shared" si="54"/>
        <v/>
      </c>
      <c r="T218" t="str">
        <f t="shared" si="54"/>
        <v/>
      </c>
      <c r="U218" t="str">
        <f t="shared" si="54"/>
        <v/>
      </c>
      <c r="V218" t="str">
        <f t="shared" si="54"/>
        <v/>
      </c>
      <c r="W218" t="str">
        <f t="shared" si="55"/>
        <v/>
      </c>
      <c r="X218" t="str">
        <f t="shared" si="55"/>
        <v/>
      </c>
      <c r="Y218" t="str">
        <f t="shared" si="55"/>
        <v/>
      </c>
      <c r="Z218" t="str">
        <f t="shared" si="55"/>
        <v/>
      </c>
      <c r="AA218" t="str">
        <f t="shared" si="55"/>
        <v/>
      </c>
      <c r="AB218" t="str">
        <f t="shared" si="55"/>
        <v/>
      </c>
      <c r="AC218" t="str">
        <f t="shared" si="55"/>
        <v/>
      </c>
      <c r="AD218" t="str">
        <f t="shared" si="55"/>
        <v/>
      </c>
      <c r="AE218" t="str">
        <f t="shared" si="55"/>
        <v/>
      </c>
      <c r="AF218" t="str">
        <f t="shared" si="55"/>
        <v/>
      </c>
      <c r="AG218" t="str">
        <f t="shared" si="55"/>
        <v/>
      </c>
      <c r="AH218" t="str">
        <f t="shared" si="55"/>
        <v/>
      </c>
      <c r="AI218">
        <f t="shared" si="52"/>
        <v>0</v>
      </c>
      <c r="AJ218">
        <f t="shared" si="53"/>
        <v>0</v>
      </c>
    </row>
    <row r="219" spans="2:36" hidden="1" x14ac:dyDescent="0.2">
      <c r="B219">
        <f>TABLA!D214</f>
        <v>1640</v>
      </c>
      <c r="C219" t="str">
        <f>IF(ISNA(LOOKUP($D219,BLIOTECAS!$B$1:$B$27,BLIOTECAS!C$1:C$27)),"",LOOKUP($D219,BLIOTECAS!$B$1:$B$27,BLIOTECAS!C$1:C$27))</f>
        <v xml:space="preserve">Facultad de Ciencias Económicas y Empresariales </v>
      </c>
      <c r="D219">
        <f>TABLA!G214</f>
        <v>5</v>
      </c>
      <c r="E219" s="163">
        <f>TABLA!BF214</f>
        <v>0</v>
      </c>
      <c r="F219" s="163">
        <f>TABLA!BO214</f>
        <v>0</v>
      </c>
      <c r="G219" t="str">
        <f t="shared" si="54"/>
        <v/>
      </c>
      <c r="H219" t="str">
        <f t="shared" si="54"/>
        <v/>
      </c>
      <c r="I219" t="str">
        <f t="shared" si="54"/>
        <v/>
      </c>
      <c r="J219" t="str">
        <f t="shared" si="54"/>
        <v/>
      </c>
      <c r="K219" t="str">
        <f t="shared" si="54"/>
        <v/>
      </c>
      <c r="L219" t="str">
        <f t="shared" si="54"/>
        <v/>
      </c>
      <c r="M219" t="str">
        <f t="shared" si="54"/>
        <v/>
      </c>
      <c r="N219" t="str">
        <f t="shared" si="54"/>
        <v/>
      </c>
      <c r="O219" t="str">
        <f t="shared" si="54"/>
        <v/>
      </c>
      <c r="P219" t="str">
        <f t="shared" si="54"/>
        <v/>
      </c>
      <c r="Q219" t="str">
        <f t="shared" si="54"/>
        <v/>
      </c>
      <c r="R219" t="str">
        <f t="shared" si="54"/>
        <v/>
      </c>
      <c r="S219" t="str">
        <f t="shared" si="54"/>
        <v/>
      </c>
      <c r="T219" t="str">
        <f t="shared" si="54"/>
        <v/>
      </c>
      <c r="U219" t="str">
        <f t="shared" si="54"/>
        <v/>
      </c>
      <c r="V219" t="str">
        <f t="shared" si="54"/>
        <v/>
      </c>
      <c r="W219" t="str">
        <f t="shared" si="55"/>
        <v/>
      </c>
      <c r="X219" t="str">
        <f t="shared" si="55"/>
        <v/>
      </c>
      <c r="Y219" t="str">
        <f t="shared" si="55"/>
        <v/>
      </c>
      <c r="Z219" t="str">
        <f t="shared" si="55"/>
        <v/>
      </c>
      <c r="AA219" t="str">
        <f t="shared" si="55"/>
        <v/>
      </c>
      <c r="AB219" t="str">
        <f t="shared" si="55"/>
        <v/>
      </c>
      <c r="AC219" t="str">
        <f t="shared" si="55"/>
        <v/>
      </c>
      <c r="AD219" t="str">
        <f t="shared" si="55"/>
        <v/>
      </c>
      <c r="AE219" t="str">
        <f t="shared" si="55"/>
        <v/>
      </c>
      <c r="AF219" t="str">
        <f t="shared" si="55"/>
        <v/>
      </c>
      <c r="AG219" t="str">
        <f t="shared" si="55"/>
        <v/>
      </c>
      <c r="AH219" t="str">
        <f t="shared" si="55"/>
        <v/>
      </c>
      <c r="AI219">
        <f t="shared" si="52"/>
        <v>0</v>
      </c>
      <c r="AJ219">
        <f t="shared" si="53"/>
        <v>0</v>
      </c>
    </row>
    <row r="220" spans="2:36" hidden="1" x14ac:dyDescent="0.2">
      <c r="B220">
        <f>TABLA!D215</f>
        <v>1641</v>
      </c>
      <c r="C220" t="str">
        <f>IF(ISNA(LOOKUP($D220,BLIOTECAS!$B$1:$B$27,BLIOTECAS!C$1:C$27)),"",LOOKUP($D220,BLIOTECAS!$B$1:$B$27,BLIOTECAS!C$1:C$27))</f>
        <v xml:space="preserve">Facultad de Filosofía </v>
      </c>
      <c r="D220">
        <f>TABLA!G215</f>
        <v>15</v>
      </c>
      <c r="E220" s="163">
        <f>TABLA!BF215</f>
        <v>0</v>
      </c>
      <c r="F220" s="163">
        <f>TABLA!BO215</f>
        <v>0</v>
      </c>
      <c r="G220" t="str">
        <f t="shared" si="54"/>
        <v/>
      </c>
      <c r="H220" t="str">
        <f t="shared" si="54"/>
        <v/>
      </c>
      <c r="I220" t="str">
        <f t="shared" si="54"/>
        <v/>
      </c>
      <c r="J220" t="str">
        <f t="shared" si="54"/>
        <v/>
      </c>
      <c r="K220" t="str">
        <f t="shared" si="54"/>
        <v/>
      </c>
      <c r="L220" t="str">
        <f t="shared" si="54"/>
        <v/>
      </c>
      <c r="M220" t="str">
        <f t="shared" si="54"/>
        <v/>
      </c>
      <c r="N220" t="str">
        <f t="shared" si="54"/>
        <v/>
      </c>
      <c r="O220" t="str">
        <f t="shared" si="54"/>
        <v/>
      </c>
      <c r="P220" t="str">
        <f t="shared" si="54"/>
        <v/>
      </c>
      <c r="Q220" t="str">
        <f t="shared" si="54"/>
        <v/>
      </c>
      <c r="R220" t="str">
        <f t="shared" si="54"/>
        <v/>
      </c>
      <c r="S220" t="str">
        <f t="shared" si="54"/>
        <v/>
      </c>
      <c r="T220" t="str">
        <f t="shared" si="54"/>
        <v/>
      </c>
      <c r="U220" t="str">
        <f t="shared" si="54"/>
        <v/>
      </c>
      <c r="V220" t="str">
        <f t="shared" si="54"/>
        <v/>
      </c>
      <c r="W220" t="str">
        <f t="shared" si="55"/>
        <v/>
      </c>
      <c r="X220" t="str">
        <f t="shared" si="55"/>
        <v/>
      </c>
      <c r="Y220" t="str">
        <f t="shared" si="55"/>
        <v/>
      </c>
      <c r="Z220" t="str">
        <f t="shared" si="55"/>
        <v/>
      </c>
      <c r="AA220" t="str">
        <f t="shared" si="55"/>
        <v/>
      </c>
      <c r="AB220" t="str">
        <f t="shared" si="55"/>
        <v/>
      </c>
      <c r="AC220" t="str">
        <f t="shared" si="55"/>
        <v/>
      </c>
      <c r="AD220" t="str">
        <f t="shared" si="55"/>
        <v/>
      </c>
      <c r="AE220" t="str">
        <f t="shared" si="55"/>
        <v/>
      </c>
      <c r="AF220" t="str">
        <f t="shared" si="55"/>
        <v/>
      </c>
      <c r="AG220" t="str">
        <f t="shared" si="55"/>
        <v/>
      </c>
      <c r="AH220" t="str">
        <f t="shared" si="55"/>
        <v/>
      </c>
      <c r="AI220">
        <f t="shared" si="52"/>
        <v>0</v>
      </c>
      <c r="AJ220">
        <f t="shared" si="53"/>
        <v>0</v>
      </c>
    </row>
    <row r="221" spans="2:36" hidden="1" x14ac:dyDescent="0.2">
      <c r="B221">
        <f>TABLA!D216</f>
        <v>1642</v>
      </c>
      <c r="C221" t="str">
        <f>IF(ISNA(LOOKUP($D221,BLIOTECAS!$B$1:$B$27,BLIOTECAS!C$1:C$27)),"",LOOKUP($D221,BLIOTECAS!$B$1:$B$27,BLIOTECAS!C$1:C$27))</f>
        <v/>
      </c>
      <c r="D221">
        <f>TABLA!G216</f>
        <v>0</v>
      </c>
      <c r="E221" s="163">
        <f>TABLA!BF216</f>
        <v>0</v>
      </c>
      <c r="F221" s="163">
        <f>TABLA!BO216</f>
        <v>0</v>
      </c>
      <c r="G221" t="str">
        <f t="shared" si="54"/>
        <v/>
      </c>
      <c r="H221" t="str">
        <f t="shared" si="54"/>
        <v/>
      </c>
      <c r="I221" t="str">
        <f t="shared" si="54"/>
        <v/>
      </c>
      <c r="J221" t="str">
        <f t="shared" si="54"/>
        <v/>
      </c>
      <c r="K221" t="str">
        <f t="shared" si="54"/>
        <v/>
      </c>
      <c r="L221" t="str">
        <f t="shared" si="54"/>
        <v/>
      </c>
      <c r="M221" t="str">
        <f t="shared" si="54"/>
        <v/>
      </c>
      <c r="N221" t="str">
        <f t="shared" si="54"/>
        <v/>
      </c>
      <c r="O221" t="str">
        <f t="shared" si="54"/>
        <v/>
      </c>
      <c r="P221" t="str">
        <f t="shared" si="54"/>
        <v/>
      </c>
      <c r="Q221" t="str">
        <f t="shared" si="54"/>
        <v/>
      </c>
      <c r="R221" t="str">
        <f t="shared" si="54"/>
        <v/>
      </c>
      <c r="S221" t="str">
        <f t="shared" si="54"/>
        <v/>
      </c>
      <c r="T221" t="str">
        <f t="shared" si="54"/>
        <v/>
      </c>
      <c r="U221" t="str">
        <f t="shared" si="54"/>
        <v/>
      </c>
      <c r="V221" t="str">
        <f t="shared" si="54"/>
        <v/>
      </c>
      <c r="W221" t="str">
        <f t="shared" si="55"/>
        <v/>
      </c>
      <c r="X221" t="str">
        <f t="shared" si="55"/>
        <v/>
      </c>
      <c r="Y221" t="str">
        <f t="shared" si="55"/>
        <v/>
      </c>
      <c r="Z221" t="str">
        <f t="shared" si="55"/>
        <v/>
      </c>
      <c r="AA221" t="str">
        <f t="shared" si="55"/>
        <v/>
      </c>
      <c r="AB221" t="str">
        <f t="shared" si="55"/>
        <v/>
      </c>
      <c r="AC221" t="str">
        <f t="shared" si="55"/>
        <v/>
      </c>
      <c r="AD221" t="str">
        <f t="shared" si="55"/>
        <v/>
      </c>
      <c r="AE221" t="str">
        <f t="shared" si="55"/>
        <v/>
      </c>
      <c r="AF221" t="str">
        <f t="shared" si="55"/>
        <v/>
      </c>
      <c r="AG221" t="str">
        <f t="shared" si="55"/>
        <v/>
      </c>
      <c r="AH221" t="str">
        <f t="shared" si="55"/>
        <v/>
      </c>
      <c r="AI221">
        <f t="shared" si="52"/>
        <v>0</v>
      </c>
      <c r="AJ221">
        <f t="shared" si="53"/>
        <v>0</v>
      </c>
    </row>
    <row r="222" spans="2:36" hidden="1" x14ac:dyDescent="0.2">
      <c r="B222">
        <f>TABLA!D217</f>
        <v>1643</v>
      </c>
      <c r="C222" t="str">
        <f>IF(ISNA(LOOKUP($D222,BLIOTECAS!$B$1:$B$27,BLIOTECAS!C$1:C$27)),"",LOOKUP($D222,BLIOTECAS!$B$1:$B$27,BLIOTECAS!C$1:C$27))</f>
        <v xml:space="preserve">Facultad de Filología </v>
      </c>
      <c r="D222">
        <f>TABLA!G217</f>
        <v>14</v>
      </c>
      <c r="E222" s="163">
        <f>TABLA!BF217</f>
        <v>0</v>
      </c>
      <c r="F222" s="163">
        <f>TABLA!BO217</f>
        <v>0</v>
      </c>
      <c r="G222" t="str">
        <f t="shared" si="54"/>
        <v/>
      </c>
      <c r="H222" t="str">
        <f t="shared" si="54"/>
        <v/>
      </c>
      <c r="I222" t="str">
        <f t="shared" si="54"/>
        <v/>
      </c>
      <c r="J222" t="str">
        <f t="shared" si="54"/>
        <v/>
      </c>
      <c r="K222" t="str">
        <f t="shared" si="54"/>
        <v/>
      </c>
      <c r="L222" t="str">
        <f t="shared" si="54"/>
        <v/>
      </c>
      <c r="M222" t="str">
        <f t="shared" si="54"/>
        <v/>
      </c>
      <c r="N222" t="str">
        <f t="shared" si="54"/>
        <v/>
      </c>
      <c r="O222" t="str">
        <f t="shared" si="54"/>
        <v/>
      </c>
      <c r="P222" t="str">
        <f t="shared" si="54"/>
        <v/>
      </c>
      <c r="Q222" t="str">
        <f t="shared" si="54"/>
        <v/>
      </c>
      <c r="R222" t="str">
        <f t="shared" si="54"/>
        <v/>
      </c>
      <c r="S222" t="str">
        <f t="shared" si="54"/>
        <v/>
      </c>
      <c r="T222" t="str">
        <f t="shared" si="54"/>
        <v/>
      </c>
      <c r="U222" t="str">
        <f t="shared" si="54"/>
        <v/>
      </c>
      <c r="V222" t="str">
        <f t="shared" si="54"/>
        <v/>
      </c>
      <c r="W222" t="str">
        <f t="shared" si="55"/>
        <v/>
      </c>
      <c r="X222" t="str">
        <f t="shared" si="55"/>
        <v/>
      </c>
      <c r="Y222" t="str">
        <f t="shared" si="55"/>
        <v/>
      </c>
      <c r="Z222" t="str">
        <f t="shared" si="55"/>
        <v/>
      </c>
      <c r="AA222" t="str">
        <f t="shared" si="55"/>
        <v/>
      </c>
      <c r="AB222" t="str">
        <f t="shared" si="55"/>
        <v/>
      </c>
      <c r="AC222" t="str">
        <f t="shared" si="55"/>
        <v/>
      </c>
      <c r="AD222" t="str">
        <f t="shared" si="55"/>
        <v/>
      </c>
      <c r="AE222" t="str">
        <f t="shared" si="55"/>
        <v/>
      </c>
      <c r="AF222" t="str">
        <f t="shared" si="55"/>
        <v/>
      </c>
      <c r="AG222" t="str">
        <f t="shared" si="55"/>
        <v/>
      </c>
      <c r="AH222" t="str">
        <f t="shared" si="55"/>
        <v/>
      </c>
      <c r="AI222">
        <f t="shared" si="52"/>
        <v>0</v>
      </c>
      <c r="AJ222">
        <f t="shared" si="53"/>
        <v>0</v>
      </c>
    </row>
    <row r="223" spans="2:36" ht="51" hidden="1" x14ac:dyDescent="0.2">
      <c r="B223">
        <f>TABLA!D218</f>
        <v>1644</v>
      </c>
      <c r="C223" t="str">
        <f>IF(ISNA(LOOKUP($D223,BLIOTECAS!$B$1:$B$27,BLIOTECAS!C$1:C$27)),"",LOOKUP($D223,BLIOTECAS!$B$1:$B$27,BLIOTECAS!C$1:C$27))</f>
        <v xml:space="preserve">Facultad de Bellas Artes </v>
      </c>
      <c r="D223">
        <f>TABLA!G218</f>
        <v>1</v>
      </c>
      <c r="E223" s="163">
        <f>TABLA!BF218</f>
        <v>0</v>
      </c>
      <c r="F223" s="163" t="str">
        <f>TABLA!BO218</f>
        <v>El director y la subdirectora de mi facultad son extraordinariamente amables y eficientes. De una manera desinteresada el director fue el que me enseñó realmente cómo evaluar las publicaciones para los sexenios, con resultados muy buenos. Me interesa mucho mostrar mi agradecimiento.&lt;br&gt;</v>
      </c>
      <c r="G223" t="str">
        <f t="shared" si="54"/>
        <v/>
      </c>
      <c r="H223" t="str">
        <f t="shared" si="54"/>
        <v/>
      </c>
      <c r="I223" t="str">
        <f t="shared" si="54"/>
        <v/>
      </c>
      <c r="J223" t="str">
        <f t="shared" si="54"/>
        <v/>
      </c>
      <c r="K223" t="str">
        <f t="shared" si="54"/>
        <v/>
      </c>
      <c r="L223" t="str">
        <f t="shared" si="54"/>
        <v/>
      </c>
      <c r="M223" t="str">
        <f t="shared" si="54"/>
        <v/>
      </c>
      <c r="N223" t="str">
        <f t="shared" si="54"/>
        <v/>
      </c>
      <c r="O223" t="str">
        <f t="shared" si="54"/>
        <v/>
      </c>
      <c r="P223" t="str">
        <f t="shared" si="54"/>
        <v/>
      </c>
      <c r="Q223" t="str">
        <f t="shared" si="54"/>
        <v/>
      </c>
      <c r="R223" t="str">
        <f t="shared" si="54"/>
        <v/>
      </c>
      <c r="S223" t="str">
        <f t="shared" si="54"/>
        <v/>
      </c>
      <c r="T223" t="str">
        <f t="shared" si="54"/>
        <v/>
      </c>
      <c r="U223" t="str">
        <f t="shared" si="54"/>
        <v/>
      </c>
      <c r="V223" t="str">
        <f t="shared" si="54"/>
        <v/>
      </c>
      <c r="W223" t="str">
        <f t="shared" si="55"/>
        <v/>
      </c>
      <c r="X223" t="str">
        <f t="shared" si="55"/>
        <v/>
      </c>
      <c r="Y223" t="str">
        <f t="shared" si="55"/>
        <v/>
      </c>
      <c r="Z223" t="str">
        <f t="shared" si="55"/>
        <v/>
      </c>
      <c r="AA223" t="str">
        <f t="shared" si="55"/>
        <v/>
      </c>
      <c r="AB223" t="str">
        <f t="shared" si="55"/>
        <v/>
      </c>
      <c r="AC223" t="str">
        <f t="shared" si="55"/>
        <v/>
      </c>
      <c r="AD223" t="str">
        <f t="shared" si="55"/>
        <v/>
      </c>
      <c r="AE223" t="str">
        <f t="shared" si="55"/>
        <v/>
      </c>
      <c r="AF223" t="str">
        <f t="shared" si="55"/>
        <v/>
      </c>
      <c r="AG223" t="str">
        <f t="shared" si="55"/>
        <v/>
      </c>
      <c r="AH223" t="str">
        <f t="shared" si="55"/>
        <v/>
      </c>
      <c r="AI223">
        <f t="shared" si="52"/>
        <v>0</v>
      </c>
      <c r="AJ223">
        <f t="shared" si="53"/>
        <v>1</v>
      </c>
    </row>
    <row r="224" spans="2:36" hidden="1" x14ac:dyDescent="0.2">
      <c r="B224">
        <f>TABLA!D219</f>
        <v>1645</v>
      </c>
      <c r="C224" t="str">
        <f>IF(ISNA(LOOKUP($D224,BLIOTECAS!$B$1:$B$27,BLIOTECAS!C$1:C$27)),"",LOOKUP($D224,BLIOTECAS!$B$1:$B$27,BLIOTECAS!C$1:C$27))</f>
        <v xml:space="preserve">Facultad de Educación </v>
      </c>
      <c r="D224">
        <f>TABLA!G219</f>
        <v>12</v>
      </c>
      <c r="E224" s="163">
        <f>TABLA!BF219</f>
        <v>0</v>
      </c>
      <c r="F224" s="163">
        <f>TABLA!BO219</f>
        <v>0</v>
      </c>
      <c r="G224" t="str">
        <f t="shared" si="54"/>
        <v/>
      </c>
      <c r="H224" t="str">
        <f t="shared" si="54"/>
        <v/>
      </c>
      <c r="I224" t="str">
        <f t="shared" si="54"/>
        <v/>
      </c>
      <c r="J224" t="str">
        <f t="shared" si="54"/>
        <v/>
      </c>
      <c r="K224" t="str">
        <f t="shared" si="54"/>
        <v/>
      </c>
      <c r="L224" t="str">
        <f t="shared" si="54"/>
        <v/>
      </c>
      <c r="M224" t="str">
        <f t="shared" si="54"/>
        <v/>
      </c>
      <c r="N224" t="str">
        <f t="shared" si="54"/>
        <v/>
      </c>
      <c r="O224" t="str">
        <f t="shared" si="54"/>
        <v/>
      </c>
      <c r="P224" t="str">
        <f t="shared" si="54"/>
        <v/>
      </c>
      <c r="Q224" t="str">
        <f t="shared" si="54"/>
        <v/>
      </c>
      <c r="R224" t="str">
        <f t="shared" si="54"/>
        <v/>
      </c>
      <c r="S224" t="str">
        <f t="shared" si="54"/>
        <v/>
      </c>
      <c r="T224" t="str">
        <f t="shared" si="54"/>
        <v/>
      </c>
      <c r="U224" t="str">
        <f t="shared" si="54"/>
        <v/>
      </c>
      <c r="V224" t="str">
        <f t="shared" si="54"/>
        <v/>
      </c>
      <c r="W224" t="str">
        <f t="shared" si="55"/>
        <v/>
      </c>
      <c r="X224" t="str">
        <f t="shared" si="55"/>
        <v/>
      </c>
      <c r="Y224" t="str">
        <f t="shared" si="55"/>
        <v/>
      </c>
      <c r="Z224" t="str">
        <f t="shared" si="55"/>
        <v/>
      </c>
      <c r="AA224" t="str">
        <f t="shared" si="55"/>
        <v/>
      </c>
      <c r="AB224" t="str">
        <f t="shared" si="55"/>
        <v/>
      </c>
      <c r="AC224" t="str">
        <f t="shared" si="55"/>
        <v/>
      </c>
      <c r="AD224" t="str">
        <f t="shared" si="55"/>
        <v/>
      </c>
      <c r="AE224" t="str">
        <f t="shared" si="55"/>
        <v/>
      </c>
      <c r="AF224" t="str">
        <f t="shared" si="55"/>
        <v/>
      </c>
      <c r="AG224" t="str">
        <f t="shared" si="55"/>
        <v/>
      </c>
      <c r="AH224" t="str">
        <f t="shared" si="55"/>
        <v/>
      </c>
      <c r="AI224">
        <f t="shared" si="52"/>
        <v>0</v>
      </c>
      <c r="AJ224">
        <f t="shared" si="53"/>
        <v>0</v>
      </c>
    </row>
    <row r="225" spans="2:36" hidden="1" x14ac:dyDescent="0.2">
      <c r="B225">
        <f>TABLA!D220</f>
        <v>1646</v>
      </c>
      <c r="C225" t="str">
        <f>IF(ISNA(LOOKUP($D225,BLIOTECAS!$B$1:$B$27,BLIOTECAS!C$1:C$27)),"",LOOKUP($D225,BLIOTECAS!$B$1:$B$27,BLIOTECAS!C$1:C$27))</f>
        <v xml:space="preserve">Facultad de Derecho </v>
      </c>
      <c r="D225">
        <f>TABLA!G220</f>
        <v>11</v>
      </c>
      <c r="E225" s="163">
        <f>TABLA!BF220</f>
        <v>0</v>
      </c>
      <c r="F225" s="163">
        <f>TABLA!BO220</f>
        <v>0</v>
      </c>
      <c r="G225" t="str">
        <f t="shared" si="54"/>
        <v/>
      </c>
      <c r="H225" t="str">
        <f t="shared" si="54"/>
        <v/>
      </c>
      <c r="I225" t="str">
        <f t="shared" si="54"/>
        <v/>
      </c>
      <c r="J225" t="str">
        <f t="shared" si="54"/>
        <v/>
      </c>
      <c r="K225" t="str">
        <f t="shared" si="54"/>
        <v/>
      </c>
      <c r="L225" t="str">
        <f t="shared" si="54"/>
        <v/>
      </c>
      <c r="M225" t="str">
        <f t="shared" si="54"/>
        <v/>
      </c>
      <c r="N225" t="str">
        <f t="shared" si="54"/>
        <v/>
      </c>
      <c r="O225" t="str">
        <f t="shared" si="54"/>
        <v/>
      </c>
      <c r="P225" t="str">
        <f t="shared" si="54"/>
        <v/>
      </c>
      <c r="Q225" t="str">
        <f t="shared" si="54"/>
        <v/>
      </c>
      <c r="R225" t="str">
        <f t="shared" si="54"/>
        <v/>
      </c>
      <c r="S225" t="str">
        <f t="shared" si="54"/>
        <v/>
      </c>
      <c r="T225" t="str">
        <f t="shared" si="54"/>
        <v/>
      </c>
      <c r="U225" t="str">
        <f t="shared" si="54"/>
        <v/>
      </c>
      <c r="V225" t="str">
        <f t="shared" si="54"/>
        <v/>
      </c>
      <c r="W225" t="str">
        <f t="shared" si="55"/>
        <v/>
      </c>
      <c r="X225" t="str">
        <f t="shared" si="55"/>
        <v/>
      </c>
      <c r="Y225" t="str">
        <f t="shared" si="55"/>
        <v/>
      </c>
      <c r="Z225" t="str">
        <f t="shared" si="55"/>
        <v/>
      </c>
      <c r="AA225" t="str">
        <f t="shared" si="55"/>
        <v/>
      </c>
      <c r="AB225" t="str">
        <f t="shared" si="55"/>
        <v/>
      </c>
      <c r="AC225" t="str">
        <f t="shared" si="55"/>
        <v/>
      </c>
      <c r="AD225" t="str">
        <f t="shared" si="55"/>
        <v/>
      </c>
      <c r="AE225" t="str">
        <f t="shared" si="55"/>
        <v/>
      </c>
      <c r="AF225" t="str">
        <f t="shared" si="55"/>
        <v/>
      </c>
      <c r="AG225" t="str">
        <f t="shared" si="55"/>
        <v/>
      </c>
      <c r="AH225" t="str">
        <f t="shared" si="55"/>
        <v/>
      </c>
      <c r="AI225">
        <f t="shared" si="52"/>
        <v>0</v>
      </c>
      <c r="AJ225">
        <f t="shared" si="53"/>
        <v>0</v>
      </c>
    </row>
    <row r="226" spans="2:36" ht="25.5" hidden="1" x14ac:dyDescent="0.2">
      <c r="B226">
        <f>TABLA!D221</f>
        <v>1647</v>
      </c>
      <c r="C226" t="str">
        <f>IF(ISNA(LOOKUP($D226,BLIOTECAS!$B$1:$B$27,BLIOTECAS!C$1:C$27)),"",LOOKUP($D226,BLIOTECAS!$B$1:$B$27,BLIOTECAS!C$1:C$27))</f>
        <v xml:space="preserve">Facultad de Derecho </v>
      </c>
      <c r="D226">
        <f>TABLA!G221</f>
        <v>11</v>
      </c>
      <c r="E226" s="163">
        <f>TABLA!BF221</f>
        <v>0</v>
      </c>
      <c r="F226" s="163" t="str">
        <f>TABLA!BO221</f>
        <v>Es un servicio imprescindible en la vida universitaria y muy bien establecido en el caso de la UCM.</v>
      </c>
      <c r="G226" t="str">
        <f t="shared" si="54"/>
        <v/>
      </c>
      <c r="H226" t="str">
        <f t="shared" si="54"/>
        <v/>
      </c>
      <c r="I226" t="str">
        <f t="shared" si="54"/>
        <v/>
      </c>
      <c r="J226" t="str">
        <f t="shared" si="54"/>
        <v/>
      </c>
      <c r="K226" t="str">
        <f t="shared" si="54"/>
        <v/>
      </c>
      <c r="L226" t="str">
        <f t="shared" si="54"/>
        <v/>
      </c>
      <c r="M226" t="str">
        <f t="shared" si="54"/>
        <v/>
      </c>
      <c r="N226" t="str">
        <f t="shared" si="54"/>
        <v/>
      </c>
      <c r="O226" t="str">
        <f t="shared" si="54"/>
        <v/>
      </c>
      <c r="P226" t="str">
        <f t="shared" si="54"/>
        <v/>
      </c>
      <c r="Q226" t="str">
        <f t="shared" si="54"/>
        <v/>
      </c>
      <c r="R226" t="str">
        <f t="shared" si="54"/>
        <v/>
      </c>
      <c r="S226" t="str">
        <f t="shared" si="54"/>
        <v/>
      </c>
      <c r="T226" t="str">
        <f t="shared" si="54"/>
        <v/>
      </c>
      <c r="U226" t="str">
        <f t="shared" si="54"/>
        <v/>
      </c>
      <c r="V226" t="str">
        <f t="shared" si="54"/>
        <v/>
      </c>
      <c r="W226" t="str">
        <f t="shared" si="55"/>
        <v/>
      </c>
      <c r="X226" t="str">
        <f t="shared" si="55"/>
        <v/>
      </c>
      <c r="Y226" t="str">
        <f t="shared" si="55"/>
        <v/>
      </c>
      <c r="Z226" t="str">
        <f t="shared" si="55"/>
        <v/>
      </c>
      <c r="AA226" t="str">
        <f t="shared" si="55"/>
        <v/>
      </c>
      <c r="AB226" t="str">
        <f t="shared" si="55"/>
        <v/>
      </c>
      <c r="AC226" t="str">
        <f t="shared" si="55"/>
        <v/>
      </c>
      <c r="AD226" t="str">
        <f t="shared" si="55"/>
        <v/>
      </c>
      <c r="AE226" t="str">
        <f t="shared" si="55"/>
        <v/>
      </c>
      <c r="AF226" t="str">
        <f t="shared" si="55"/>
        <v/>
      </c>
      <c r="AG226" t="str">
        <f t="shared" si="55"/>
        <v/>
      </c>
      <c r="AH226" t="str">
        <f t="shared" si="55"/>
        <v/>
      </c>
      <c r="AI226">
        <f t="shared" si="52"/>
        <v>0</v>
      </c>
      <c r="AJ226">
        <f t="shared" si="53"/>
        <v>1</v>
      </c>
    </row>
    <row r="227" spans="2:36" hidden="1" x14ac:dyDescent="0.2">
      <c r="B227">
        <f>TABLA!D222</f>
        <v>1648</v>
      </c>
      <c r="C227" t="str">
        <f>IF(ISNA(LOOKUP($D227,BLIOTECAS!$B$1:$B$27,BLIOTECAS!C$1:C$27)),"",LOOKUP($D227,BLIOTECAS!$B$1:$B$27,BLIOTECAS!C$1:C$27))</f>
        <v xml:space="preserve">Facultad de Filosofía </v>
      </c>
      <c r="D227">
        <f>TABLA!G222</f>
        <v>15</v>
      </c>
      <c r="E227" s="163">
        <f>TABLA!BF222</f>
        <v>0</v>
      </c>
      <c r="F227" s="163">
        <f>TABLA!BO222</f>
        <v>0</v>
      </c>
      <c r="G227" t="str">
        <f t="shared" si="54"/>
        <v/>
      </c>
      <c r="H227" t="str">
        <f t="shared" si="54"/>
        <v/>
      </c>
      <c r="I227" t="str">
        <f t="shared" si="54"/>
        <v/>
      </c>
      <c r="J227" t="str">
        <f t="shared" si="54"/>
        <v/>
      </c>
      <c r="K227" t="str">
        <f t="shared" si="54"/>
        <v/>
      </c>
      <c r="L227" t="str">
        <f t="shared" si="54"/>
        <v/>
      </c>
      <c r="M227" t="str">
        <f t="shared" si="54"/>
        <v/>
      </c>
      <c r="N227" t="str">
        <f t="shared" si="54"/>
        <v/>
      </c>
      <c r="O227" t="str">
        <f t="shared" si="54"/>
        <v/>
      </c>
      <c r="P227" t="str">
        <f t="shared" si="54"/>
        <v/>
      </c>
      <c r="Q227" t="str">
        <f t="shared" si="54"/>
        <v/>
      </c>
      <c r="R227" t="str">
        <f t="shared" si="54"/>
        <v/>
      </c>
      <c r="S227" t="str">
        <f t="shared" si="54"/>
        <v/>
      </c>
      <c r="T227" t="str">
        <f t="shared" si="54"/>
        <v/>
      </c>
      <c r="U227" t="str">
        <f t="shared" si="54"/>
        <v/>
      </c>
      <c r="V227" t="str">
        <f t="shared" si="54"/>
        <v/>
      </c>
      <c r="W227" t="str">
        <f t="shared" si="55"/>
        <v/>
      </c>
      <c r="X227" t="str">
        <f t="shared" si="55"/>
        <v/>
      </c>
      <c r="Y227" t="str">
        <f t="shared" si="55"/>
        <v/>
      </c>
      <c r="Z227" t="str">
        <f t="shared" si="55"/>
        <v/>
      </c>
      <c r="AA227" t="str">
        <f t="shared" si="55"/>
        <v/>
      </c>
      <c r="AB227" t="str">
        <f t="shared" si="55"/>
        <v/>
      </c>
      <c r="AC227" t="str">
        <f t="shared" si="55"/>
        <v/>
      </c>
      <c r="AD227" t="str">
        <f t="shared" si="55"/>
        <v/>
      </c>
      <c r="AE227" t="str">
        <f t="shared" si="55"/>
        <v/>
      </c>
      <c r="AF227" t="str">
        <f t="shared" si="55"/>
        <v/>
      </c>
      <c r="AG227" t="str">
        <f t="shared" si="55"/>
        <v/>
      </c>
      <c r="AH227" t="str">
        <f t="shared" si="55"/>
        <v/>
      </c>
      <c r="AI227">
        <f t="shared" si="52"/>
        <v>0</v>
      </c>
      <c r="AJ227">
        <f t="shared" si="53"/>
        <v>0</v>
      </c>
    </row>
    <row r="228" spans="2:36" hidden="1" x14ac:dyDescent="0.2">
      <c r="B228">
        <f>TABLA!D223</f>
        <v>1649</v>
      </c>
      <c r="C228" t="str">
        <f>IF(ISNA(LOOKUP($D228,BLIOTECAS!$B$1:$B$27,BLIOTECAS!C$1:C$27)),"",LOOKUP($D228,BLIOTECAS!$B$1:$B$27,BLIOTECAS!C$1:C$27))</f>
        <v/>
      </c>
      <c r="D228">
        <f>TABLA!G223</f>
        <v>0</v>
      </c>
      <c r="E228" s="163">
        <f>TABLA!BF223</f>
        <v>0</v>
      </c>
      <c r="F228" s="163">
        <f>TABLA!BO223</f>
        <v>0</v>
      </c>
      <c r="G228" t="str">
        <f t="shared" si="54"/>
        <v/>
      </c>
      <c r="H228" t="str">
        <f t="shared" si="54"/>
        <v/>
      </c>
      <c r="I228" t="str">
        <f t="shared" si="54"/>
        <v/>
      </c>
      <c r="J228" t="str">
        <f t="shared" si="54"/>
        <v/>
      </c>
      <c r="K228" t="str">
        <f t="shared" si="54"/>
        <v/>
      </c>
      <c r="L228" t="str">
        <f t="shared" si="54"/>
        <v/>
      </c>
      <c r="M228" t="str">
        <f t="shared" si="54"/>
        <v/>
      </c>
      <c r="N228" t="str">
        <f t="shared" si="54"/>
        <v/>
      </c>
      <c r="O228" t="str">
        <f t="shared" si="54"/>
        <v/>
      </c>
      <c r="P228" t="str">
        <f t="shared" si="54"/>
        <v/>
      </c>
      <c r="Q228" t="str">
        <f t="shared" si="54"/>
        <v/>
      </c>
      <c r="R228" t="str">
        <f t="shared" si="54"/>
        <v/>
      </c>
      <c r="S228" t="str">
        <f t="shared" si="54"/>
        <v/>
      </c>
      <c r="T228" t="str">
        <f t="shared" si="54"/>
        <v/>
      </c>
      <c r="U228" t="str">
        <f t="shared" si="54"/>
        <v/>
      </c>
      <c r="V228" t="str">
        <f t="shared" si="54"/>
        <v/>
      </c>
      <c r="W228" t="str">
        <f t="shared" si="55"/>
        <v/>
      </c>
      <c r="X228" t="str">
        <f t="shared" si="55"/>
        <v/>
      </c>
      <c r="Y228" t="str">
        <f t="shared" si="55"/>
        <v/>
      </c>
      <c r="Z228" t="str">
        <f t="shared" si="55"/>
        <v/>
      </c>
      <c r="AA228" t="str">
        <f t="shared" si="55"/>
        <v/>
      </c>
      <c r="AB228" t="str">
        <f t="shared" si="55"/>
        <v/>
      </c>
      <c r="AC228" t="str">
        <f t="shared" si="55"/>
        <v/>
      </c>
      <c r="AD228" t="str">
        <f t="shared" si="55"/>
        <v/>
      </c>
      <c r="AE228" t="str">
        <f t="shared" si="55"/>
        <v/>
      </c>
      <c r="AF228" t="str">
        <f t="shared" si="55"/>
        <v/>
      </c>
      <c r="AG228" t="str">
        <f t="shared" si="55"/>
        <v/>
      </c>
      <c r="AH228" t="str">
        <f t="shared" si="55"/>
        <v/>
      </c>
      <c r="AI228">
        <f t="shared" si="52"/>
        <v>0</v>
      </c>
      <c r="AJ228">
        <f t="shared" si="53"/>
        <v>0</v>
      </c>
    </row>
    <row r="229" spans="2:36" hidden="1" x14ac:dyDescent="0.2">
      <c r="B229">
        <f>TABLA!D224</f>
        <v>1650</v>
      </c>
      <c r="C229" t="str">
        <f>IF(ISNA(LOOKUP($D229,BLIOTECAS!$B$1:$B$27,BLIOTECAS!C$1:C$27)),"",LOOKUP($D229,BLIOTECAS!$B$1:$B$27,BLIOTECAS!C$1:C$27))</f>
        <v xml:space="preserve">Facultad de Geografía e Historia </v>
      </c>
      <c r="D229">
        <f>TABLA!G224</f>
        <v>16</v>
      </c>
      <c r="E229" s="163">
        <f>TABLA!BF224</f>
        <v>0</v>
      </c>
      <c r="F229" s="163">
        <f>TABLA!BO224</f>
        <v>0</v>
      </c>
      <c r="G229" t="str">
        <f t="shared" si="54"/>
        <v/>
      </c>
      <c r="H229" t="str">
        <f t="shared" si="54"/>
        <v/>
      </c>
      <c r="I229" t="str">
        <f t="shared" si="54"/>
        <v/>
      </c>
      <c r="J229" t="str">
        <f t="shared" si="54"/>
        <v/>
      </c>
      <c r="K229" t="str">
        <f t="shared" si="54"/>
        <v/>
      </c>
      <c r="L229" t="str">
        <f t="shared" si="54"/>
        <v/>
      </c>
      <c r="M229" t="str">
        <f t="shared" si="54"/>
        <v/>
      </c>
      <c r="N229" t="str">
        <f t="shared" si="54"/>
        <v/>
      </c>
      <c r="O229" t="str">
        <f t="shared" si="54"/>
        <v/>
      </c>
      <c r="P229" t="str">
        <f t="shared" si="54"/>
        <v/>
      </c>
      <c r="Q229" t="str">
        <f t="shared" si="54"/>
        <v/>
      </c>
      <c r="R229" t="str">
        <f t="shared" si="54"/>
        <v/>
      </c>
      <c r="S229" t="str">
        <f t="shared" si="54"/>
        <v/>
      </c>
      <c r="T229" t="str">
        <f t="shared" si="54"/>
        <v/>
      </c>
      <c r="U229" t="str">
        <f t="shared" si="54"/>
        <v/>
      </c>
      <c r="V229" t="str">
        <f t="shared" si="54"/>
        <v/>
      </c>
      <c r="W229" t="str">
        <f t="shared" si="55"/>
        <v/>
      </c>
      <c r="X229" t="str">
        <f t="shared" si="55"/>
        <v/>
      </c>
      <c r="Y229" t="str">
        <f t="shared" si="55"/>
        <v/>
      </c>
      <c r="Z229" t="str">
        <f t="shared" si="55"/>
        <v/>
      </c>
      <c r="AA229" t="str">
        <f t="shared" si="55"/>
        <v/>
      </c>
      <c r="AB229" t="str">
        <f t="shared" si="55"/>
        <v/>
      </c>
      <c r="AC229" t="str">
        <f t="shared" si="55"/>
        <v/>
      </c>
      <c r="AD229" t="str">
        <f t="shared" si="55"/>
        <v/>
      </c>
      <c r="AE229" t="str">
        <f t="shared" si="55"/>
        <v/>
      </c>
      <c r="AF229" t="str">
        <f t="shared" si="55"/>
        <v/>
      </c>
      <c r="AG229" t="str">
        <f t="shared" si="55"/>
        <v/>
      </c>
      <c r="AH229" t="str">
        <f t="shared" si="55"/>
        <v/>
      </c>
      <c r="AI229">
        <f t="shared" si="52"/>
        <v>0</v>
      </c>
      <c r="AJ229">
        <f t="shared" si="53"/>
        <v>0</v>
      </c>
    </row>
    <row r="230" spans="2:36" hidden="1" x14ac:dyDescent="0.2">
      <c r="B230">
        <f>TABLA!D225</f>
        <v>1651</v>
      </c>
      <c r="C230" t="str">
        <f>IF(ISNA(LOOKUP($D230,BLIOTECAS!$B$1:$B$27,BLIOTECAS!C$1:C$27)),"",LOOKUP($D230,BLIOTECAS!$B$1:$B$27,BLIOTECAS!C$1:C$27))</f>
        <v xml:space="preserve">Facultad de Ciencias Económicas y Empresariales </v>
      </c>
      <c r="D230">
        <f>TABLA!G225</f>
        <v>5</v>
      </c>
      <c r="E230" s="163">
        <f>TABLA!BF225</f>
        <v>0</v>
      </c>
      <c r="F230" s="163">
        <f>TABLA!BO225</f>
        <v>0</v>
      </c>
      <c r="G230" t="str">
        <f t="shared" si="54"/>
        <v/>
      </c>
      <c r="H230" t="str">
        <f t="shared" si="54"/>
        <v/>
      </c>
      <c r="I230" t="str">
        <f t="shared" si="54"/>
        <v/>
      </c>
      <c r="J230" t="str">
        <f t="shared" si="54"/>
        <v/>
      </c>
      <c r="K230" t="str">
        <f t="shared" si="54"/>
        <v/>
      </c>
      <c r="L230" t="str">
        <f t="shared" si="54"/>
        <v/>
      </c>
      <c r="M230" t="str">
        <f t="shared" si="54"/>
        <v/>
      </c>
      <c r="N230" t="str">
        <f t="shared" si="54"/>
        <v/>
      </c>
      <c r="O230" t="str">
        <f t="shared" si="54"/>
        <v/>
      </c>
      <c r="P230" t="str">
        <f t="shared" si="54"/>
        <v/>
      </c>
      <c r="Q230" t="str">
        <f t="shared" si="54"/>
        <v/>
      </c>
      <c r="R230" t="str">
        <f t="shared" si="54"/>
        <v/>
      </c>
      <c r="S230" t="str">
        <f t="shared" si="54"/>
        <v/>
      </c>
      <c r="T230" t="str">
        <f t="shared" si="54"/>
        <v/>
      </c>
      <c r="U230" t="str">
        <f t="shared" si="54"/>
        <v/>
      </c>
      <c r="V230" t="str">
        <f t="shared" si="54"/>
        <v/>
      </c>
      <c r="W230" t="str">
        <f t="shared" si="55"/>
        <v/>
      </c>
      <c r="X230" t="str">
        <f t="shared" si="55"/>
        <v/>
      </c>
      <c r="Y230" t="str">
        <f t="shared" si="55"/>
        <v/>
      </c>
      <c r="Z230" t="str">
        <f t="shared" si="55"/>
        <v/>
      </c>
      <c r="AA230" t="str">
        <f t="shared" si="55"/>
        <v/>
      </c>
      <c r="AB230" t="str">
        <f t="shared" si="55"/>
        <v/>
      </c>
      <c r="AC230" t="str">
        <f t="shared" si="55"/>
        <v/>
      </c>
      <c r="AD230" t="str">
        <f t="shared" si="55"/>
        <v/>
      </c>
      <c r="AE230" t="str">
        <f t="shared" si="55"/>
        <v/>
      </c>
      <c r="AF230" t="str">
        <f t="shared" si="55"/>
        <v/>
      </c>
      <c r="AG230" t="str">
        <f t="shared" si="55"/>
        <v/>
      </c>
      <c r="AH230" t="str">
        <f t="shared" si="55"/>
        <v/>
      </c>
      <c r="AI230">
        <f t="shared" si="52"/>
        <v>0</v>
      </c>
      <c r="AJ230">
        <f t="shared" si="53"/>
        <v>0</v>
      </c>
    </row>
    <row r="231" spans="2:36" ht="25.5" hidden="1" x14ac:dyDescent="0.2">
      <c r="B231">
        <f>TABLA!D226</f>
        <v>1652</v>
      </c>
      <c r="C231" t="str">
        <f>IF(ISNA(LOOKUP($D231,BLIOTECAS!$B$1:$B$27,BLIOTECAS!C$1:C$27)),"",LOOKUP($D231,BLIOTECAS!$B$1:$B$27,BLIOTECAS!C$1:C$27))</f>
        <v xml:space="preserve">Facultad de Medicina </v>
      </c>
      <c r="D231">
        <f>TABLA!G226</f>
        <v>18</v>
      </c>
      <c r="E231" s="163">
        <f>TABLA!BF226</f>
        <v>0</v>
      </c>
      <c r="F231" s="163" t="str">
        <f>TABLA!BO226</f>
        <v>Salvo la biblioteca de Farmacia, que pone toda suerte de pegas para un préstamo, de periodos muy cortos, el resto de las bibliotecas son estupendas y su personal muy cualificado.</v>
      </c>
      <c r="G231" t="str">
        <f t="shared" si="54"/>
        <v/>
      </c>
      <c r="H231" t="str">
        <f t="shared" si="54"/>
        <v/>
      </c>
      <c r="I231" t="str">
        <f t="shared" si="54"/>
        <v/>
      </c>
      <c r="J231" t="str">
        <f t="shared" si="54"/>
        <v/>
      </c>
      <c r="K231" t="str">
        <f t="shared" si="54"/>
        <v/>
      </c>
      <c r="L231" t="str">
        <f t="shared" si="54"/>
        <v/>
      </c>
      <c r="M231" t="str">
        <f t="shared" si="54"/>
        <v/>
      </c>
      <c r="N231" t="str">
        <f t="shared" si="54"/>
        <v/>
      </c>
      <c r="O231" t="str">
        <f t="shared" si="54"/>
        <v/>
      </c>
      <c r="P231" t="str">
        <f t="shared" si="54"/>
        <v/>
      </c>
      <c r="Q231" t="str">
        <f t="shared" si="54"/>
        <v/>
      </c>
      <c r="R231" t="str">
        <f t="shared" si="54"/>
        <v/>
      </c>
      <c r="S231" t="str">
        <f t="shared" si="54"/>
        <v/>
      </c>
      <c r="T231" t="str">
        <f t="shared" si="54"/>
        <v/>
      </c>
      <c r="U231" t="str">
        <f t="shared" si="54"/>
        <v/>
      </c>
      <c r="V231" t="str">
        <f t="shared" si="54"/>
        <v/>
      </c>
      <c r="W231" t="str">
        <f t="shared" si="55"/>
        <v/>
      </c>
      <c r="X231" t="str">
        <f t="shared" si="55"/>
        <v/>
      </c>
      <c r="Y231" t="str">
        <f t="shared" si="55"/>
        <v/>
      </c>
      <c r="Z231" t="str">
        <f t="shared" si="55"/>
        <v/>
      </c>
      <c r="AA231" t="str">
        <f t="shared" si="55"/>
        <v/>
      </c>
      <c r="AB231" t="str">
        <f t="shared" si="55"/>
        <v/>
      </c>
      <c r="AC231" t="str">
        <f t="shared" si="55"/>
        <v/>
      </c>
      <c r="AD231" t="str">
        <f t="shared" si="55"/>
        <v/>
      </c>
      <c r="AE231" t="str">
        <f t="shared" si="55"/>
        <v/>
      </c>
      <c r="AF231" t="str">
        <f t="shared" si="55"/>
        <v/>
      </c>
      <c r="AG231" t="str">
        <f t="shared" si="55"/>
        <v/>
      </c>
      <c r="AH231" t="str">
        <f t="shared" si="55"/>
        <v/>
      </c>
      <c r="AI231">
        <f t="shared" si="52"/>
        <v>0</v>
      </c>
      <c r="AJ231">
        <f t="shared" si="53"/>
        <v>1</v>
      </c>
    </row>
    <row r="232" spans="2:36" hidden="1" x14ac:dyDescent="0.2">
      <c r="B232">
        <f>TABLA!D227</f>
        <v>1653</v>
      </c>
      <c r="C232" t="str">
        <f>IF(ISNA(LOOKUP($D232,BLIOTECAS!$B$1:$B$27,BLIOTECAS!C$1:C$27)),"",LOOKUP($D232,BLIOTECAS!$B$1:$B$27,BLIOTECAS!C$1:C$27))</f>
        <v/>
      </c>
      <c r="D232">
        <f>TABLA!G227</f>
        <v>0</v>
      </c>
      <c r="E232" s="163">
        <f>TABLA!BF227</f>
        <v>0</v>
      </c>
      <c r="F232" s="163">
        <f>TABLA!BO227</f>
        <v>0</v>
      </c>
      <c r="G232" t="str">
        <f t="shared" ref="G232:G257" si="56">IFERROR((IF(FIND(G$1,$E232,1)&gt;0,"x")),"")</f>
        <v/>
      </c>
      <c r="H232" t="str">
        <f t="shared" ref="H232:AH241" si="57">IFERROR((IF(FIND(H$1,$E232,1)&gt;0,"x")),"")</f>
        <v/>
      </c>
      <c r="I232" t="str">
        <f t="shared" si="57"/>
        <v/>
      </c>
      <c r="J232" t="str">
        <f t="shared" si="57"/>
        <v/>
      </c>
      <c r="K232" t="str">
        <f t="shared" si="57"/>
        <v/>
      </c>
      <c r="L232" t="str">
        <f t="shared" si="57"/>
        <v/>
      </c>
      <c r="M232" t="str">
        <f t="shared" si="57"/>
        <v/>
      </c>
      <c r="N232" t="str">
        <f t="shared" si="57"/>
        <v/>
      </c>
      <c r="O232" t="str">
        <f t="shared" si="57"/>
        <v/>
      </c>
      <c r="P232" t="str">
        <f t="shared" si="57"/>
        <v/>
      </c>
      <c r="Q232" t="str">
        <f t="shared" si="57"/>
        <v/>
      </c>
      <c r="R232" t="str">
        <f t="shared" si="57"/>
        <v/>
      </c>
      <c r="S232" t="str">
        <f t="shared" si="57"/>
        <v/>
      </c>
      <c r="T232" t="str">
        <f t="shared" si="57"/>
        <v/>
      </c>
      <c r="U232" t="str">
        <f t="shared" si="57"/>
        <v/>
      </c>
      <c r="V232" t="str">
        <f t="shared" si="57"/>
        <v/>
      </c>
      <c r="W232" t="str">
        <f t="shared" si="57"/>
        <v/>
      </c>
      <c r="X232" t="str">
        <f t="shared" si="57"/>
        <v/>
      </c>
      <c r="Y232" t="str">
        <f t="shared" si="57"/>
        <v/>
      </c>
      <c r="Z232" t="str">
        <f t="shared" si="57"/>
        <v/>
      </c>
      <c r="AA232" t="str">
        <f t="shared" si="57"/>
        <v/>
      </c>
      <c r="AB232" t="str">
        <f t="shared" si="57"/>
        <v/>
      </c>
      <c r="AC232" t="str">
        <f t="shared" si="57"/>
        <v/>
      </c>
      <c r="AD232" t="str">
        <f t="shared" si="57"/>
        <v/>
      </c>
      <c r="AE232" t="str">
        <f t="shared" si="57"/>
        <v/>
      </c>
      <c r="AF232" t="str">
        <f t="shared" si="57"/>
        <v/>
      </c>
      <c r="AG232" t="str">
        <f t="shared" si="57"/>
        <v/>
      </c>
      <c r="AH232" t="str">
        <f t="shared" si="57"/>
        <v/>
      </c>
      <c r="AI232">
        <f t="shared" si="52"/>
        <v>0</v>
      </c>
      <c r="AJ232">
        <f t="shared" si="53"/>
        <v>0</v>
      </c>
    </row>
    <row r="233" spans="2:36" hidden="1" x14ac:dyDescent="0.2">
      <c r="B233">
        <f>TABLA!D228</f>
        <v>1654</v>
      </c>
      <c r="C233" t="str">
        <f>IF(ISNA(LOOKUP($D233,BLIOTECAS!$B$1:$B$27,BLIOTECAS!C$1:C$27)),"",LOOKUP($D233,BLIOTECAS!$B$1:$B$27,BLIOTECAS!C$1:C$27))</f>
        <v xml:space="preserve">Facultad de Veterinaria </v>
      </c>
      <c r="D233">
        <f>TABLA!G228</f>
        <v>21</v>
      </c>
      <c r="E233" s="163">
        <f>TABLA!BF228</f>
        <v>0</v>
      </c>
      <c r="F233" s="163">
        <f>TABLA!BO228</f>
        <v>0</v>
      </c>
      <c r="G233" t="str">
        <f t="shared" si="56"/>
        <v/>
      </c>
      <c r="H233" t="str">
        <f t="shared" si="57"/>
        <v/>
      </c>
      <c r="I233" t="str">
        <f t="shared" si="57"/>
        <v/>
      </c>
      <c r="J233" t="str">
        <f t="shared" si="57"/>
        <v/>
      </c>
      <c r="K233" t="str">
        <f t="shared" si="57"/>
        <v/>
      </c>
      <c r="L233" t="str">
        <f t="shared" si="57"/>
        <v/>
      </c>
      <c r="M233" t="str">
        <f t="shared" si="57"/>
        <v/>
      </c>
      <c r="N233" t="str">
        <f t="shared" si="57"/>
        <v/>
      </c>
      <c r="O233" t="str">
        <f t="shared" si="57"/>
        <v/>
      </c>
      <c r="P233" t="str">
        <f t="shared" si="57"/>
        <v/>
      </c>
      <c r="Q233" t="str">
        <f t="shared" si="57"/>
        <v/>
      </c>
      <c r="R233" t="str">
        <f t="shared" si="57"/>
        <v/>
      </c>
      <c r="S233" t="str">
        <f t="shared" si="57"/>
        <v/>
      </c>
      <c r="T233" t="str">
        <f t="shared" si="57"/>
        <v/>
      </c>
      <c r="U233" t="str">
        <f t="shared" si="57"/>
        <v/>
      </c>
      <c r="V233" t="str">
        <f t="shared" si="57"/>
        <v/>
      </c>
      <c r="W233" t="str">
        <f t="shared" si="57"/>
        <v/>
      </c>
      <c r="X233" t="str">
        <f t="shared" si="57"/>
        <v/>
      </c>
      <c r="Y233" t="str">
        <f t="shared" si="57"/>
        <v/>
      </c>
      <c r="Z233" t="str">
        <f t="shared" si="57"/>
        <v/>
      </c>
      <c r="AA233" t="str">
        <f t="shared" si="57"/>
        <v/>
      </c>
      <c r="AB233" t="str">
        <f t="shared" si="57"/>
        <v/>
      </c>
      <c r="AC233" t="str">
        <f t="shared" si="57"/>
        <v/>
      </c>
      <c r="AD233" t="str">
        <f t="shared" si="57"/>
        <v/>
      </c>
      <c r="AE233" t="str">
        <f t="shared" si="57"/>
        <v/>
      </c>
      <c r="AF233" t="str">
        <f t="shared" si="57"/>
        <v/>
      </c>
      <c r="AG233" t="str">
        <f t="shared" si="57"/>
        <v/>
      </c>
      <c r="AH233" t="str">
        <f t="shared" si="57"/>
        <v/>
      </c>
      <c r="AI233">
        <f t="shared" si="52"/>
        <v>0</v>
      </c>
      <c r="AJ233">
        <f t="shared" si="53"/>
        <v>0</v>
      </c>
    </row>
    <row r="234" spans="2:36" hidden="1" x14ac:dyDescent="0.2">
      <c r="B234">
        <f>TABLA!D229</f>
        <v>1655</v>
      </c>
      <c r="C234" t="str">
        <f>IF(ISNA(LOOKUP($D234,BLIOTECAS!$B$1:$B$27,BLIOTECAS!C$1:C$27)),"",LOOKUP($D234,BLIOTECAS!$B$1:$B$27,BLIOTECAS!C$1:C$27))</f>
        <v xml:space="preserve">Facultad de Farmacia </v>
      </c>
      <c r="D234">
        <f>TABLA!G229</f>
        <v>13</v>
      </c>
      <c r="E234" s="163">
        <f>TABLA!BF229</f>
        <v>0</v>
      </c>
      <c r="F234" s="163">
        <f>TABLA!BO229</f>
        <v>0</v>
      </c>
      <c r="G234" t="str">
        <f t="shared" si="56"/>
        <v/>
      </c>
      <c r="H234" t="str">
        <f t="shared" si="57"/>
        <v/>
      </c>
      <c r="I234" t="str">
        <f t="shared" si="57"/>
        <v/>
      </c>
      <c r="J234" t="str">
        <f t="shared" si="57"/>
        <v/>
      </c>
      <c r="K234" t="str">
        <f t="shared" si="57"/>
        <v/>
      </c>
      <c r="L234" t="str">
        <f t="shared" si="57"/>
        <v/>
      </c>
      <c r="M234" t="str">
        <f t="shared" si="57"/>
        <v/>
      </c>
      <c r="N234" t="str">
        <f t="shared" si="57"/>
        <v/>
      </c>
      <c r="O234" t="str">
        <f t="shared" si="57"/>
        <v/>
      </c>
      <c r="P234" t="str">
        <f t="shared" si="57"/>
        <v/>
      </c>
      <c r="Q234" t="str">
        <f t="shared" si="57"/>
        <v/>
      </c>
      <c r="R234" t="str">
        <f t="shared" si="57"/>
        <v/>
      </c>
      <c r="S234" t="str">
        <f t="shared" si="57"/>
        <v/>
      </c>
      <c r="T234" t="str">
        <f t="shared" si="57"/>
        <v/>
      </c>
      <c r="U234" t="str">
        <f t="shared" si="57"/>
        <v/>
      </c>
      <c r="V234" t="str">
        <f t="shared" si="57"/>
        <v/>
      </c>
      <c r="W234" t="str">
        <f t="shared" si="57"/>
        <v/>
      </c>
      <c r="X234" t="str">
        <f t="shared" si="57"/>
        <v/>
      </c>
      <c r="Y234" t="str">
        <f t="shared" si="57"/>
        <v/>
      </c>
      <c r="Z234" t="str">
        <f t="shared" si="57"/>
        <v/>
      </c>
      <c r="AA234" t="str">
        <f t="shared" si="57"/>
        <v/>
      </c>
      <c r="AB234" t="str">
        <f t="shared" si="57"/>
        <v/>
      </c>
      <c r="AC234" t="str">
        <f t="shared" si="57"/>
        <v/>
      </c>
      <c r="AD234" t="str">
        <f t="shared" si="57"/>
        <v/>
      </c>
      <c r="AE234" t="str">
        <f t="shared" si="57"/>
        <v/>
      </c>
      <c r="AF234" t="str">
        <f t="shared" si="57"/>
        <v/>
      </c>
      <c r="AG234" t="str">
        <f t="shared" si="57"/>
        <v/>
      </c>
      <c r="AH234" t="str">
        <f t="shared" si="57"/>
        <v/>
      </c>
      <c r="AI234">
        <f t="shared" si="52"/>
        <v>0</v>
      </c>
      <c r="AJ234">
        <f t="shared" si="53"/>
        <v>0</v>
      </c>
    </row>
    <row r="235" spans="2:36" ht="25.5" x14ac:dyDescent="0.2">
      <c r="B235">
        <f>TABLA!D230</f>
        <v>1656</v>
      </c>
      <c r="C235" t="str">
        <f>IF(ISNA(LOOKUP($D235,BLIOTECAS!$B$1:$B$27,BLIOTECAS!C$1:C$27)),"",LOOKUP($D235,BLIOTECAS!$B$1:$B$27,BLIOTECAS!C$1:C$27))</f>
        <v xml:space="preserve">Facultad de Filosofía </v>
      </c>
      <c r="D235">
        <f>TABLA!G230</f>
        <v>15</v>
      </c>
      <c r="E235" s="163">
        <f>TABLA!BF230</f>
        <v>0</v>
      </c>
      <c r="F235" s="163" t="str">
        <f>TABLA!BO230</f>
        <v>Debería facilitarse el envío de libros procedente de otras facultades o campus a la Facultad para ahorrar desplazamientos y tiempo</v>
      </c>
      <c r="G235" t="str">
        <f t="shared" si="56"/>
        <v/>
      </c>
      <c r="H235" t="str">
        <f t="shared" si="57"/>
        <v/>
      </c>
      <c r="I235" t="str">
        <f t="shared" si="57"/>
        <v/>
      </c>
      <c r="J235" t="str">
        <f t="shared" si="57"/>
        <v/>
      </c>
      <c r="K235" t="str">
        <f t="shared" si="57"/>
        <v/>
      </c>
      <c r="L235" t="str">
        <f t="shared" si="57"/>
        <v/>
      </c>
      <c r="M235" t="str">
        <f t="shared" si="57"/>
        <v/>
      </c>
      <c r="N235" t="str">
        <f t="shared" si="57"/>
        <v/>
      </c>
      <c r="O235" t="str">
        <f t="shared" si="57"/>
        <v/>
      </c>
      <c r="P235" t="str">
        <f t="shared" si="57"/>
        <v/>
      </c>
      <c r="Q235" t="str">
        <f t="shared" si="57"/>
        <v/>
      </c>
      <c r="R235" t="str">
        <f t="shared" si="57"/>
        <v/>
      </c>
      <c r="S235" t="str">
        <f t="shared" si="57"/>
        <v/>
      </c>
      <c r="T235" t="str">
        <f t="shared" si="57"/>
        <v/>
      </c>
      <c r="U235" t="str">
        <f t="shared" si="57"/>
        <v/>
      </c>
      <c r="V235" t="str">
        <f t="shared" si="57"/>
        <v/>
      </c>
      <c r="W235" t="str">
        <f t="shared" si="57"/>
        <v/>
      </c>
      <c r="X235" t="str">
        <f t="shared" si="57"/>
        <v/>
      </c>
      <c r="Y235" t="str">
        <f t="shared" si="57"/>
        <v/>
      </c>
      <c r="Z235" t="str">
        <f t="shared" si="57"/>
        <v/>
      </c>
      <c r="AA235" t="str">
        <f t="shared" si="57"/>
        <v/>
      </c>
      <c r="AB235" t="str">
        <f t="shared" si="57"/>
        <v/>
      </c>
      <c r="AC235" t="str">
        <f t="shared" si="57"/>
        <v/>
      </c>
      <c r="AD235" t="str">
        <f t="shared" si="57"/>
        <v/>
      </c>
      <c r="AE235" t="str">
        <f t="shared" si="57"/>
        <v/>
      </c>
      <c r="AF235" t="str">
        <f t="shared" si="57"/>
        <v/>
      </c>
      <c r="AG235" t="str">
        <f t="shared" si="57"/>
        <v/>
      </c>
      <c r="AH235" t="str">
        <f t="shared" si="57"/>
        <v/>
      </c>
      <c r="AI235">
        <f t="shared" si="52"/>
        <v>0</v>
      </c>
      <c r="AJ235">
        <f t="shared" si="53"/>
        <v>1</v>
      </c>
    </row>
    <row r="236" spans="2:36" hidden="1" x14ac:dyDescent="0.2">
      <c r="B236">
        <f>TABLA!D231</f>
        <v>1657</v>
      </c>
      <c r="C236" t="str">
        <f>IF(ISNA(LOOKUP($D236,BLIOTECAS!$B$1:$B$27,BLIOTECAS!C$1:C$27)),"",LOOKUP($D236,BLIOTECAS!$B$1:$B$27,BLIOTECAS!C$1:C$27))</f>
        <v xml:space="preserve">Facultad de Ciencias Químicas </v>
      </c>
      <c r="D236">
        <f>TABLA!G231</f>
        <v>10</v>
      </c>
      <c r="E236" s="163">
        <f>TABLA!BF231</f>
        <v>0</v>
      </c>
      <c r="F236" s="163">
        <f>TABLA!BO231</f>
        <v>0</v>
      </c>
      <c r="G236" t="str">
        <f t="shared" si="56"/>
        <v/>
      </c>
      <c r="H236" t="str">
        <f t="shared" si="57"/>
        <v/>
      </c>
      <c r="I236" t="str">
        <f t="shared" si="57"/>
        <v/>
      </c>
      <c r="J236" t="str">
        <f t="shared" si="57"/>
        <v/>
      </c>
      <c r="K236" t="str">
        <f t="shared" si="57"/>
        <v/>
      </c>
      <c r="L236" t="str">
        <f t="shared" si="57"/>
        <v/>
      </c>
      <c r="M236" t="str">
        <f t="shared" si="57"/>
        <v/>
      </c>
      <c r="N236" t="str">
        <f t="shared" si="57"/>
        <v/>
      </c>
      <c r="O236" t="str">
        <f t="shared" si="57"/>
        <v/>
      </c>
      <c r="P236" t="str">
        <f t="shared" si="57"/>
        <v/>
      </c>
      <c r="Q236" t="str">
        <f t="shared" si="57"/>
        <v/>
      </c>
      <c r="R236" t="str">
        <f t="shared" si="57"/>
        <v/>
      </c>
      <c r="S236" t="str">
        <f t="shared" si="57"/>
        <v/>
      </c>
      <c r="T236" t="str">
        <f t="shared" si="57"/>
        <v/>
      </c>
      <c r="U236" t="str">
        <f t="shared" si="57"/>
        <v/>
      </c>
      <c r="V236" t="str">
        <f t="shared" si="57"/>
        <v/>
      </c>
      <c r="W236" t="str">
        <f t="shared" si="57"/>
        <v/>
      </c>
      <c r="X236" t="str">
        <f t="shared" si="57"/>
        <v/>
      </c>
      <c r="Y236" t="str">
        <f t="shared" si="57"/>
        <v/>
      </c>
      <c r="Z236" t="str">
        <f t="shared" si="57"/>
        <v/>
      </c>
      <c r="AA236" t="str">
        <f t="shared" si="57"/>
        <v/>
      </c>
      <c r="AB236" t="str">
        <f t="shared" si="57"/>
        <v/>
      </c>
      <c r="AC236" t="str">
        <f t="shared" si="57"/>
        <v/>
      </c>
      <c r="AD236" t="str">
        <f t="shared" si="57"/>
        <v/>
      </c>
      <c r="AE236" t="str">
        <f t="shared" si="57"/>
        <v/>
      </c>
      <c r="AF236" t="str">
        <f t="shared" si="57"/>
        <v/>
      </c>
      <c r="AG236" t="str">
        <f t="shared" si="57"/>
        <v/>
      </c>
      <c r="AH236" t="str">
        <f t="shared" si="57"/>
        <v/>
      </c>
      <c r="AI236">
        <f t="shared" si="52"/>
        <v>0</v>
      </c>
      <c r="AJ236">
        <f t="shared" si="53"/>
        <v>0</v>
      </c>
    </row>
    <row r="237" spans="2:36" hidden="1" x14ac:dyDescent="0.2">
      <c r="B237">
        <f>TABLA!D232</f>
        <v>1658</v>
      </c>
      <c r="C237" t="str">
        <f>IF(ISNA(LOOKUP($D237,BLIOTECAS!$B$1:$B$27,BLIOTECAS!C$1:C$27)),"",LOOKUP($D237,BLIOTECAS!$B$1:$B$27,BLIOTECAS!C$1:C$27))</f>
        <v xml:space="preserve">Facultad de Ciencias Políticas y Sociología </v>
      </c>
      <c r="D237">
        <f>TABLA!G232</f>
        <v>9</v>
      </c>
      <c r="E237" s="163">
        <f>TABLA!BF232</f>
        <v>0</v>
      </c>
      <c r="F237" s="163">
        <f>TABLA!BO232</f>
        <v>0</v>
      </c>
      <c r="G237" t="str">
        <f t="shared" si="56"/>
        <v/>
      </c>
      <c r="H237" t="str">
        <f t="shared" si="57"/>
        <v/>
      </c>
      <c r="I237" t="str">
        <f t="shared" si="57"/>
        <v/>
      </c>
      <c r="J237" t="str">
        <f t="shared" si="57"/>
        <v/>
      </c>
      <c r="K237" t="str">
        <f t="shared" si="57"/>
        <v/>
      </c>
      <c r="L237" t="str">
        <f t="shared" si="57"/>
        <v/>
      </c>
      <c r="M237" t="str">
        <f t="shared" si="57"/>
        <v/>
      </c>
      <c r="N237" t="str">
        <f t="shared" si="57"/>
        <v/>
      </c>
      <c r="O237" t="str">
        <f t="shared" si="57"/>
        <v/>
      </c>
      <c r="P237" t="str">
        <f t="shared" si="57"/>
        <v/>
      </c>
      <c r="Q237" t="str">
        <f t="shared" si="57"/>
        <v/>
      </c>
      <c r="R237" t="str">
        <f t="shared" si="57"/>
        <v/>
      </c>
      <c r="S237" t="str">
        <f t="shared" si="57"/>
        <v/>
      </c>
      <c r="T237" t="str">
        <f t="shared" si="57"/>
        <v/>
      </c>
      <c r="U237" t="str">
        <f t="shared" si="57"/>
        <v/>
      </c>
      <c r="V237" t="str">
        <f t="shared" si="57"/>
        <v/>
      </c>
      <c r="W237" t="str">
        <f t="shared" si="57"/>
        <v/>
      </c>
      <c r="X237" t="str">
        <f t="shared" si="57"/>
        <v/>
      </c>
      <c r="Y237" t="str">
        <f t="shared" si="57"/>
        <v/>
      </c>
      <c r="Z237" t="str">
        <f t="shared" si="57"/>
        <v/>
      </c>
      <c r="AA237" t="str">
        <f t="shared" si="57"/>
        <v/>
      </c>
      <c r="AB237" t="str">
        <f t="shared" si="57"/>
        <v/>
      </c>
      <c r="AC237" t="str">
        <f t="shared" si="57"/>
        <v/>
      </c>
      <c r="AD237" t="str">
        <f t="shared" si="57"/>
        <v/>
      </c>
      <c r="AE237" t="str">
        <f t="shared" si="57"/>
        <v/>
      </c>
      <c r="AF237" t="str">
        <f t="shared" si="57"/>
        <v/>
      </c>
      <c r="AG237" t="str">
        <f t="shared" si="57"/>
        <v/>
      </c>
      <c r="AH237" t="str">
        <f t="shared" si="57"/>
        <v/>
      </c>
      <c r="AI237">
        <f t="shared" si="52"/>
        <v>0</v>
      </c>
      <c r="AJ237">
        <f t="shared" si="53"/>
        <v>0</v>
      </c>
    </row>
    <row r="238" spans="2:36" hidden="1" x14ac:dyDescent="0.2">
      <c r="B238">
        <f>TABLA!D233</f>
        <v>1660</v>
      </c>
      <c r="C238" t="str">
        <f>IF(ISNA(LOOKUP($D238,BLIOTECAS!$B$1:$B$27,BLIOTECAS!C$1:C$27)),"",LOOKUP($D238,BLIOTECAS!$B$1:$B$27,BLIOTECAS!C$1:C$27))</f>
        <v>F. Comercio y Turismo</v>
      </c>
      <c r="D238">
        <f>TABLA!G233</f>
        <v>24</v>
      </c>
      <c r="E238" s="163">
        <f>TABLA!BF233</f>
        <v>0</v>
      </c>
      <c r="F238" s="163">
        <f>TABLA!BO233</f>
        <v>0</v>
      </c>
      <c r="G238" t="str">
        <f t="shared" si="56"/>
        <v/>
      </c>
      <c r="H238" t="str">
        <f t="shared" si="57"/>
        <v/>
      </c>
      <c r="I238" t="str">
        <f t="shared" si="57"/>
        <v/>
      </c>
      <c r="J238" t="str">
        <f t="shared" si="57"/>
        <v/>
      </c>
      <c r="K238" t="str">
        <f t="shared" si="57"/>
        <v/>
      </c>
      <c r="L238" t="str">
        <f t="shared" si="57"/>
        <v/>
      </c>
      <c r="M238" t="str">
        <f t="shared" si="57"/>
        <v/>
      </c>
      <c r="N238" t="str">
        <f t="shared" si="57"/>
        <v/>
      </c>
      <c r="O238" t="str">
        <f t="shared" si="57"/>
        <v/>
      </c>
      <c r="P238" t="str">
        <f t="shared" si="57"/>
        <v/>
      </c>
      <c r="Q238" t="str">
        <f t="shared" si="57"/>
        <v/>
      </c>
      <c r="R238" t="str">
        <f t="shared" si="57"/>
        <v/>
      </c>
      <c r="S238" t="str">
        <f t="shared" si="57"/>
        <v/>
      </c>
      <c r="T238" t="str">
        <f t="shared" si="57"/>
        <v/>
      </c>
      <c r="U238" t="str">
        <f t="shared" si="57"/>
        <v/>
      </c>
      <c r="V238" t="str">
        <f t="shared" si="57"/>
        <v/>
      </c>
      <c r="W238" t="str">
        <f t="shared" si="57"/>
        <v/>
      </c>
      <c r="X238" t="str">
        <f t="shared" si="57"/>
        <v/>
      </c>
      <c r="Y238" t="str">
        <f t="shared" si="57"/>
        <v/>
      </c>
      <c r="Z238" t="str">
        <f t="shared" si="57"/>
        <v/>
      </c>
      <c r="AA238" t="str">
        <f t="shared" si="57"/>
        <v/>
      </c>
      <c r="AB238" t="str">
        <f t="shared" si="57"/>
        <v/>
      </c>
      <c r="AC238" t="str">
        <f t="shared" si="57"/>
        <v/>
      </c>
      <c r="AD238" t="str">
        <f t="shared" si="57"/>
        <v/>
      </c>
      <c r="AE238" t="str">
        <f t="shared" si="57"/>
        <v/>
      </c>
      <c r="AF238" t="str">
        <f t="shared" si="57"/>
        <v/>
      </c>
      <c r="AG238" t="str">
        <f t="shared" si="57"/>
        <v/>
      </c>
      <c r="AH238" t="str">
        <f t="shared" si="57"/>
        <v/>
      </c>
      <c r="AI238">
        <f t="shared" si="52"/>
        <v>0</v>
      </c>
      <c r="AJ238">
        <f t="shared" si="53"/>
        <v>0</v>
      </c>
    </row>
    <row r="239" spans="2:36" hidden="1" x14ac:dyDescent="0.2">
      <c r="B239">
        <f>TABLA!D234</f>
        <v>1661</v>
      </c>
      <c r="C239" t="str">
        <f>IF(ISNA(LOOKUP($D239,BLIOTECAS!$B$1:$B$27,BLIOTECAS!C$1:C$27)),"",LOOKUP($D239,BLIOTECAS!$B$1:$B$27,BLIOTECAS!C$1:C$27))</f>
        <v xml:space="preserve">Facultad de Educación </v>
      </c>
      <c r="D239">
        <f>TABLA!G234</f>
        <v>12</v>
      </c>
      <c r="E239" s="163">
        <f>TABLA!BF234</f>
        <v>0</v>
      </c>
      <c r="F239" s="163">
        <f>TABLA!BO234</f>
        <v>0</v>
      </c>
      <c r="G239" t="str">
        <f t="shared" si="56"/>
        <v/>
      </c>
      <c r="H239" t="str">
        <f t="shared" si="57"/>
        <v/>
      </c>
      <c r="I239" t="str">
        <f t="shared" si="57"/>
        <v/>
      </c>
      <c r="J239" t="str">
        <f t="shared" si="57"/>
        <v/>
      </c>
      <c r="K239" t="str">
        <f t="shared" si="57"/>
        <v/>
      </c>
      <c r="L239" t="str">
        <f t="shared" si="57"/>
        <v/>
      </c>
      <c r="M239" t="str">
        <f t="shared" si="57"/>
        <v/>
      </c>
      <c r="N239" t="str">
        <f t="shared" si="57"/>
        <v/>
      </c>
      <c r="O239" t="str">
        <f t="shared" si="57"/>
        <v/>
      </c>
      <c r="P239" t="str">
        <f t="shared" si="57"/>
        <v/>
      </c>
      <c r="Q239" t="str">
        <f t="shared" si="57"/>
        <v/>
      </c>
      <c r="R239" t="str">
        <f t="shared" si="57"/>
        <v/>
      </c>
      <c r="S239" t="str">
        <f t="shared" si="57"/>
        <v/>
      </c>
      <c r="T239" t="str">
        <f t="shared" si="57"/>
        <v/>
      </c>
      <c r="U239" t="str">
        <f t="shared" si="57"/>
        <v/>
      </c>
      <c r="V239" t="str">
        <f t="shared" si="57"/>
        <v/>
      </c>
      <c r="W239" t="str">
        <f t="shared" si="57"/>
        <v/>
      </c>
      <c r="X239" t="str">
        <f t="shared" si="57"/>
        <v/>
      </c>
      <c r="Y239" t="str">
        <f t="shared" si="57"/>
        <v/>
      </c>
      <c r="Z239" t="str">
        <f t="shared" si="57"/>
        <v/>
      </c>
      <c r="AA239" t="str">
        <f t="shared" si="57"/>
        <v/>
      </c>
      <c r="AB239" t="str">
        <f t="shared" si="57"/>
        <v/>
      </c>
      <c r="AC239" t="str">
        <f t="shared" si="57"/>
        <v/>
      </c>
      <c r="AD239" t="str">
        <f t="shared" si="57"/>
        <v/>
      </c>
      <c r="AE239" t="str">
        <f t="shared" si="57"/>
        <v/>
      </c>
      <c r="AF239" t="str">
        <f t="shared" si="57"/>
        <v/>
      </c>
      <c r="AG239" t="str">
        <f t="shared" si="57"/>
        <v/>
      </c>
      <c r="AH239" t="str">
        <f t="shared" si="57"/>
        <v/>
      </c>
      <c r="AI239">
        <f t="shared" si="52"/>
        <v>0</v>
      </c>
      <c r="AJ239">
        <f t="shared" si="53"/>
        <v>0</v>
      </c>
    </row>
    <row r="240" spans="2:36" ht="38.25" hidden="1" x14ac:dyDescent="0.2">
      <c r="B240">
        <f>TABLA!D235</f>
        <v>1662</v>
      </c>
      <c r="C240" t="str">
        <f>IF(ISNA(LOOKUP($D240,BLIOTECAS!$B$1:$B$27,BLIOTECAS!C$1:C$27)),"",LOOKUP($D240,BLIOTECAS!$B$1:$B$27,BLIOTECAS!C$1:C$27))</f>
        <v xml:space="preserve">Facultad de Filosofía </v>
      </c>
      <c r="D240">
        <f>TABLA!G235</f>
        <v>15</v>
      </c>
      <c r="E240" s="163">
        <f>TABLA!BF235</f>
        <v>0</v>
      </c>
      <c r="F240" s="163" t="str">
        <f>TABLA!BO235</f>
        <v xml:space="preserve">Sería de gran utilidad que la oferta de cursos de formación para usuarios se incorporara a la lista de correo de la facultad que avisa de la actividades que tienen lugar en nuestra facultad. En mi caso: actividadesfilosofa@ggrupos.ucm.es </v>
      </c>
      <c r="G240" t="str">
        <f t="shared" si="56"/>
        <v/>
      </c>
      <c r="H240" t="str">
        <f t="shared" si="57"/>
        <v/>
      </c>
      <c r="I240" t="str">
        <f t="shared" si="57"/>
        <v/>
      </c>
      <c r="J240" t="str">
        <f t="shared" si="57"/>
        <v/>
      </c>
      <c r="K240" t="str">
        <f t="shared" si="57"/>
        <v/>
      </c>
      <c r="L240" t="str">
        <f t="shared" si="57"/>
        <v/>
      </c>
      <c r="M240" t="str">
        <f t="shared" si="57"/>
        <v/>
      </c>
      <c r="N240" t="str">
        <f t="shared" si="57"/>
        <v/>
      </c>
      <c r="O240" t="str">
        <f t="shared" si="57"/>
        <v/>
      </c>
      <c r="P240" t="str">
        <f t="shared" si="57"/>
        <v/>
      </c>
      <c r="Q240" t="str">
        <f t="shared" si="57"/>
        <v/>
      </c>
      <c r="R240" t="str">
        <f t="shared" si="57"/>
        <v/>
      </c>
      <c r="S240" t="str">
        <f t="shared" si="57"/>
        <v/>
      </c>
      <c r="T240" t="str">
        <f t="shared" si="57"/>
        <v/>
      </c>
      <c r="U240" t="str">
        <f t="shared" si="57"/>
        <v/>
      </c>
      <c r="V240" t="str">
        <f t="shared" si="57"/>
        <v/>
      </c>
      <c r="W240" t="str">
        <f t="shared" si="57"/>
        <v/>
      </c>
      <c r="X240" t="str">
        <f t="shared" si="57"/>
        <v/>
      </c>
      <c r="Y240" t="str">
        <f t="shared" si="57"/>
        <v/>
      </c>
      <c r="Z240" t="str">
        <f t="shared" si="57"/>
        <v/>
      </c>
      <c r="AA240" t="str">
        <f t="shared" si="57"/>
        <v/>
      </c>
      <c r="AB240" t="str">
        <f t="shared" si="57"/>
        <v/>
      </c>
      <c r="AC240" t="str">
        <f t="shared" si="57"/>
        <v/>
      </c>
      <c r="AD240" t="str">
        <f t="shared" si="57"/>
        <v/>
      </c>
      <c r="AE240" t="str">
        <f t="shared" si="57"/>
        <v/>
      </c>
      <c r="AF240" t="str">
        <f t="shared" si="57"/>
        <v/>
      </c>
      <c r="AG240" t="str">
        <f t="shared" si="57"/>
        <v/>
      </c>
      <c r="AH240" t="str">
        <f t="shared" si="57"/>
        <v/>
      </c>
      <c r="AI240">
        <f t="shared" si="52"/>
        <v>0</v>
      </c>
      <c r="AJ240">
        <f t="shared" si="53"/>
        <v>1</v>
      </c>
    </row>
    <row r="241" spans="2:36" hidden="1" x14ac:dyDescent="0.2">
      <c r="B241">
        <f>TABLA!D236</f>
        <v>1663</v>
      </c>
      <c r="C241" t="str">
        <f>IF(ISNA(LOOKUP($D241,BLIOTECAS!$B$1:$B$27,BLIOTECAS!C$1:C$27)),"",LOOKUP($D241,BLIOTECAS!$B$1:$B$27,BLIOTECAS!C$1:C$27))</f>
        <v xml:space="preserve">Facultad de Geografía e Historia </v>
      </c>
      <c r="D241">
        <f>TABLA!G236</f>
        <v>16</v>
      </c>
      <c r="E241" s="163">
        <f>TABLA!BF236</f>
        <v>0</v>
      </c>
      <c r="F241" s="163">
        <f>TABLA!BO236</f>
        <v>0</v>
      </c>
      <c r="G241" t="str">
        <f t="shared" si="56"/>
        <v/>
      </c>
      <c r="H241" t="str">
        <f t="shared" si="57"/>
        <v/>
      </c>
      <c r="I241" t="str">
        <f t="shared" si="57"/>
        <v/>
      </c>
      <c r="J241" t="str">
        <f t="shared" si="57"/>
        <v/>
      </c>
      <c r="K241" t="str">
        <f t="shared" si="57"/>
        <v/>
      </c>
      <c r="L241" t="str">
        <f t="shared" si="57"/>
        <v/>
      </c>
      <c r="M241" t="str">
        <f t="shared" si="57"/>
        <v/>
      </c>
      <c r="N241" t="str">
        <f t="shared" si="57"/>
        <v/>
      </c>
      <c r="O241" t="str">
        <f t="shared" si="57"/>
        <v/>
      </c>
      <c r="P241" t="str">
        <f t="shared" si="57"/>
        <v/>
      </c>
      <c r="Q241" t="str">
        <f t="shared" si="57"/>
        <v/>
      </c>
      <c r="R241" t="str">
        <f t="shared" si="57"/>
        <v/>
      </c>
      <c r="S241" t="str">
        <f t="shared" si="57"/>
        <v/>
      </c>
      <c r="T241" t="str">
        <f t="shared" ref="T241:AH265" si="58">IFERROR((IF(FIND(T$1,$E241,1)&gt;0,"x")),"")</f>
        <v/>
      </c>
      <c r="U241" t="str">
        <f t="shared" si="58"/>
        <v/>
      </c>
      <c r="V241" t="str">
        <f t="shared" si="58"/>
        <v/>
      </c>
      <c r="W241" t="str">
        <f t="shared" si="58"/>
        <v/>
      </c>
      <c r="X241" t="str">
        <f t="shared" si="58"/>
        <v/>
      </c>
      <c r="Y241" t="str">
        <f t="shared" si="58"/>
        <v/>
      </c>
      <c r="Z241" t="str">
        <f t="shared" si="58"/>
        <v/>
      </c>
      <c r="AA241" t="str">
        <f t="shared" si="58"/>
        <v/>
      </c>
      <c r="AB241" t="str">
        <f t="shared" si="58"/>
        <v/>
      </c>
      <c r="AC241" t="str">
        <f t="shared" si="58"/>
        <v/>
      </c>
      <c r="AD241" t="str">
        <f t="shared" si="58"/>
        <v/>
      </c>
      <c r="AE241" t="str">
        <f t="shared" si="58"/>
        <v/>
      </c>
      <c r="AF241" t="str">
        <f t="shared" si="58"/>
        <v/>
      </c>
      <c r="AG241" t="str">
        <f t="shared" si="58"/>
        <v/>
      </c>
      <c r="AH241" t="str">
        <f t="shared" si="58"/>
        <v/>
      </c>
      <c r="AI241">
        <f t="shared" si="52"/>
        <v>0</v>
      </c>
      <c r="AJ241">
        <f t="shared" si="53"/>
        <v>0</v>
      </c>
    </row>
    <row r="242" spans="2:36" hidden="1" x14ac:dyDescent="0.2">
      <c r="B242">
        <f>TABLA!D237</f>
        <v>1664</v>
      </c>
      <c r="C242" t="str">
        <f>IF(ISNA(LOOKUP($D242,BLIOTECAS!$B$1:$B$27,BLIOTECAS!C$1:C$27)),"",LOOKUP($D242,BLIOTECAS!$B$1:$B$27,BLIOTECAS!C$1:C$27))</f>
        <v xml:space="preserve">Facultad de Farmacia </v>
      </c>
      <c r="D242">
        <f>TABLA!G237</f>
        <v>13</v>
      </c>
      <c r="E242" s="163">
        <f>TABLA!BF237</f>
        <v>0</v>
      </c>
      <c r="F242" s="163">
        <f>TABLA!BO237</f>
        <v>0</v>
      </c>
      <c r="G242" t="str">
        <f t="shared" si="56"/>
        <v/>
      </c>
      <c r="H242" t="str">
        <f t="shared" ref="H242:V251" si="59">IFERROR((IF(FIND(H$1,$E242,1)&gt;0,"x")),"")</f>
        <v/>
      </c>
      <c r="I242" t="str">
        <f t="shared" si="59"/>
        <v/>
      </c>
      <c r="J242" t="str">
        <f t="shared" si="59"/>
        <v/>
      </c>
      <c r="K242" t="str">
        <f t="shared" si="59"/>
        <v/>
      </c>
      <c r="L242" t="str">
        <f t="shared" si="59"/>
        <v/>
      </c>
      <c r="M242" t="str">
        <f t="shared" si="59"/>
        <v/>
      </c>
      <c r="N242" t="str">
        <f t="shared" si="59"/>
        <v/>
      </c>
      <c r="O242" t="str">
        <f t="shared" si="59"/>
        <v/>
      </c>
      <c r="P242" t="str">
        <f t="shared" si="59"/>
        <v/>
      </c>
      <c r="Q242" t="str">
        <f t="shared" si="59"/>
        <v/>
      </c>
      <c r="R242" t="str">
        <f t="shared" si="59"/>
        <v/>
      </c>
      <c r="S242" t="str">
        <f t="shared" si="59"/>
        <v/>
      </c>
      <c r="T242" t="str">
        <f t="shared" si="59"/>
        <v/>
      </c>
      <c r="U242" t="str">
        <f t="shared" si="59"/>
        <v/>
      </c>
      <c r="V242" t="str">
        <f t="shared" si="59"/>
        <v/>
      </c>
      <c r="W242" t="str">
        <f t="shared" si="58"/>
        <v/>
      </c>
      <c r="X242" t="str">
        <f t="shared" si="58"/>
        <v/>
      </c>
      <c r="Y242" t="str">
        <f t="shared" si="58"/>
        <v/>
      </c>
      <c r="Z242" t="str">
        <f t="shared" si="58"/>
        <v/>
      </c>
      <c r="AA242" t="str">
        <f t="shared" si="58"/>
        <v/>
      </c>
      <c r="AB242" t="str">
        <f t="shared" si="58"/>
        <v/>
      </c>
      <c r="AC242" t="str">
        <f t="shared" si="58"/>
        <v/>
      </c>
      <c r="AD242" t="str">
        <f t="shared" si="58"/>
        <v/>
      </c>
      <c r="AE242" t="str">
        <f t="shared" si="58"/>
        <v/>
      </c>
      <c r="AF242" t="str">
        <f t="shared" si="58"/>
        <v/>
      </c>
      <c r="AG242" t="str">
        <f t="shared" si="58"/>
        <v/>
      </c>
      <c r="AH242" t="str">
        <f t="shared" si="58"/>
        <v/>
      </c>
      <c r="AI242">
        <f t="shared" si="52"/>
        <v>0</v>
      </c>
      <c r="AJ242">
        <f t="shared" si="53"/>
        <v>0</v>
      </c>
    </row>
    <row r="243" spans="2:36" hidden="1" x14ac:dyDescent="0.2">
      <c r="B243">
        <f>TABLA!D238</f>
        <v>1665</v>
      </c>
      <c r="C243" t="str">
        <f>IF(ISNA(LOOKUP($D243,BLIOTECAS!$B$1:$B$27,BLIOTECAS!C$1:C$27)),"",LOOKUP($D243,BLIOTECAS!$B$1:$B$27,BLIOTECAS!C$1:C$27))</f>
        <v xml:space="preserve">Facultad de Ciencias de la Información </v>
      </c>
      <c r="D243">
        <f>TABLA!G238</f>
        <v>4</v>
      </c>
      <c r="E243" s="163">
        <f>TABLA!BF238</f>
        <v>0</v>
      </c>
      <c r="F243" s="163">
        <f>TABLA!BO238</f>
        <v>0</v>
      </c>
      <c r="G243" t="str">
        <f t="shared" si="56"/>
        <v/>
      </c>
      <c r="H243" t="str">
        <f t="shared" si="59"/>
        <v/>
      </c>
      <c r="I243" t="str">
        <f t="shared" si="59"/>
        <v/>
      </c>
      <c r="J243" t="str">
        <f t="shared" si="59"/>
        <v/>
      </c>
      <c r="K243" t="str">
        <f t="shared" si="59"/>
        <v/>
      </c>
      <c r="L243" t="str">
        <f t="shared" si="59"/>
        <v/>
      </c>
      <c r="M243" t="str">
        <f t="shared" si="59"/>
        <v/>
      </c>
      <c r="N243" t="str">
        <f t="shared" si="59"/>
        <v/>
      </c>
      <c r="O243" t="str">
        <f t="shared" si="59"/>
        <v/>
      </c>
      <c r="P243" t="str">
        <f t="shared" si="59"/>
        <v/>
      </c>
      <c r="Q243" t="str">
        <f t="shared" si="59"/>
        <v/>
      </c>
      <c r="R243" t="str">
        <f t="shared" si="59"/>
        <v/>
      </c>
      <c r="S243" t="str">
        <f t="shared" si="59"/>
        <v/>
      </c>
      <c r="T243" t="str">
        <f t="shared" si="59"/>
        <v/>
      </c>
      <c r="U243" t="str">
        <f t="shared" si="59"/>
        <v/>
      </c>
      <c r="V243" t="str">
        <f t="shared" si="59"/>
        <v/>
      </c>
      <c r="W243" t="str">
        <f t="shared" si="58"/>
        <v/>
      </c>
      <c r="X243" t="str">
        <f t="shared" si="58"/>
        <v/>
      </c>
      <c r="Y243" t="str">
        <f t="shared" si="58"/>
        <v/>
      </c>
      <c r="Z243" t="str">
        <f t="shared" si="58"/>
        <v/>
      </c>
      <c r="AA243" t="str">
        <f t="shared" si="58"/>
        <v/>
      </c>
      <c r="AB243" t="str">
        <f t="shared" si="58"/>
        <v/>
      </c>
      <c r="AC243" t="str">
        <f t="shared" si="58"/>
        <v/>
      </c>
      <c r="AD243" t="str">
        <f t="shared" si="58"/>
        <v/>
      </c>
      <c r="AE243" t="str">
        <f t="shared" si="58"/>
        <v/>
      </c>
      <c r="AF243" t="str">
        <f t="shared" si="58"/>
        <v/>
      </c>
      <c r="AG243" t="str">
        <f t="shared" si="58"/>
        <v/>
      </c>
      <c r="AH243" t="str">
        <f t="shared" si="58"/>
        <v/>
      </c>
      <c r="AI243">
        <f t="shared" si="52"/>
        <v>0</v>
      </c>
      <c r="AJ243">
        <f t="shared" si="53"/>
        <v>0</v>
      </c>
    </row>
    <row r="244" spans="2:36" x14ac:dyDescent="0.2">
      <c r="B244">
        <f>TABLA!D239</f>
        <v>1666</v>
      </c>
      <c r="C244" t="str">
        <f>IF(ISNA(LOOKUP($D244,BLIOTECAS!$B$1:$B$27,BLIOTECAS!C$1:C$27)),"",LOOKUP($D244,BLIOTECAS!$B$1:$B$27,BLIOTECAS!C$1:C$27))</f>
        <v xml:space="preserve">Facultad de Filología </v>
      </c>
      <c r="D244">
        <f>TABLA!G239</f>
        <v>14</v>
      </c>
      <c r="E244" s="163">
        <f>TABLA!BF239</f>
        <v>0</v>
      </c>
      <c r="F244" s="163">
        <f>TABLA!BO239</f>
        <v>0</v>
      </c>
      <c r="G244" t="str">
        <f t="shared" si="56"/>
        <v/>
      </c>
      <c r="H244" t="str">
        <f t="shared" si="59"/>
        <v/>
      </c>
      <c r="I244" t="str">
        <f t="shared" si="59"/>
        <v/>
      </c>
      <c r="J244" t="str">
        <f t="shared" si="59"/>
        <v/>
      </c>
      <c r="K244" t="str">
        <f t="shared" si="59"/>
        <v/>
      </c>
      <c r="L244" t="str">
        <f t="shared" si="59"/>
        <v/>
      </c>
      <c r="M244" t="str">
        <f t="shared" si="59"/>
        <v/>
      </c>
      <c r="N244" t="str">
        <f t="shared" si="59"/>
        <v/>
      </c>
      <c r="O244" t="str">
        <f t="shared" si="59"/>
        <v/>
      </c>
      <c r="P244" t="str">
        <f t="shared" si="59"/>
        <v/>
      </c>
      <c r="Q244" t="str">
        <f t="shared" si="59"/>
        <v/>
      </c>
      <c r="R244" t="str">
        <f t="shared" si="59"/>
        <v/>
      </c>
      <c r="S244" t="str">
        <f t="shared" si="59"/>
        <v/>
      </c>
      <c r="T244" t="str">
        <f t="shared" si="59"/>
        <v/>
      </c>
      <c r="U244" t="str">
        <f t="shared" si="59"/>
        <v/>
      </c>
      <c r="V244" t="str">
        <f t="shared" si="59"/>
        <v/>
      </c>
      <c r="W244" t="str">
        <f t="shared" si="58"/>
        <v/>
      </c>
      <c r="X244" t="str">
        <f t="shared" si="58"/>
        <v/>
      </c>
      <c r="Y244" t="str">
        <f t="shared" si="58"/>
        <v/>
      </c>
      <c r="Z244" t="str">
        <f t="shared" si="58"/>
        <v/>
      </c>
      <c r="AA244" t="str">
        <f t="shared" si="58"/>
        <v/>
      </c>
      <c r="AB244" t="str">
        <f t="shared" si="58"/>
        <v/>
      </c>
      <c r="AC244" t="str">
        <f t="shared" si="58"/>
        <v/>
      </c>
      <c r="AD244" t="str">
        <f t="shared" si="58"/>
        <v/>
      </c>
      <c r="AE244" t="str">
        <f t="shared" si="58"/>
        <v/>
      </c>
      <c r="AF244" t="str">
        <f t="shared" si="58"/>
        <v/>
      </c>
      <c r="AG244" t="str">
        <f t="shared" si="58"/>
        <v/>
      </c>
      <c r="AH244" t="str">
        <f t="shared" si="58"/>
        <v/>
      </c>
      <c r="AI244">
        <f t="shared" si="52"/>
        <v>0</v>
      </c>
      <c r="AJ244">
        <f t="shared" si="53"/>
        <v>0</v>
      </c>
    </row>
    <row r="245" spans="2:36" hidden="1" x14ac:dyDescent="0.2">
      <c r="B245">
        <f>TABLA!D240</f>
        <v>1667</v>
      </c>
      <c r="C245" t="str">
        <f>IF(ISNA(LOOKUP($D245,BLIOTECAS!$B$1:$B$27,BLIOTECAS!C$1:C$27)),"",LOOKUP($D245,BLIOTECAS!$B$1:$B$27,BLIOTECAS!C$1:C$27))</f>
        <v xml:space="preserve">Facultad de Ciencias Físicas </v>
      </c>
      <c r="D245">
        <f>TABLA!G240</f>
        <v>6</v>
      </c>
      <c r="E245" s="163">
        <f>TABLA!BF240</f>
        <v>0</v>
      </c>
      <c r="F245" s="163">
        <f>TABLA!BO240</f>
        <v>0</v>
      </c>
      <c r="G245" t="str">
        <f t="shared" si="56"/>
        <v/>
      </c>
      <c r="H245" t="str">
        <f t="shared" si="59"/>
        <v/>
      </c>
      <c r="I245" t="str">
        <f t="shared" si="59"/>
        <v/>
      </c>
      <c r="J245" t="str">
        <f t="shared" si="59"/>
        <v/>
      </c>
      <c r="K245" t="str">
        <f t="shared" si="59"/>
        <v/>
      </c>
      <c r="L245" t="str">
        <f t="shared" si="59"/>
        <v/>
      </c>
      <c r="M245" t="str">
        <f t="shared" si="59"/>
        <v/>
      </c>
      <c r="N245" t="str">
        <f t="shared" si="59"/>
        <v/>
      </c>
      <c r="O245" t="str">
        <f t="shared" si="59"/>
        <v/>
      </c>
      <c r="P245" t="str">
        <f t="shared" si="59"/>
        <v/>
      </c>
      <c r="Q245" t="str">
        <f t="shared" si="59"/>
        <v/>
      </c>
      <c r="R245" t="str">
        <f t="shared" si="59"/>
        <v/>
      </c>
      <c r="S245" t="str">
        <f t="shared" si="59"/>
        <v/>
      </c>
      <c r="T245" t="str">
        <f t="shared" si="59"/>
        <v/>
      </c>
      <c r="U245" t="str">
        <f t="shared" si="59"/>
        <v/>
      </c>
      <c r="V245" t="str">
        <f t="shared" si="59"/>
        <v/>
      </c>
      <c r="W245" t="str">
        <f t="shared" si="58"/>
        <v/>
      </c>
      <c r="X245" t="str">
        <f t="shared" si="58"/>
        <v/>
      </c>
      <c r="Y245" t="str">
        <f t="shared" si="58"/>
        <v/>
      </c>
      <c r="Z245" t="str">
        <f t="shared" si="58"/>
        <v/>
      </c>
      <c r="AA245" t="str">
        <f t="shared" si="58"/>
        <v/>
      </c>
      <c r="AB245" t="str">
        <f t="shared" si="58"/>
        <v/>
      </c>
      <c r="AC245" t="str">
        <f t="shared" si="58"/>
        <v/>
      </c>
      <c r="AD245" t="str">
        <f t="shared" si="58"/>
        <v/>
      </c>
      <c r="AE245" t="str">
        <f t="shared" si="58"/>
        <v/>
      </c>
      <c r="AF245" t="str">
        <f t="shared" si="58"/>
        <v/>
      </c>
      <c r="AG245" t="str">
        <f t="shared" si="58"/>
        <v/>
      </c>
      <c r="AH245" t="str">
        <f t="shared" si="58"/>
        <v/>
      </c>
      <c r="AI245">
        <f t="shared" si="52"/>
        <v>0</v>
      </c>
      <c r="AJ245">
        <f t="shared" si="53"/>
        <v>0</v>
      </c>
    </row>
    <row r="246" spans="2:36" hidden="1" x14ac:dyDescent="0.2">
      <c r="B246">
        <f>TABLA!D241</f>
        <v>1668</v>
      </c>
      <c r="C246" t="str">
        <f>IF(ISNA(LOOKUP($D246,BLIOTECAS!$B$1:$B$27,BLIOTECAS!C$1:C$27)),"",LOOKUP($D246,BLIOTECAS!$B$1:$B$27,BLIOTECAS!C$1:C$27))</f>
        <v xml:space="preserve">Facultad de Geografía e Historia </v>
      </c>
      <c r="D246">
        <f>TABLA!G241</f>
        <v>16</v>
      </c>
      <c r="E246" s="163">
        <f>TABLA!BF241</f>
        <v>0</v>
      </c>
      <c r="F246" s="163">
        <f>TABLA!BO241</f>
        <v>0</v>
      </c>
      <c r="G246" t="str">
        <f t="shared" si="56"/>
        <v/>
      </c>
      <c r="H246" t="str">
        <f t="shared" si="59"/>
        <v/>
      </c>
      <c r="I246" t="str">
        <f t="shared" si="59"/>
        <v/>
      </c>
      <c r="J246" t="str">
        <f t="shared" si="59"/>
        <v/>
      </c>
      <c r="K246" t="str">
        <f t="shared" si="59"/>
        <v/>
      </c>
      <c r="L246" t="str">
        <f t="shared" si="59"/>
        <v/>
      </c>
      <c r="M246" t="str">
        <f t="shared" si="59"/>
        <v/>
      </c>
      <c r="N246" t="str">
        <f t="shared" si="59"/>
        <v/>
      </c>
      <c r="O246" t="str">
        <f t="shared" si="59"/>
        <v/>
      </c>
      <c r="P246" t="str">
        <f t="shared" si="59"/>
        <v/>
      </c>
      <c r="Q246" t="str">
        <f t="shared" si="59"/>
        <v/>
      </c>
      <c r="R246" t="str">
        <f t="shared" si="59"/>
        <v/>
      </c>
      <c r="S246" t="str">
        <f t="shared" si="59"/>
        <v/>
      </c>
      <c r="T246" t="str">
        <f t="shared" si="59"/>
        <v/>
      </c>
      <c r="U246" t="str">
        <f t="shared" si="59"/>
        <v/>
      </c>
      <c r="V246" t="str">
        <f t="shared" si="59"/>
        <v/>
      </c>
      <c r="W246" t="str">
        <f t="shared" si="58"/>
        <v/>
      </c>
      <c r="X246" t="str">
        <f t="shared" si="58"/>
        <v/>
      </c>
      <c r="Y246" t="str">
        <f t="shared" si="58"/>
        <v/>
      </c>
      <c r="Z246" t="str">
        <f t="shared" si="58"/>
        <v/>
      </c>
      <c r="AA246" t="str">
        <f t="shared" si="58"/>
        <v/>
      </c>
      <c r="AB246" t="str">
        <f t="shared" si="58"/>
        <v/>
      </c>
      <c r="AC246" t="str">
        <f t="shared" si="58"/>
        <v/>
      </c>
      <c r="AD246" t="str">
        <f t="shared" si="58"/>
        <v/>
      </c>
      <c r="AE246" t="str">
        <f t="shared" si="58"/>
        <v/>
      </c>
      <c r="AF246" t="str">
        <f t="shared" si="58"/>
        <v/>
      </c>
      <c r="AG246" t="str">
        <f t="shared" si="58"/>
        <v/>
      </c>
      <c r="AH246" t="str">
        <f t="shared" si="58"/>
        <v/>
      </c>
      <c r="AI246">
        <f t="shared" si="52"/>
        <v>0</v>
      </c>
      <c r="AJ246">
        <f t="shared" si="53"/>
        <v>0</v>
      </c>
    </row>
    <row r="247" spans="2:36" hidden="1" x14ac:dyDescent="0.2">
      <c r="B247">
        <f>TABLA!D242</f>
        <v>1669</v>
      </c>
      <c r="C247" t="str">
        <f>IF(ISNA(LOOKUP($D247,BLIOTECAS!$B$1:$B$27,BLIOTECAS!C$1:C$27)),"",LOOKUP($D247,BLIOTECAS!$B$1:$B$27,BLIOTECAS!C$1:C$27))</f>
        <v xml:space="preserve">Facultad de Ciencias Geológicas </v>
      </c>
      <c r="D247">
        <f>TABLA!G242</f>
        <v>7</v>
      </c>
      <c r="E247" s="163">
        <f>TABLA!BF242</f>
        <v>0</v>
      </c>
      <c r="F247" s="163" t="str">
        <f>TABLA!BO242</f>
        <v>El servicio de nuetra biblioteca siempre ha sido muy bueno, por eso en el punto 7.2, elijo igual</v>
      </c>
      <c r="G247" t="str">
        <f t="shared" si="56"/>
        <v/>
      </c>
      <c r="H247" t="str">
        <f t="shared" si="59"/>
        <v/>
      </c>
      <c r="I247" t="str">
        <f t="shared" si="59"/>
        <v/>
      </c>
      <c r="J247" t="str">
        <f t="shared" si="59"/>
        <v/>
      </c>
      <c r="K247" t="str">
        <f t="shared" si="59"/>
        <v/>
      </c>
      <c r="L247" t="str">
        <f t="shared" si="59"/>
        <v/>
      </c>
      <c r="M247" t="str">
        <f t="shared" si="59"/>
        <v/>
      </c>
      <c r="N247" t="str">
        <f t="shared" si="59"/>
        <v/>
      </c>
      <c r="O247" t="str">
        <f t="shared" si="59"/>
        <v/>
      </c>
      <c r="P247" t="str">
        <f t="shared" si="59"/>
        <v/>
      </c>
      <c r="Q247" t="str">
        <f t="shared" si="59"/>
        <v/>
      </c>
      <c r="R247" t="str">
        <f t="shared" si="59"/>
        <v/>
      </c>
      <c r="S247" t="str">
        <f t="shared" si="59"/>
        <v/>
      </c>
      <c r="T247" t="str">
        <f t="shared" si="59"/>
        <v/>
      </c>
      <c r="U247" t="str">
        <f t="shared" si="59"/>
        <v/>
      </c>
      <c r="V247" t="str">
        <f t="shared" si="59"/>
        <v/>
      </c>
      <c r="W247" t="str">
        <f t="shared" si="58"/>
        <v/>
      </c>
      <c r="X247" t="str">
        <f t="shared" si="58"/>
        <v/>
      </c>
      <c r="Y247" t="str">
        <f t="shared" si="58"/>
        <v/>
      </c>
      <c r="Z247" t="str">
        <f t="shared" si="58"/>
        <v/>
      </c>
      <c r="AA247" t="str">
        <f t="shared" si="58"/>
        <v/>
      </c>
      <c r="AB247" t="str">
        <f t="shared" si="58"/>
        <v/>
      </c>
      <c r="AC247" t="str">
        <f t="shared" si="58"/>
        <v/>
      </c>
      <c r="AD247" t="str">
        <f t="shared" si="58"/>
        <v/>
      </c>
      <c r="AE247" t="str">
        <f t="shared" si="58"/>
        <v/>
      </c>
      <c r="AF247" t="str">
        <f t="shared" si="58"/>
        <v/>
      </c>
      <c r="AG247" t="str">
        <f t="shared" si="58"/>
        <v/>
      </c>
      <c r="AH247" t="str">
        <f t="shared" si="58"/>
        <v/>
      </c>
      <c r="AI247">
        <f t="shared" si="52"/>
        <v>0</v>
      </c>
      <c r="AJ247">
        <f t="shared" si="53"/>
        <v>1</v>
      </c>
    </row>
    <row r="248" spans="2:36" x14ac:dyDescent="0.2">
      <c r="B248">
        <f>TABLA!D243</f>
        <v>1671</v>
      </c>
      <c r="C248" t="str">
        <f>IF(ISNA(LOOKUP($D248,BLIOTECAS!$B$1:$B$27,BLIOTECAS!C$1:C$27)),"",LOOKUP($D248,BLIOTECAS!$B$1:$B$27,BLIOTECAS!C$1:C$27))</f>
        <v xml:space="preserve">Facultad de Medicina </v>
      </c>
      <c r="D248">
        <f>TABLA!G243</f>
        <v>18</v>
      </c>
      <c r="E248" s="163">
        <f>TABLA!BF243</f>
        <v>0</v>
      </c>
      <c r="F248" s="163">
        <f>TABLA!BO243</f>
        <v>0</v>
      </c>
      <c r="G248" t="str">
        <f t="shared" si="56"/>
        <v/>
      </c>
      <c r="H248" t="str">
        <f t="shared" si="59"/>
        <v/>
      </c>
      <c r="I248" t="str">
        <f t="shared" si="59"/>
        <v/>
      </c>
      <c r="J248" t="str">
        <f t="shared" si="59"/>
        <v/>
      </c>
      <c r="K248" t="str">
        <f t="shared" si="59"/>
        <v/>
      </c>
      <c r="L248" t="str">
        <f t="shared" si="59"/>
        <v/>
      </c>
      <c r="M248" t="str">
        <f t="shared" si="59"/>
        <v/>
      </c>
      <c r="N248" t="str">
        <f t="shared" si="59"/>
        <v/>
      </c>
      <c r="O248" t="str">
        <f t="shared" si="59"/>
        <v/>
      </c>
      <c r="P248" t="str">
        <f t="shared" si="59"/>
        <v/>
      </c>
      <c r="Q248" t="str">
        <f t="shared" si="59"/>
        <v/>
      </c>
      <c r="R248" t="str">
        <f t="shared" si="59"/>
        <v/>
      </c>
      <c r="S248" t="str">
        <f t="shared" si="59"/>
        <v/>
      </c>
      <c r="T248" t="str">
        <f t="shared" si="59"/>
        <v/>
      </c>
      <c r="U248" t="str">
        <f t="shared" si="59"/>
        <v/>
      </c>
      <c r="V248" t="str">
        <f t="shared" si="59"/>
        <v/>
      </c>
      <c r="W248" t="str">
        <f t="shared" si="58"/>
        <v/>
      </c>
      <c r="X248" t="str">
        <f t="shared" si="58"/>
        <v/>
      </c>
      <c r="Y248" t="str">
        <f t="shared" si="58"/>
        <v/>
      </c>
      <c r="Z248" t="str">
        <f t="shared" si="58"/>
        <v/>
      </c>
      <c r="AA248" t="str">
        <f t="shared" si="58"/>
        <v/>
      </c>
      <c r="AB248" t="str">
        <f t="shared" si="58"/>
        <v/>
      </c>
      <c r="AC248" t="str">
        <f t="shared" si="58"/>
        <v/>
      </c>
      <c r="AD248" t="str">
        <f t="shared" si="58"/>
        <v/>
      </c>
      <c r="AE248" t="str">
        <f t="shared" si="58"/>
        <v/>
      </c>
      <c r="AF248" t="str">
        <f t="shared" si="58"/>
        <v/>
      </c>
      <c r="AG248" t="str">
        <f t="shared" si="58"/>
        <v/>
      </c>
      <c r="AH248" t="str">
        <f t="shared" si="58"/>
        <v/>
      </c>
      <c r="AI248">
        <f t="shared" si="52"/>
        <v>0</v>
      </c>
      <c r="AJ248">
        <f t="shared" si="53"/>
        <v>0</v>
      </c>
    </row>
    <row r="249" spans="2:36" ht="25.5" x14ac:dyDescent="0.2">
      <c r="B249">
        <f>TABLA!D244</f>
        <v>1672</v>
      </c>
      <c r="C249" t="str">
        <f>IF(ISNA(LOOKUP($D249,BLIOTECAS!$B$1:$B$27,BLIOTECAS!C$1:C$27)),"",LOOKUP($D249,BLIOTECAS!$B$1:$B$27,BLIOTECAS!C$1:C$27))</f>
        <v xml:space="preserve">Facultad de Ciencias de la Información </v>
      </c>
      <c r="D249">
        <f>TABLA!G244</f>
        <v>4</v>
      </c>
      <c r="E249" s="163" t="str">
        <f>TABLA!BF244</f>
        <v>Información sobre revistas científicas para poder publicar en ellas</v>
      </c>
      <c r="F249" s="163">
        <f>TABLA!BO244</f>
        <v>0</v>
      </c>
      <c r="G249" t="str">
        <f t="shared" si="56"/>
        <v/>
      </c>
      <c r="H249" t="str">
        <f t="shared" si="59"/>
        <v/>
      </c>
      <c r="I249" t="str">
        <f t="shared" si="59"/>
        <v/>
      </c>
      <c r="J249" t="str">
        <f t="shared" si="59"/>
        <v>x</v>
      </c>
      <c r="K249" t="str">
        <f t="shared" si="59"/>
        <v/>
      </c>
      <c r="L249" t="str">
        <f t="shared" si="59"/>
        <v/>
      </c>
      <c r="M249" t="str">
        <f t="shared" si="59"/>
        <v/>
      </c>
      <c r="N249" t="str">
        <f t="shared" si="59"/>
        <v/>
      </c>
      <c r="O249" t="str">
        <f t="shared" si="59"/>
        <v/>
      </c>
      <c r="P249" t="str">
        <f t="shared" si="59"/>
        <v/>
      </c>
      <c r="Q249" t="str">
        <f t="shared" si="59"/>
        <v/>
      </c>
      <c r="R249" t="str">
        <f t="shared" si="59"/>
        <v/>
      </c>
      <c r="S249" t="str">
        <f t="shared" si="59"/>
        <v/>
      </c>
      <c r="T249" t="str">
        <f t="shared" si="59"/>
        <v/>
      </c>
      <c r="U249" t="str">
        <f t="shared" si="59"/>
        <v/>
      </c>
      <c r="V249" t="str">
        <f t="shared" si="59"/>
        <v/>
      </c>
      <c r="W249" t="str">
        <f t="shared" si="58"/>
        <v/>
      </c>
      <c r="X249" t="str">
        <f t="shared" si="58"/>
        <v/>
      </c>
      <c r="Y249" t="str">
        <f t="shared" si="58"/>
        <v/>
      </c>
      <c r="Z249" t="str">
        <f t="shared" si="58"/>
        <v/>
      </c>
      <c r="AA249" t="str">
        <f t="shared" si="58"/>
        <v/>
      </c>
      <c r="AB249" t="str">
        <f t="shared" si="58"/>
        <v/>
      </c>
      <c r="AC249" t="str">
        <f t="shared" si="58"/>
        <v/>
      </c>
      <c r="AD249" t="str">
        <f t="shared" si="58"/>
        <v/>
      </c>
      <c r="AE249" t="str">
        <f t="shared" si="58"/>
        <v/>
      </c>
      <c r="AF249" t="str">
        <f t="shared" si="58"/>
        <v/>
      </c>
      <c r="AG249" t="str">
        <f t="shared" si="58"/>
        <v/>
      </c>
      <c r="AH249" t="str">
        <f t="shared" si="58"/>
        <v/>
      </c>
      <c r="AI249">
        <f t="shared" si="52"/>
        <v>1</v>
      </c>
      <c r="AJ249">
        <f t="shared" si="53"/>
        <v>0</v>
      </c>
    </row>
    <row r="250" spans="2:36" hidden="1" x14ac:dyDescent="0.2">
      <c r="B250">
        <f>TABLA!D245</f>
        <v>1673</v>
      </c>
      <c r="C250" t="str">
        <f>IF(ISNA(LOOKUP($D250,BLIOTECAS!$B$1:$B$27,BLIOTECAS!C$1:C$27)),"",LOOKUP($D250,BLIOTECAS!$B$1:$B$27,BLIOTECAS!C$1:C$27))</f>
        <v>F. Comercio y Turismo</v>
      </c>
      <c r="D250">
        <f>TABLA!G245</f>
        <v>24</v>
      </c>
      <c r="E250" s="163">
        <f>TABLA!BF245</f>
        <v>0</v>
      </c>
      <c r="F250" s="163">
        <f>TABLA!BO245</f>
        <v>0</v>
      </c>
      <c r="G250" t="str">
        <f t="shared" si="56"/>
        <v/>
      </c>
      <c r="H250" t="str">
        <f t="shared" si="59"/>
        <v/>
      </c>
      <c r="I250" t="str">
        <f t="shared" si="59"/>
        <v/>
      </c>
      <c r="J250" t="str">
        <f t="shared" si="59"/>
        <v/>
      </c>
      <c r="K250" t="str">
        <f t="shared" si="59"/>
        <v/>
      </c>
      <c r="L250" t="str">
        <f t="shared" si="59"/>
        <v/>
      </c>
      <c r="M250" t="str">
        <f t="shared" si="59"/>
        <v/>
      </c>
      <c r="N250" t="str">
        <f t="shared" si="59"/>
        <v/>
      </c>
      <c r="O250" t="str">
        <f t="shared" si="59"/>
        <v/>
      </c>
      <c r="P250" t="str">
        <f t="shared" si="59"/>
        <v/>
      </c>
      <c r="Q250" t="str">
        <f t="shared" si="59"/>
        <v/>
      </c>
      <c r="R250" t="str">
        <f t="shared" si="59"/>
        <v/>
      </c>
      <c r="S250" t="str">
        <f t="shared" si="59"/>
        <v/>
      </c>
      <c r="T250" t="str">
        <f t="shared" si="59"/>
        <v/>
      </c>
      <c r="U250" t="str">
        <f t="shared" si="59"/>
        <v/>
      </c>
      <c r="V250" t="str">
        <f t="shared" si="59"/>
        <v/>
      </c>
      <c r="W250" t="str">
        <f t="shared" si="58"/>
        <v/>
      </c>
      <c r="X250" t="str">
        <f t="shared" si="58"/>
        <v/>
      </c>
      <c r="Y250" t="str">
        <f t="shared" si="58"/>
        <v/>
      </c>
      <c r="Z250" t="str">
        <f t="shared" si="58"/>
        <v/>
      </c>
      <c r="AA250" t="str">
        <f t="shared" si="58"/>
        <v/>
      </c>
      <c r="AB250" t="str">
        <f t="shared" si="58"/>
        <v/>
      </c>
      <c r="AC250" t="str">
        <f t="shared" si="58"/>
        <v/>
      </c>
      <c r="AD250" t="str">
        <f t="shared" si="58"/>
        <v/>
      </c>
      <c r="AE250" t="str">
        <f t="shared" si="58"/>
        <v/>
      </c>
      <c r="AF250" t="str">
        <f t="shared" si="58"/>
        <v/>
      </c>
      <c r="AG250" t="str">
        <f t="shared" si="58"/>
        <v/>
      </c>
      <c r="AH250" t="str">
        <f t="shared" si="58"/>
        <v/>
      </c>
      <c r="AI250">
        <f t="shared" si="52"/>
        <v>0</v>
      </c>
      <c r="AJ250">
        <f t="shared" si="53"/>
        <v>0</v>
      </c>
    </row>
    <row r="251" spans="2:36" ht="25.5" hidden="1" x14ac:dyDescent="0.2">
      <c r="B251">
        <f>TABLA!D246</f>
        <v>1674</v>
      </c>
      <c r="C251" t="str">
        <f>IF(ISNA(LOOKUP($D251,BLIOTECAS!$B$1:$B$27,BLIOTECAS!C$1:C$27)),"",LOOKUP($D251,BLIOTECAS!$B$1:$B$27,BLIOTECAS!C$1:C$27))</f>
        <v>F. Trabajo Social</v>
      </c>
      <c r="D251">
        <f>TABLA!G246</f>
        <v>26</v>
      </c>
      <c r="E251" s="163" t="str">
        <f>TABLA!BF246</f>
        <v>Falta de tiempo para completar el programa y grupos numerosos de esudiantes</v>
      </c>
      <c r="F251" s="163">
        <f>TABLA!BO246</f>
        <v>0</v>
      </c>
      <c r="G251" t="str">
        <f t="shared" si="56"/>
        <v/>
      </c>
      <c r="H251" t="str">
        <f t="shared" si="59"/>
        <v/>
      </c>
      <c r="I251" t="str">
        <f t="shared" si="59"/>
        <v/>
      </c>
      <c r="J251" t="str">
        <f t="shared" si="59"/>
        <v/>
      </c>
      <c r="K251" t="str">
        <f t="shared" si="59"/>
        <v/>
      </c>
      <c r="L251" t="str">
        <f t="shared" si="59"/>
        <v/>
      </c>
      <c r="M251" t="str">
        <f t="shared" si="59"/>
        <v/>
      </c>
      <c r="N251" t="str">
        <f t="shared" si="59"/>
        <v/>
      </c>
      <c r="O251" t="str">
        <f t="shared" si="59"/>
        <v/>
      </c>
      <c r="P251" t="str">
        <f t="shared" si="59"/>
        <v/>
      </c>
      <c r="Q251" t="str">
        <f t="shared" si="59"/>
        <v/>
      </c>
      <c r="R251" t="str">
        <f t="shared" si="59"/>
        <v/>
      </c>
      <c r="S251" t="str">
        <f t="shared" si="59"/>
        <v/>
      </c>
      <c r="T251" t="str">
        <f t="shared" si="59"/>
        <v/>
      </c>
      <c r="U251" t="str">
        <f t="shared" si="59"/>
        <v/>
      </c>
      <c r="V251" t="str">
        <f t="shared" si="59"/>
        <v/>
      </c>
      <c r="W251" t="str">
        <f t="shared" si="58"/>
        <v/>
      </c>
      <c r="X251" t="str">
        <f t="shared" si="58"/>
        <v/>
      </c>
      <c r="Y251" t="str">
        <f t="shared" si="58"/>
        <v/>
      </c>
      <c r="Z251" t="str">
        <f t="shared" si="58"/>
        <v/>
      </c>
      <c r="AA251" t="str">
        <f t="shared" si="58"/>
        <v/>
      </c>
      <c r="AB251" t="str">
        <f t="shared" si="58"/>
        <v/>
      </c>
      <c r="AC251" t="str">
        <f t="shared" si="58"/>
        <v/>
      </c>
      <c r="AD251" t="str">
        <f t="shared" si="58"/>
        <v/>
      </c>
      <c r="AE251" t="str">
        <f t="shared" si="58"/>
        <v/>
      </c>
      <c r="AF251" t="str">
        <f t="shared" si="58"/>
        <v/>
      </c>
      <c r="AG251" t="str">
        <f t="shared" si="58"/>
        <v/>
      </c>
      <c r="AH251" t="str">
        <f t="shared" si="58"/>
        <v/>
      </c>
      <c r="AI251">
        <f t="shared" si="52"/>
        <v>1</v>
      </c>
      <c r="AJ251">
        <f t="shared" si="53"/>
        <v>0</v>
      </c>
    </row>
    <row r="252" spans="2:36" hidden="1" x14ac:dyDescent="0.2">
      <c r="B252">
        <f>TABLA!D247</f>
        <v>1675</v>
      </c>
      <c r="C252" t="str">
        <f>IF(ISNA(LOOKUP($D252,BLIOTECAS!$B$1:$B$27,BLIOTECAS!C$1:C$27)),"",LOOKUP($D252,BLIOTECAS!$B$1:$B$27,BLIOTECAS!C$1:C$27))</f>
        <v xml:space="preserve">Facultad de Geografía e Historia </v>
      </c>
      <c r="D252">
        <f>TABLA!G247</f>
        <v>16</v>
      </c>
      <c r="E252" s="163">
        <f>TABLA!BF247</f>
        <v>0</v>
      </c>
      <c r="F252" s="163">
        <f>TABLA!BO247</f>
        <v>0</v>
      </c>
      <c r="G252" t="str">
        <f t="shared" si="56"/>
        <v/>
      </c>
      <c r="H252" t="str">
        <f t="shared" ref="H252:V257" si="60">IFERROR((IF(FIND(H$1,$E252,1)&gt;0,"x")),"")</f>
        <v/>
      </c>
      <c r="I252" t="str">
        <f t="shared" si="60"/>
        <v/>
      </c>
      <c r="J252" t="str">
        <f t="shared" si="60"/>
        <v/>
      </c>
      <c r="K252" t="str">
        <f t="shared" si="60"/>
        <v/>
      </c>
      <c r="L252" t="str">
        <f t="shared" si="60"/>
        <v/>
      </c>
      <c r="M252" t="str">
        <f t="shared" si="60"/>
        <v/>
      </c>
      <c r="N252" t="str">
        <f t="shared" si="60"/>
        <v/>
      </c>
      <c r="O252" t="str">
        <f t="shared" si="60"/>
        <v/>
      </c>
      <c r="P252" t="str">
        <f t="shared" si="60"/>
        <v/>
      </c>
      <c r="Q252" t="str">
        <f t="shared" si="60"/>
        <v/>
      </c>
      <c r="R252" t="str">
        <f t="shared" si="60"/>
        <v/>
      </c>
      <c r="S252" t="str">
        <f t="shared" si="60"/>
        <v/>
      </c>
      <c r="T252" t="str">
        <f t="shared" si="60"/>
        <v/>
      </c>
      <c r="U252" t="str">
        <f t="shared" si="60"/>
        <v/>
      </c>
      <c r="V252" t="str">
        <f t="shared" si="60"/>
        <v/>
      </c>
      <c r="W252" t="str">
        <f t="shared" si="58"/>
        <v/>
      </c>
      <c r="X252" t="str">
        <f t="shared" si="58"/>
        <v/>
      </c>
      <c r="Y252" t="str">
        <f t="shared" si="58"/>
        <v/>
      </c>
      <c r="Z252" t="str">
        <f t="shared" si="58"/>
        <v/>
      </c>
      <c r="AA252" t="str">
        <f t="shared" si="58"/>
        <v/>
      </c>
      <c r="AB252" t="str">
        <f t="shared" si="58"/>
        <v/>
      </c>
      <c r="AC252" t="str">
        <f t="shared" si="58"/>
        <v/>
      </c>
      <c r="AD252" t="str">
        <f t="shared" si="58"/>
        <v/>
      </c>
      <c r="AE252" t="str">
        <f t="shared" si="58"/>
        <v/>
      </c>
      <c r="AF252" t="str">
        <f t="shared" si="58"/>
        <v/>
      </c>
      <c r="AG252" t="str">
        <f t="shared" si="58"/>
        <v/>
      </c>
      <c r="AH252" t="str">
        <f t="shared" si="58"/>
        <v/>
      </c>
      <c r="AI252">
        <f t="shared" si="52"/>
        <v>0</v>
      </c>
      <c r="AJ252">
        <f t="shared" si="53"/>
        <v>0</v>
      </c>
    </row>
    <row r="253" spans="2:36" hidden="1" x14ac:dyDescent="0.2">
      <c r="B253">
        <f>TABLA!D248</f>
        <v>1676</v>
      </c>
      <c r="C253" t="str">
        <f>IF(ISNA(LOOKUP($D253,BLIOTECAS!$B$1:$B$27,BLIOTECAS!C$1:C$27)),"",LOOKUP($D253,BLIOTECAS!$B$1:$B$27,BLIOTECAS!C$1:C$27))</f>
        <v xml:space="preserve">Facultad de Ciencias Políticas y Sociología </v>
      </c>
      <c r="D253">
        <f>TABLA!G248</f>
        <v>9</v>
      </c>
      <c r="E253" s="163">
        <f>TABLA!BF248</f>
        <v>0</v>
      </c>
      <c r="F253" s="163">
        <f>TABLA!BO248</f>
        <v>0</v>
      </c>
      <c r="G253" t="str">
        <f t="shared" si="56"/>
        <v/>
      </c>
      <c r="H253" t="str">
        <f t="shared" si="60"/>
        <v/>
      </c>
      <c r="I253" t="str">
        <f t="shared" si="60"/>
        <v/>
      </c>
      <c r="J253" t="str">
        <f t="shared" si="60"/>
        <v/>
      </c>
      <c r="K253" t="str">
        <f t="shared" si="60"/>
        <v/>
      </c>
      <c r="L253" t="str">
        <f t="shared" si="60"/>
        <v/>
      </c>
      <c r="M253" t="str">
        <f t="shared" si="60"/>
        <v/>
      </c>
      <c r="N253" t="str">
        <f t="shared" si="60"/>
        <v/>
      </c>
      <c r="O253" t="str">
        <f t="shared" si="60"/>
        <v/>
      </c>
      <c r="P253" t="str">
        <f t="shared" si="60"/>
        <v/>
      </c>
      <c r="Q253" t="str">
        <f t="shared" si="60"/>
        <v/>
      </c>
      <c r="R253" t="str">
        <f t="shared" si="60"/>
        <v/>
      </c>
      <c r="S253" t="str">
        <f t="shared" si="60"/>
        <v/>
      </c>
      <c r="T253" t="str">
        <f t="shared" si="60"/>
        <v/>
      </c>
      <c r="U253" t="str">
        <f t="shared" si="60"/>
        <v/>
      </c>
      <c r="V253" t="str">
        <f t="shared" si="60"/>
        <v/>
      </c>
      <c r="W253" t="str">
        <f t="shared" si="58"/>
        <v/>
      </c>
      <c r="X253" t="str">
        <f t="shared" si="58"/>
        <v/>
      </c>
      <c r="Y253" t="str">
        <f t="shared" si="58"/>
        <v/>
      </c>
      <c r="Z253" t="str">
        <f t="shared" si="58"/>
        <v/>
      </c>
      <c r="AA253" t="str">
        <f t="shared" si="58"/>
        <v/>
      </c>
      <c r="AB253" t="str">
        <f t="shared" si="58"/>
        <v/>
      </c>
      <c r="AC253" t="str">
        <f t="shared" si="58"/>
        <v/>
      </c>
      <c r="AD253" t="str">
        <f t="shared" si="58"/>
        <v/>
      </c>
      <c r="AE253" t="str">
        <f t="shared" si="58"/>
        <v/>
      </c>
      <c r="AF253" t="str">
        <f t="shared" si="58"/>
        <v/>
      </c>
      <c r="AG253" t="str">
        <f t="shared" si="58"/>
        <v/>
      </c>
      <c r="AH253" t="str">
        <f t="shared" si="58"/>
        <v/>
      </c>
      <c r="AI253">
        <f t="shared" si="52"/>
        <v>0</v>
      </c>
      <c r="AJ253">
        <f t="shared" si="53"/>
        <v>0</v>
      </c>
    </row>
    <row r="254" spans="2:36" hidden="1" x14ac:dyDescent="0.2">
      <c r="B254">
        <f>TABLA!D249</f>
        <v>1677</v>
      </c>
      <c r="C254" t="str">
        <f>IF(ISNA(LOOKUP($D254,BLIOTECAS!$B$1:$B$27,BLIOTECAS!C$1:C$27)),"",LOOKUP($D254,BLIOTECAS!$B$1:$B$27,BLIOTECAS!C$1:C$27))</f>
        <v/>
      </c>
      <c r="D254">
        <f>TABLA!G249</f>
        <v>0</v>
      </c>
      <c r="E254" s="163">
        <f>TABLA!BF249</f>
        <v>0</v>
      </c>
      <c r="F254" s="163">
        <f>TABLA!BO249</f>
        <v>0</v>
      </c>
      <c r="G254" t="str">
        <f t="shared" si="56"/>
        <v/>
      </c>
      <c r="H254" t="str">
        <f t="shared" si="60"/>
        <v/>
      </c>
      <c r="I254" t="str">
        <f t="shared" si="60"/>
        <v/>
      </c>
      <c r="J254" t="str">
        <f t="shared" si="60"/>
        <v/>
      </c>
      <c r="K254" t="str">
        <f t="shared" si="60"/>
        <v/>
      </c>
      <c r="L254" t="str">
        <f t="shared" si="60"/>
        <v/>
      </c>
      <c r="M254" t="str">
        <f t="shared" si="60"/>
        <v/>
      </c>
      <c r="N254" t="str">
        <f t="shared" si="60"/>
        <v/>
      </c>
      <c r="O254" t="str">
        <f t="shared" si="60"/>
        <v/>
      </c>
      <c r="P254" t="str">
        <f t="shared" si="60"/>
        <v/>
      </c>
      <c r="Q254" t="str">
        <f t="shared" si="60"/>
        <v/>
      </c>
      <c r="R254" t="str">
        <f t="shared" si="60"/>
        <v/>
      </c>
      <c r="S254" t="str">
        <f t="shared" si="60"/>
        <v/>
      </c>
      <c r="T254" t="str">
        <f t="shared" si="60"/>
        <v/>
      </c>
      <c r="U254" t="str">
        <f t="shared" si="60"/>
        <v/>
      </c>
      <c r="V254" t="str">
        <f t="shared" si="60"/>
        <v/>
      </c>
      <c r="W254" t="str">
        <f t="shared" si="58"/>
        <v/>
      </c>
      <c r="X254" t="str">
        <f t="shared" si="58"/>
        <v/>
      </c>
      <c r="Y254" t="str">
        <f t="shared" si="58"/>
        <v/>
      </c>
      <c r="Z254" t="str">
        <f t="shared" si="58"/>
        <v/>
      </c>
      <c r="AA254" t="str">
        <f t="shared" si="58"/>
        <v/>
      </c>
      <c r="AB254" t="str">
        <f t="shared" si="58"/>
        <v/>
      </c>
      <c r="AC254" t="str">
        <f t="shared" si="58"/>
        <v/>
      </c>
      <c r="AD254" t="str">
        <f t="shared" si="58"/>
        <v/>
      </c>
      <c r="AE254" t="str">
        <f t="shared" si="58"/>
        <v/>
      </c>
      <c r="AF254" t="str">
        <f t="shared" si="58"/>
        <v/>
      </c>
      <c r="AG254" t="str">
        <f t="shared" si="58"/>
        <v/>
      </c>
      <c r="AH254" t="str">
        <f t="shared" si="58"/>
        <v/>
      </c>
      <c r="AI254">
        <f t="shared" si="52"/>
        <v>0</v>
      </c>
      <c r="AJ254">
        <f t="shared" si="53"/>
        <v>0</v>
      </c>
    </row>
    <row r="255" spans="2:36" hidden="1" x14ac:dyDescent="0.2">
      <c r="B255">
        <f>TABLA!D250</f>
        <v>1678</v>
      </c>
      <c r="C255" t="str">
        <f>IF(ISNA(LOOKUP($D255,BLIOTECAS!$B$1:$B$27,BLIOTECAS!C$1:C$27)),"",LOOKUP($D255,BLIOTECAS!$B$1:$B$27,BLIOTECAS!C$1:C$27))</f>
        <v>F. Comercio y Turismo</v>
      </c>
      <c r="D255">
        <f>TABLA!G250</f>
        <v>24</v>
      </c>
      <c r="E255" s="163">
        <f>TABLA!BF250</f>
        <v>0</v>
      </c>
      <c r="F255" s="163">
        <f>TABLA!BO250</f>
        <v>0</v>
      </c>
      <c r="G255" t="str">
        <f t="shared" si="56"/>
        <v/>
      </c>
      <c r="H255" t="str">
        <f t="shared" si="60"/>
        <v/>
      </c>
      <c r="I255" t="str">
        <f t="shared" si="60"/>
        <v/>
      </c>
      <c r="J255" t="str">
        <f t="shared" si="60"/>
        <v/>
      </c>
      <c r="K255" t="str">
        <f t="shared" si="60"/>
        <v/>
      </c>
      <c r="L255" t="str">
        <f t="shared" si="60"/>
        <v/>
      </c>
      <c r="M255" t="str">
        <f t="shared" si="60"/>
        <v/>
      </c>
      <c r="N255" t="str">
        <f t="shared" si="60"/>
        <v/>
      </c>
      <c r="O255" t="str">
        <f t="shared" si="60"/>
        <v/>
      </c>
      <c r="P255" t="str">
        <f t="shared" si="60"/>
        <v/>
      </c>
      <c r="Q255" t="str">
        <f t="shared" si="60"/>
        <v/>
      </c>
      <c r="R255" t="str">
        <f t="shared" si="60"/>
        <v/>
      </c>
      <c r="S255" t="str">
        <f t="shared" si="60"/>
        <v/>
      </c>
      <c r="T255" t="str">
        <f t="shared" si="60"/>
        <v/>
      </c>
      <c r="U255" t="str">
        <f t="shared" si="60"/>
        <v/>
      </c>
      <c r="V255" t="str">
        <f t="shared" si="60"/>
        <v/>
      </c>
      <c r="W255" t="str">
        <f t="shared" si="58"/>
        <v/>
      </c>
      <c r="X255" t="str">
        <f t="shared" si="58"/>
        <v/>
      </c>
      <c r="Y255" t="str">
        <f t="shared" si="58"/>
        <v/>
      </c>
      <c r="Z255" t="str">
        <f t="shared" si="58"/>
        <v/>
      </c>
      <c r="AA255" t="str">
        <f t="shared" si="58"/>
        <v/>
      </c>
      <c r="AB255" t="str">
        <f t="shared" si="58"/>
        <v/>
      </c>
      <c r="AC255" t="str">
        <f t="shared" si="58"/>
        <v/>
      </c>
      <c r="AD255" t="str">
        <f t="shared" si="58"/>
        <v/>
      </c>
      <c r="AE255" t="str">
        <f t="shared" si="58"/>
        <v/>
      </c>
      <c r="AF255" t="str">
        <f t="shared" si="58"/>
        <v/>
      </c>
      <c r="AG255" t="str">
        <f t="shared" si="58"/>
        <v/>
      </c>
      <c r="AH255" t="str">
        <f t="shared" si="58"/>
        <v/>
      </c>
      <c r="AI255">
        <f t="shared" si="52"/>
        <v>0</v>
      </c>
      <c r="AJ255">
        <f t="shared" si="53"/>
        <v>0</v>
      </c>
    </row>
    <row r="256" spans="2:36" hidden="1" x14ac:dyDescent="0.2">
      <c r="B256">
        <f>TABLA!D251</f>
        <v>1679</v>
      </c>
      <c r="C256" t="str">
        <f>IF(ISNA(LOOKUP($D256,BLIOTECAS!$B$1:$B$27,BLIOTECAS!C$1:C$27)),"",LOOKUP($D256,BLIOTECAS!$B$1:$B$27,BLIOTECAS!C$1:C$27))</f>
        <v xml:space="preserve">Facultad de Bellas Artes </v>
      </c>
      <c r="D256">
        <f>TABLA!G251</f>
        <v>1</v>
      </c>
      <c r="E256" s="163">
        <f>TABLA!BF251</f>
        <v>0</v>
      </c>
      <c r="F256" s="163">
        <f>TABLA!BO251</f>
        <v>0</v>
      </c>
      <c r="G256" t="str">
        <f t="shared" si="56"/>
        <v/>
      </c>
      <c r="H256" t="str">
        <f t="shared" si="60"/>
        <v/>
      </c>
      <c r="I256" t="str">
        <f t="shared" si="60"/>
        <v/>
      </c>
      <c r="J256" t="str">
        <f t="shared" si="60"/>
        <v/>
      </c>
      <c r="K256" t="str">
        <f t="shared" si="60"/>
        <v/>
      </c>
      <c r="L256" t="str">
        <f t="shared" si="60"/>
        <v/>
      </c>
      <c r="M256" t="str">
        <f t="shared" si="60"/>
        <v/>
      </c>
      <c r="N256" t="str">
        <f t="shared" si="60"/>
        <v/>
      </c>
      <c r="O256" t="str">
        <f t="shared" si="60"/>
        <v/>
      </c>
      <c r="P256" t="str">
        <f t="shared" si="60"/>
        <v/>
      </c>
      <c r="Q256" t="str">
        <f t="shared" si="60"/>
        <v/>
      </c>
      <c r="R256" t="str">
        <f t="shared" si="60"/>
        <v/>
      </c>
      <c r="S256" t="str">
        <f t="shared" si="60"/>
        <v/>
      </c>
      <c r="T256" t="str">
        <f t="shared" si="60"/>
        <v/>
      </c>
      <c r="U256" t="str">
        <f t="shared" si="60"/>
        <v/>
      </c>
      <c r="V256" t="str">
        <f t="shared" si="60"/>
        <v/>
      </c>
      <c r="W256" t="str">
        <f t="shared" si="58"/>
        <v/>
      </c>
      <c r="X256" t="str">
        <f t="shared" si="58"/>
        <v/>
      </c>
      <c r="Y256" t="str">
        <f t="shared" si="58"/>
        <v/>
      </c>
      <c r="Z256" t="str">
        <f t="shared" si="58"/>
        <v/>
      </c>
      <c r="AA256" t="str">
        <f t="shared" si="58"/>
        <v/>
      </c>
      <c r="AB256" t="str">
        <f t="shared" si="58"/>
        <v/>
      </c>
      <c r="AC256" t="str">
        <f t="shared" si="58"/>
        <v/>
      </c>
      <c r="AD256" t="str">
        <f t="shared" si="58"/>
        <v/>
      </c>
      <c r="AE256" t="str">
        <f t="shared" si="58"/>
        <v/>
      </c>
      <c r="AF256" t="str">
        <f t="shared" si="58"/>
        <v/>
      </c>
      <c r="AG256" t="str">
        <f t="shared" si="58"/>
        <v/>
      </c>
      <c r="AH256" t="str">
        <f t="shared" si="58"/>
        <v/>
      </c>
      <c r="AI256">
        <f t="shared" si="52"/>
        <v>0</v>
      </c>
      <c r="AJ256">
        <f t="shared" si="53"/>
        <v>0</v>
      </c>
    </row>
    <row r="257" spans="2:36" hidden="1" x14ac:dyDescent="0.2">
      <c r="B257">
        <f>TABLA!D252</f>
        <v>1680</v>
      </c>
      <c r="C257" t="str">
        <f>IF(ISNA(LOOKUP($D257,BLIOTECAS!$B$1:$B$27,BLIOTECAS!C$1:C$27)),"",LOOKUP($D257,BLIOTECAS!$B$1:$B$27,BLIOTECAS!C$1:C$27))</f>
        <v xml:space="preserve">Facultad de Ciencias de la Información </v>
      </c>
      <c r="D257">
        <f>TABLA!G252</f>
        <v>4</v>
      </c>
      <c r="E257" s="163">
        <f>TABLA!BF252</f>
        <v>0</v>
      </c>
      <c r="F257" s="163">
        <f>TABLA!BO252</f>
        <v>0</v>
      </c>
      <c r="G257" t="str">
        <f t="shared" si="56"/>
        <v/>
      </c>
      <c r="H257" t="str">
        <f t="shared" si="60"/>
        <v/>
      </c>
      <c r="I257" t="str">
        <f t="shared" si="60"/>
        <v/>
      </c>
      <c r="J257" t="str">
        <f t="shared" si="60"/>
        <v/>
      </c>
      <c r="K257" t="str">
        <f t="shared" si="60"/>
        <v/>
      </c>
      <c r="L257" t="str">
        <f t="shared" si="60"/>
        <v/>
      </c>
      <c r="M257" t="str">
        <f t="shared" si="60"/>
        <v/>
      </c>
      <c r="N257" t="str">
        <f t="shared" si="60"/>
        <v/>
      </c>
      <c r="O257" t="str">
        <f t="shared" si="60"/>
        <v/>
      </c>
      <c r="P257" t="str">
        <f t="shared" si="60"/>
        <v/>
      </c>
      <c r="Q257" t="str">
        <f t="shared" si="60"/>
        <v/>
      </c>
      <c r="R257" t="str">
        <f t="shared" si="60"/>
        <v/>
      </c>
      <c r="S257" t="str">
        <f t="shared" si="60"/>
        <v/>
      </c>
      <c r="T257" t="str">
        <f t="shared" si="60"/>
        <v/>
      </c>
      <c r="U257" t="str">
        <f t="shared" si="60"/>
        <v/>
      </c>
      <c r="V257" t="str">
        <f t="shared" si="60"/>
        <v/>
      </c>
      <c r="W257" t="str">
        <f t="shared" ref="W257:AB266" si="61">IFERROR((IF(FIND(W$1,$E257,1)&gt;0,"x")),"")</f>
        <v/>
      </c>
      <c r="X257" t="str">
        <f t="shared" si="61"/>
        <v/>
      </c>
      <c r="Y257" t="str">
        <f t="shared" si="61"/>
        <v/>
      </c>
      <c r="Z257" t="str">
        <f t="shared" si="61"/>
        <v/>
      </c>
      <c r="AA257" t="str">
        <f t="shared" si="61"/>
        <v/>
      </c>
      <c r="AB257" t="str">
        <f t="shared" si="61"/>
        <v/>
      </c>
      <c r="AC257" t="str">
        <f t="shared" si="58"/>
        <v/>
      </c>
      <c r="AD257" t="str">
        <f t="shared" si="58"/>
        <v/>
      </c>
      <c r="AE257" t="str">
        <f t="shared" si="58"/>
        <v/>
      </c>
      <c r="AF257" t="str">
        <f t="shared" si="58"/>
        <v/>
      </c>
      <c r="AG257" t="str">
        <f t="shared" si="58"/>
        <v/>
      </c>
      <c r="AH257" t="str">
        <f t="shared" si="58"/>
        <v/>
      </c>
      <c r="AI257">
        <f t="shared" si="52"/>
        <v>0</v>
      </c>
      <c r="AJ257">
        <f t="shared" si="53"/>
        <v>0</v>
      </c>
    </row>
    <row r="258" spans="2:36" hidden="1" x14ac:dyDescent="0.2">
      <c r="B258">
        <f>TABLA!D253</f>
        <v>1681</v>
      </c>
      <c r="C258" t="str">
        <f>IF(ISNA(LOOKUP($D258,BLIOTECAS!$B$1:$B$27,BLIOTECAS!C$1:C$27)),"",LOOKUP($D258,BLIOTECAS!$B$1:$B$27,BLIOTECAS!C$1:C$27))</f>
        <v xml:space="preserve">Facultad de Ciencias de la Información </v>
      </c>
      <c r="D258">
        <f>TABLA!G253</f>
        <v>4</v>
      </c>
      <c r="E258" s="163">
        <f>TABLA!BF253</f>
        <v>0</v>
      </c>
      <c r="F258" s="163">
        <f>TABLA!BO253</f>
        <v>0</v>
      </c>
      <c r="G258" t="str">
        <f t="shared" ref="G258:V273" si="62">IFERROR((IF(FIND(G$1,$E258,1)&gt;0,"x")),"")</f>
        <v/>
      </c>
      <c r="H258" t="str">
        <f t="shared" si="62"/>
        <v/>
      </c>
      <c r="I258" t="str">
        <f t="shared" si="62"/>
        <v/>
      </c>
      <c r="J258" t="str">
        <f t="shared" si="62"/>
        <v/>
      </c>
      <c r="K258" t="str">
        <f t="shared" si="62"/>
        <v/>
      </c>
      <c r="L258" t="str">
        <f t="shared" si="62"/>
        <v/>
      </c>
      <c r="M258" t="str">
        <f t="shared" si="62"/>
        <v/>
      </c>
      <c r="N258" t="str">
        <f t="shared" si="62"/>
        <v/>
      </c>
      <c r="O258" t="str">
        <f t="shared" si="62"/>
        <v/>
      </c>
      <c r="P258" t="str">
        <f t="shared" si="62"/>
        <v/>
      </c>
      <c r="Q258" t="str">
        <f t="shared" si="62"/>
        <v/>
      </c>
      <c r="R258" t="str">
        <f t="shared" si="62"/>
        <v/>
      </c>
      <c r="S258" t="str">
        <f t="shared" si="62"/>
        <v/>
      </c>
      <c r="T258" t="str">
        <f t="shared" si="62"/>
        <v/>
      </c>
      <c r="U258" t="str">
        <f t="shared" si="62"/>
        <v/>
      </c>
      <c r="V258" t="str">
        <f t="shared" si="62"/>
        <v/>
      </c>
      <c r="W258" t="str">
        <f t="shared" si="61"/>
        <v/>
      </c>
      <c r="X258" t="str">
        <f t="shared" si="61"/>
        <v/>
      </c>
      <c r="Y258" t="str">
        <f t="shared" si="61"/>
        <v/>
      </c>
      <c r="Z258" t="str">
        <f t="shared" si="61"/>
        <v/>
      </c>
      <c r="AA258" t="str">
        <f t="shared" si="61"/>
        <v/>
      </c>
      <c r="AB258" t="str">
        <f t="shared" si="61"/>
        <v/>
      </c>
      <c r="AC258" t="str">
        <f t="shared" si="58"/>
        <v/>
      </c>
      <c r="AD258" t="str">
        <f t="shared" si="58"/>
        <v/>
      </c>
      <c r="AE258" t="str">
        <f t="shared" si="58"/>
        <v/>
      </c>
      <c r="AF258" t="str">
        <f t="shared" si="58"/>
        <v/>
      </c>
      <c r="AG258" t="str">
        <f t="shared" si="58"/>
        <v/>
      </c>
      <c r="AH258" t="str">
        <f t="shared" si="58"/>
        <v/>
      </c>
      <c r="AI258">
        <f t="shared" si="52"/>
        <v>0</v>
      </c>
      <c r="AJ258">
        <f t="shared" si="53"/>
        <v>0</v>
      </c>
    </row>
    <row r="259" spans="2:36" hidden="1" x14ac:dyDescent="0.2">
      <c r="B259">
        <f>TABLA!D254</f>
        <v>1682</v>
      </c>
      <c r="C259" t="str">
        <f>IF(ISNA(LOOKUP($D259,BLIOTECAS!$B$1:$B$27,BLIOTECAS!C$1:C$27)),"",LOOKUP($D259,BLIOTECAS!$B$1:$B$27,BLIOTECAS!C$1:C$27))</f>
        <v xml:space="preserve">Facultad de Educación </v>
      </c>
      <c r="D259">
        <f>TABLA!G254</f>
        <v>12</v>
      </c>
      <c r="E259" s="163">
        <f>TABLA!BF254</f>
        <v>0</v>
      </c>
      <c r="F259" s="163">
        <f>TABLA!BO254</f>
        <v>0</v>
      </c>
      <c r="G259" t="str">
        <f t="shared" si="62"/>
        <v/>
      </c>
      <c r="H259" t="str">
        <f t="shared" si="62"/>
        <v/>
      </c>
      <c r="I259" t="str">
        <f t="shared" si="62"/>
        <v/>
      </c>
      <c r="J259" t="str">
        <f t="shared" si="62"/>
        <v/>
      </c>
      <c r="K259" t="str">
        <f t="shared" si="62"/>
        <v/>
      </c>
      <c r="L259" t="str">
        <f t="shared" si="62"/>
        <v/>
      </c>
      <c r="M259" t="str">
        <f t="shared" si="62"/>
        <v/>
      </c>
      <c r="N259" t="str">
        <f t="shared" si="62"/>
        <v/>
      </c>
      <c r="O259" t="str">
        <f t="shared" si="62"/>
        <v/>
      </c>
      <c r="P259" t="str">
        <f t="shared" si="62"/>
        <v/>
      </c>
      <c r="Q259" t="str">
        <f t="shared" si="62"/>
        <v/>
      </c>
      <c r="R259" t="str">
        <f t="shared" si="62"/>
        <v/>
      </c>
      <c r="S259" t="str">
        <f t="shared" si="62"/>
        <v/>
      </c>
      <c r="T259" t="str">
        <f t="shared" si="62"/>
        <v/>
      </c>
      <c r="U259" t="str">
        <f t="shared" si="62"/>
        <v/>
      </c>
      <c r="V259" t="str">
        <f t="shared" si="62"/>
        <v/>
      </c>
      <c r="W259" t="str">
        <f t="shared" si="61"/>
        <v/>
      </c>
      <c r="X259" t="str">
        <f t="shared" si="61"/>
        <v/>
      </c>
      <c r="Y259" t="str">
        <f t="shared" si="61"/>
        <v/>
      </c>
      <c r="Z259" t="str">
        <f t="shared" si="61"/>
        <v/>
      </c>
      <c r="AA259" t="str">
        <f t="shared" si="61"/>
        <v/>
      </c>
      <c r="AB259" t="str">
        <f t="shared" si="61"/>
        <v/>
      </c>
      <c r="AC259" t="str">
        <f t="shared" si="58"/>
        <v/>
      </c>
      <c r="AD259" t="str">
        <f t="shared" si="58"/>
        <v/>
      </c>
      <c r="AE259" t="str">
        <f t="shared" si="58"/>
        <v/>
      </c>
      <c r="AF259" t="str">
        <f t="shared" si="58"/>
        <v/>
      </c>
      <c r="AG259" t="str">
        <f t="shared" si="58"/>
        <v/>
      </c>
      <c r="AH259" t="str">
        <f t="shared" si="58"/>
        <v/>
      </c>
      <c r="AI259">
        <f t="shared" si="52"/>
        <v>0</v>
      </c>
      <c r="AJ259">
        <f t="shared" si="53"/>
        <v>0</v>
      </c>
    </row>
    <row r="260" spans="2:36" hidden="1" x14ac:dyDescent="0.2">
      <c r="B260">
        <f>TABLA!D255</f>
        <v>1683</v>
      </c>
      <c r="C260" t="str">
        <f>IF(ISNA(LOOKUP($D260,BLIOTECAS!$B$1:$B$27,BLIOTECAS!C$1:C$27)),"",LOOKUP($D260,BLIOTECAS!$B$1:$B$27,BLIOTECAS!C$1:C$27))</f>
        <v xml:space="preserve">Facultad de Medicina </v>
      </c>
      <c r="D260">
        <f>TABLA!G255</f>
        <v>18</v>
      </c>
      <c r="E260" s="163">
        <f>TABLA!BF255</f>
        <v>0</v>
      </c>
      <c r="F260" s="163">
        <f>TABLA!BO255</f>
        <v>0</v>
      </c>
      <c r="G260" t="str">
        <f t="shared" si="62"/>
        <v/>
      </c>
      <c r="H260" t="str">
        <f t="shared" si="62"/>
        <v/>
      </c>
      <c r="I260" t="str">
        <f t="shared" si="62"/>
        <v/>
      </c>
      <c r="J260" t="str">
        <f t="shared" si="62"/>
        <v/>
      </c>
      <c r="K260" t="str">
        <f t="shared" si="62"/>
        <v/>
      </c>
      <c r="L260" t="str">
        <f t="shared" si="62"/>
        <v/>
      </c>
      <c r="M260" t="str">
        <f t="shared" si="62"/>
        <v/>
      </c>
      <c r="N260" t="str">
        <f t="shared" si="62"/>
        <v/>
      </c>
      <c r="O260" t="str">
        <f t="shared" si="62"/>
        <v/>
      </c>
      <c r="P260" t="str">
        <f t="shared" si="62"/>
        <v/>
      </c>
      <c r="Q260" t="str">
        <f t="shared" si="62"/>
        <v/>
      </c>
      <c r="R260" t="str">
        <f t="shared" si="62"/>
        <v/>
      </c>
      <c r="S260" t="str">
        <f t="shared" si="62"/>
        <v/>
      </c>
      <c r="T260" t="str">
        <f t="shared" si="62"/>
        <v/>
      </c>
      <c r="U260" t="str">
        <f t="shared" si="62"/>
        <v/>
      </c>
      <c r="V260" t="str">
        <f t="shared" si="62"/>
        <v/>
      </c>
      <c r="W260" t="str">
        <f t="shared" si="61"/>
        <v/>
      </c>
      <c r="X260" t="str">
        <f t="shared" si="61"/>
        <v/>
      </c>
      <c r="Y260" t="str">
        <f t="shared" si="61"/>
        <v/>
      </c>
      <c r="Z260" t="str">
        <f t="shared" si="61"/>
        <v/>
      </c>
      <c r="AA260" t="str">
        <f t="shared" si="61"/>
        <v/>
      </c>
      <c r="AB260" t="str">
        <f t="shared" si="61"/>
        <v/>
      </c>
      <c r="AC260" t="str">
        <f t="shared" si="58"/>
        <v/>
      </c>
      <c r="AD260" t="str">
        <f t="shared" si="58"/>
        <v/>
      </c>
      <c r="AE260" t="str">
        <f t="shared" si="58"/>
        <v/>
      </c>
      <c r="AF260" t="str">
        <f t="shared" si="58"/>
        <v/>
      </c>
      <c r="AG260" t="str">
        <f t="shared" si="58"/>
        <v/>
      </c>
      <c r="AH260" t="str">
        <f t="shared" si="58"/>
        <v/>
      </c>
      <c r="AI260">
        <f t="shared" si="52"/>
        <v>0</v>
      </c>
      <c r="AJ260">
        <f t="shared" si="53"/>
        <v>0</v>
      </c>
    </row>
    <row r="261" spans="2:36" hidden="1" x14ac:dyDescent="0.2">
      <c r="B261">
        <f>TABLA!D256</f>
        <v>1684</v>
      </c>
      <c r="C261" t="str">
        <f>IF(ISNA(LOOKUP($D261,BLIOTECAS!$B$1:$B$27,BLIOTECAS!C$1:C$27)),"",LOOKUP($D261,BLIOTECAS!$B$1:$B$27,BLIOTECAS!C$1:C$27))</f>
        <v xml:space="preserve">Facultad de Ciencias Políticas y Sociología </v>
      </c>
      <c r="D261">
        <f>TABLA!G256</f>
        <v>9</v>
      </c>
      <c r="E261" s="163">
        <f>TABLA!BF256</f>
        <v>0</v>
      </c>
      <c r="F261" s="163">
        <f>TABLA!BO256</f>
        <v>0</v>
      </c>
      <c r="G261" t="str">
        <f t="shared" si="62"/>
        <v/>
      </c>
      <c r="H261" t="str">
        <f t="shared" si="62"/>
        <v/>
      </c>
      <c r="I261" t="str">
        <f t="shared" si="62"/>
        <v/>
      </c>
      <c r="J261" t="str">
        <f t="shared" si="62"/>
        <v/>
      </c>
      <c r="K261" t="str">
        <f t="shared" si="62"/>
        <v/>
      </c>
      <c r="L261" t="str">
        <f t="shared" si="62"/>
        <v/>
      </c>
      <c r="M261" t="str">
        <f t="shared" si="62"/>
        <v/>
      </c>
      <c r="N261" t="str">
        <f t="shared" si="62"/>
        <v/>
      </c>
      <c r="O261" t="str">
        <f t="shared" si="62"/>
        <v/>
      </c>
      <c r="P261" t="str">
        <f t="shared" si="62"/>
        <v/>
      </c>
      <c r="Q261" t="str">
        <f t="shared" si="62"/>
        <v/>
      </c>
      <c r="R261" t="str">
        <f t="shared" si="62"/>
        <v/>
      </c>
      <c r="S261" t="str">
        <f t="shared" si="62"/>
        <v/>
      </c>
      <c r="T261" t="str">
        <f t="shared" si="62"/>
        <v/>
      </c>
      <c r="U261" t="str">
        <f t="shared" si="62"/>
        <v/>
      </c>
      <c r="V261" t="str">
        <f t="shared" si="62"/>
        <v/>
      </c>
      <c r="W261" t="str">
        <f t="shared" si="61"/>
        <v/>
      </c>
      <c r="X261" t="str">
        <f t="shared" si="61"/>
        <v/>
      </c>
      <c r="Y261" t="str">
        <f t="shared" si="61"/>
        <v/>
      </c>
      <c r="Z261" t="str">
        <f t="shared" si="61"/>
        <v/>
      </c>
      <c r="AA261" t="str">
        <f t="shared" si="61"/>
        <v/>
      </c>
      <c r="AB261" t="str">
        <f t="shared" si="61"/>
        <v/>
      </c>
      <c r="AC261" t="str">
        <f t="shared" si="58"/>
        <v/>
      </c>
      <c r="AD261" t="str">
        <f t="shared" si="58"/>
        <v/>
      </c>
      <c r="AE261" t="str">
        <f t="shared" si="58"/>
        <v/>
      </c>
      <c r="AF261" t="str">
        <f t="shared" si="58"/>
        <v/>
      </c>
      <c r="AG261" t="str">
        <f t="shared" si="58"/>
        <v/>
      </c>
      <c r="AH261" t="str">
        <f t="shared" si="58"/>
        <v/>
      </c>
      <c r="AI261">
        <f t="shared" si="52"/>
        <v>0</v>
      </c>
      <c r="AJ261">
        <f t="shared" si="53"/>
        <v>0</v>
      </c>
    </row>
    <row r="262" spans="2:36" hidden="1" x14ac:dyDescent="0.2">
      <c r="B262">
        <f>TABLA!D257</f>
        <v>1685</v>
      </c>
      <c r="C262" t="str">
        <f>IF(ISNA(LOOKUP($D262,BLIOTECAS!$B$1:$B$27,BLIOTECAS!C$1:C$27)),"",LOOKUP($D262,BLIOTECAS!$B$1:$B$27,BLIOTECAS!C$1:C$27))</f>
        <v/>
      </c>
      <c r="D262">
        <f>TABLA!G257</f>
        <v>0</v>
      </c>
      <c r="E262" s="163">
        <f>TABLA!BF257</f>
        <v>0</v>
      </c>
      <c r="F262" s="163">
        <f>TABLA!BO257</f>
        <v>0</v>
      </c>
      <c r="G262" t="str">
        <f t="shared" si="62"/>
        <v/>
      </c>
      <c r="H262" t="str">
        <f t="shared" si="62"/>
        <v/>
      </c>
      <c r="I262" t="str">
        <f t="shared" si="62"/>
        <v/>
      </c>
      <c r="J262" t="str">
        <f t="shared" si="62"/>
        <v/>
      </c>
      <c r="K262" t="str">
        <f t="shared" si="62"/>
        <v/>
      </c>
      <c r="L262" t="str">
        <f t="shared" si="62"/>
        <v/>
      </c>
      <c r="M262" t="str">
        <f t="shared" si="62"/>
        <v/>
      </c>
      <c r="N262" t="str">
        <f t="shared" si="62"/>
        <v/>
      </c>
      <c r="O262" t="str">
        <f t="shared" si="62"/>
        <v/>
      </c>
      <c r="P262" t="str">
        <f t="shared" si="62"/>
        <v/>
      </c>
      <c r="Q262" t="str">
        <f t="shared" si="62"/>
        <v/>
      </c>
      <c r="R262" t="str">
        <f t="shared" si="62"/>
        <v/>
      </c>
      <c r="S262" t="str">
        <f t="shared" si="62"/>
        <v/>
      </c>
      <c r="T262" t="str">
        <f t="shared" si="62"/>
        <v/>
      </c>
      <c r="U262" t="str">
        <f t="shared" si="62"/>
        <v/>
      </c>
      <c r="V262" t="str">
        <f t="shared" si="62"/>
        <v/>
      </c>
      <c r="W262" t="str">
        <f t="shared" si="61"/>
        <v/>
      </c>
      <c r="X262" t="str">
        <f t="shared" si="61"/>
        <v/>
      </c>
      <c r="Y262" t="str">
        <f t="shared" si="61"/>
        <v/>
      </c>
      <c r="Z262" t="str">
        <f t="shared" si="61"/>
        <v/>
      </c>
      <c r="AA262" t="str">
        <f t="shared" si="61"/>
        <v/>
      </c>
      <c r="AB262" t="str">
        <f t="shared" si="61"/>
        <v/>
      </c>
      <c r="AC262" t="str">
        <f t="shared" si="58"/>
        <v/>
      </c>
      <c r="AD262" t="str">
        <f t="shared" si="58"/>
        <v/>
      </c>
      <c r="AE262" t="str">
        <f t="shared" si="58"/>
        <v/>
      </c>
      <c r="AF262" t="str">
        <f t="shared" si="58"/>
        <v/>
      </c>
      <c r="AG262" t="str">
        <f t="shared" si="58"/>
        <v/>
      </c>
      <c r="AH262" t="str">
        <f t="shared" si="58"/>
        <v/>
      </c>
      <c r="AI262">
        <f t="shared" si="52"/>
        <v>0</v>
      </c>
      <c r="AJ262">
        <f t="shared" si="53"/>
        <v>0</v>
      </c>
    </row>
    <row r="263" spans="2:36" hidden="1" x14ac:dyDescent="0.2">
      <c r="B263">
        <f>TABLA!D258</f>
        <v>1686</v>
      </c>
      <c r="C263" t="str">
        <f>IF(ISNA(LOOKUP($D263,BLIOTECAS!$B$1:$B$27,BLIOTECAS!C$1:C$27)),"",LOOKUP($D263,BLIOTECAS!$B$1:$B$27,BLIOTECAS!C$1:C$27))</f>
        <v/>
      </c>
      <c r="D263">
        <f>TABLA!G258</f>
        <v>0</v>
      </c>
      <c r="E263" s="163">
        <f>TABLA!BF258</f>
        <v>0</v>
      </c>
      <c r="F263" s="163">
        <f>TABLA!BO258</f>
        <v>0</v>
      </c>
      <c r="G263" t="str">
        <f t="shared" si="62"/>
        <v/>
      </c>
      <c r="H263" t="str">
        <f t="shared" si="62"/>
        <v/>
      </c>
      <c r="I263" t="str">
        <f t="shared" si="62"/>
        <v/>
      </c>
      <c r="J263" t="str">
        <f t="shared" si="62"/>
        <v/>
      </c>
      <c r="K263" t="str">
        <f t="shared" si="62"/>
        <v/>
      </c>
      <c r="L263" t="str">
        <f t="shared" si="62"/>
        <v/>
      </c>
      <c r="M263" t="str">
        <f t="shared" si="62"/>
        <v/>
      </c>
      <c r="N263" t="str">
        <f t="shared" si="62"/>
        <v/>
      </c>
      <c r="O263" t="str">
        <f t="shared" si="62"/>
        <v/>
      </c>
      <c r="P263" t="str">
        <f t="shared" si="62"/>
        <v/>
      </c>
      <c r="Q263" t="str">
        <f t="shared" si="62"/>
        <v/>
      </c>
      <c r="R263" t="str">
        <f t="shared" si="62"/>
        <v/>
      </c>
      <c r="S263" t="str">
        <f t="shared" si="62"/>
        <v/>
      </c>
      <c r="T263" t="str">
        <f t="shared" si="62"/>
        <v/>
      </c>
      <c r="U263" t="str">
        <f t="shared" si="62"/>
        <v/>
      </c>
      <c r="V263" t="str">
        <f t="shared" si="62"/>
        <v/>
      </c>
      <c r="W263" t="str">
        <f t="shared" si="61"/>
        <v/>
      </c>
      <c r="X263" t="str">
        <f t="shared" si="61"/>
        <v/>
      </c>
      <c r="Y263" t="str">
        <f t="shared" si="61"/>
        <v/>
      </c>
      <c r="Z263" t="str">
        <f t="shared" si="61"/>
        <v/>
      </c>
      <c r="AA263" t="str">
        <f t="shared" si="61"/>
        <v/>
      </c>
      <c r="AB263" t="str">
        <f t="shared" si="61"/>
        <v/>
      </c>
      <c r="AC263" t="str">
        <f t="shared" si="58"/>
        <v/>
      </c>
      <c r="AD263" t="str">
        <f t="shared" si="58"/>
        <v/>
      </c>
      <c r="AE263" t="str">
        <f t="shared" si="58"/>
        <v/>
      </c>
      <c r="AF263" t="str">
        <f t="shared" si="58"/>
        <v/>
      </c>
      <c r="AG263" t="str">
        <f t="shared" si="58"/>
        <v/>
      </c>
      <c r="AH263" t="str">
        <f t="shared" si="58"/>
        <v/>
      </c>
      <c r="AI263">
        <f t="shared" si="52"/>
        <v>0</v>
      </c>
      <c r="AJ263">
        <f t="shared" si="53"/>
        <v>0</v>
      </c>
    </row>
    <row r="264" spans="2:36" hidden="1" x14ac:dyDescent="0.2">
      <c r="B264">
        <f>TABLA!D259</f>
        <v>1687</v>
      </c>
      <c r="C264" t="str">
        <f>IF(ISNA(LOOKUP($D264,BLIOTECAS!$B$1:$B$27,BLIOTECAS!C$1:C$27)),"",LOOKUP($D264,BLIOTECAS!$B$1:$B$27,BLIOTECAS!C$1:C$27))</f>
        <v xml:space="preserve">Facultad de Derecho </v>
      </c>
      <c r="D264">
        <f>TABLA!G259</f>
        <v>11</v>
      </c>
      <c r="E264" s="163">
        <f>TABLA!BF259</f>
        <v>0</v>
      </c>
      <c r="F264" s="163">
        <f>TABLA!BO259</f>
        <v>0</v>
      </c>
      <c r="G264" t="str">
        <f t="shared" si="62"/>
        <v/>
      </c>
      <c r="H264" t="str">
        <f t="shared" si="62"/>
        <v/>
      </c>
      <c r="I264" t="str">
        <f t="shared" si="62"/>
        <v/>
      </c>
      <c r="J264" t="str">
        <f t="shared" si="62"/>
        <v/>
      </c>
      <c r="K264" t="str">
        <f t="shared" si="62"/>
        <v/>
      </c>
      <c r="L264" t="str">
        <f t="shared" si="62"/>
        <v/>
      </c>
      <c r="M264" t="str">
        <f t="shared" si="62"/>
        <v/>
      </c>
      <c r="N264" t="str">
        <f t="shared" si="62"/>
        <v/>
      </c>
      <c r="O264" t="str">
        <f t="shared" si="62"/>
        <v/>
      </c>
      <c r="P264" t="str">
        <f t="shared" si="62"/>
        <v/>
      </c>
      <c r="Q264" t="str">
        <f t="shared" si="62"/>
        <v/>
      </c>
      <c r="R264" t="str">
        <f t="shared" si="62"/>
        <v/>
      </c>
      <c r="S264" t="str">
        <f t="shared" si="62"/>
        <v/>
      </c>
      <c r="T264" t="str">
        <f t="shared" si="62"/>
        <v/>
      </c>
      <c r="U264" t="str">
        <f t="shared" si="62"/>
        <v/>
      </c>
      <c r="V264" t="str">
        <f t="shared" si="62"/>
        <v/>
      </c>
      <c r="W264" t="str">
        <f t="shared" si="61"/>
        <v/>
      </c>
      <c r="X264" t="str">
        <f t="shared" si="61"/>
        <v/>
      </c>
      <c r="Y264" t="str">
        <f t="shared" si="61"/>
        <v/>
      </c>
      <c r="Z264" t="str">
        <f t="shared" si="61"/>
        <v/>
      </c>
      <c r="AA264" t="str">
        <f t="shared" si="61"/>
        <v/>
      </c>
      <c r="AB264" t="str">
        <f t="shared" si="61"/>
        <v/>
      </c>
      <c r="AC264" t="str">
        <f t="shared" si="58"/>
        <v/>
      </c>
      <c r="AD264" t="str">
        <f t="shared" si="58"/>
        <v/>
      </c>
      <c r="AE264" t="str">
        <f t="shared" si="58"/>
        <v/>
      </c>
      <c r="AF264" t="str">
        <f t="shared" si="58"/>
        <v/>
      </c>
      <c r="AG264" t="str">
        <f t="shared" si="58"/>
        <v/>
      </c>
      <c r="AH264" t="str">
        <f t="shared" si="58"/>
        <v/>
      </c>
      <c r="AI264">
        <f t="shared" si="52"/>
        <v>0</v>
      </c>
      <c r="AJ264">
        <f t="shared" si="53"/>
        <v>0</v>
      </c>
    </row>
    <row r="265" spans="2:36" hidden="1" x14ac:dyDescent="0.2">
      <c r="B265">
        <f>TABLA!D260</f>
        <v>1688</v>
      </c>
      <c r="C265" t="str">
        <f>IF(ISNA(LOOKUP($D265,BLIOTECAS!$B$1:$B$27,BLIOTECAS!C$1:C$27)),"",LOOKUP($D265,BLIOTECAS!$B$1:$B$27,BLIOTECAS!C$1:C$27))</f>
        <v xml:space="preserve">Facultad de Ciencias de la Documentación </v>
      </c>
      <c r="D265">
        <f>TABLA!G260</f>
        <v>3</v>
      </c>
      <c r="E265" s="163">
        <f>TABLA!BF260</f>
        <v>0</v>
      </c>
      <c r="F265" s="163">
        <f>TABLA!BO260</f>
        <v>0</v>
      </c>
      <c r="G265" t="str">
        <f t="shared" si="62"/>
        <v/>
      </c>
      <c r="H265" t="str">
        <f t="shared" si="62"/>
        <v/>
      </c>
      <c r="I265" t="str">
        <f t="shared" si="62"/>
        <v/>
      </c>
      <c r="J265" t="str">
        <f t="shared" si="62"/>
        <v/>
      </c>
      <c r="K265" t="str">
        <f t="shared" si="62"/>
        <v/>
      </c>
      <c r="L265" t="str">
        <f t="shared" si="62"/>
        <v/>
      </c>
      <c r="M265" t="str">
        <f t="shared" si="62"/>
        <v/>
      </c>
      <c r="N265" t="str">
        <f t="shared" si="62"/>
        <v/>
      </c>
      <c r="O265" t="str">
        <f t="shared" si="62"/>
        <v/>
      </c>
      <c r="P265" t="str">
        <f t="shared" si="62"/>
        <v/>
      </c>
      <c r="Q265" t="str">
        <f t="shared" si="62"/>
        <v/>
      </c>
      <c r="R265" t="str">
        <f t="shared" si="62"/>
        <v/>
      </c>
      <c r="S265" t="str">
        <f t="shared" si="62"/>
        <v/>
      </c>
      <c r="T265" t="str">
        <f t="shared" si="62"/>
        <v/>
      </c>
      <c r="U265" t="str">
        <f t="shared" si="62"/>
        <v/>
      </c>
      <c r="V265" t="str">
        <f t="shared" si="62"/>
        <v/>
      </c>
      <c r="W265" t="str">
        <f t="shared" si="61"/>
        <v/>
      </c>
      <c r="X265" t="str">
        <f t="shared" si="61"/>
        <v/>
      </c>
      <c r="Y265" t="str">
        <f t="shared" si="61"/>
        <v/>
      </c>
      <c r="Z265" t="str">
        <f t="shared" si="61"/>
        <v/>
      </c>
      <c r="AA265" t="str">
        <f t="shared" si="61"/>
        <v/>
      </c>
      <c r="AB265" t="str">
        <f t="shared" si="61"/>
        <v/>
      </c>
      <c r="AC265" t="str">
        <f t="shared" si="58"/>
        <v/>
      </c>
      <c r="AD265" t="str">
        <f t="shared" si="58"/>
        <v/>
      </c>
      <c r="AE265" t="str">
        <f t="shared" si="58"/>
        <v/>
      </c>
      <c r="AF265" t="str">
        <f t="shared" si="58"/>
        <v/>
      </c>
      <c r="AG265" t="str">
        <f t="shared" si="58"/>
        <v/>
      </c>
      <c r="AH265" t="str">
        <f t="shared" si="58"/>
        <v/>
      </c>
      <c r="AI265">
        <f t="shared" si="52"/>
        <v>0</v>
      </c>
      <c r="AJ265">
        <f t="shared" si="53"/>
        <v>0</v>
      </c>
    </row>
    <row r="266" spans="2:36" hidden="1" x14ac:dyDescent="0.2">
      <c r="B266">
        <f>TABLA!D261</f>
        <v>1689</v>
      </c>
      <c r="C266" t="str">
        <f>IF(ISNA(LOOKUP($D266,BLIOTECAS!$B$1:$B$27,BLIOTECAS!C$1:C$27)),"",LOOKUP($D266,BLIOTECAS!$B$1:$B$27,BLIOTECAS!C$1:C$27))</f>
        <v xml:space="preserve">Facultad de Ciencias Químicas </v>
      </c>
      <c r="D266">
        <f>TABLA!G261</f>
        <v>10</v>
      </c>
      <c r="E266" s="163">
        <f>TABLA!BF261</f>
        <v>0</v>
      </c>
      <c r="F266" s="163">
        <f>TABLA!BO261</f>
        <v>0</v>
      </c>
      <c r="G266" t="str">
        <f t="shared" si="62"/>
        <v/>
      </c>
      <c r="H266" t="str">
        <f t="shared" si="62"/>
        <v/>
      </c>
      <c r="I266" t="str">
        <f t="shared" si="62"/>
        <v/>
      </c>
      <c r="J266" t="str">
        <f t="shared" si="62"/>
        <v/>
      </c>
      <c r="K266" t="str">
        <f t="shared" si="62"/>
        <v/>
      </c>
      <c r="L266" t="str">
        <f t="shared" si="62"/>
        <v/>
      </c>
      <c r="M266" t="str">
        <f t="shared" si="62"/>
        <v/>
      </c>
      <c r="N266" t="str">
        <f t="shared" si="62"/>
        <v/>
      </c>
      <c r="O266" t="str">
        <f t="shared" si="62"/>
        <v/>
      </c>
      <c r="P266" t="str">
        <f t="shared" si="62"/>
        <v/>
      </c>
      <c r="Q266" t="str">
        <f t="shared" si="62"/>
        <v/>
      </c>
      <c r="R266" t="str">
        <f t="shared" si="62"/>
        <v/>
      </c>
      <c r="S266" t="str">
        <f t="shared" si="62"/>
        <v/>
      </c>
      <c r="T266" t="str">
        <f t="shared" si="62"/>
        <v/>
      </c>
      <c r="U266" t="str">
        <f t="shared" si="62"/>
        <v/>
      </c>
      <c r="V266" t="str">
        <f t="shared" si="62"/>
        <v/>
      </c>
      <c r="W266" t="str">
        <f t="shared" si="61"/>
        <v/>
      </c>
      <c r="X266" t="str">
        <f t="shared" si="61"/>
        <v/>
      </c>
      <c r="Y266" t="str">
        <f t="shared" si="61"/>
        <v/>
      </c>
      <c r="Z266" t="str">
        <f t="shared" si="61"/>
        <v/>
      </c>
      <c r="AA266" t="str">
        <f t="shared" si="61"/>
        <v/>
      </c>
      <c r="AB266" t="str">
        <f t="shared" si="61"/>
        <v/>
      </c>
      <c r="AC266" t="str">
        <f t="shared" ref="AC266:AH275" si="63">IFERROR((IF(FIND(AC$1,$E266,1)&gt;0,"x")),"")</f>
        <v/>
      </c>
      <c r="AD266" t="str">
        <f t="shared" si="63"/>
        <v/>
      </c>
      <c r="AE266" t="str">
        <f t="shared" si="63"/>
        <v/>
      </c>
      <c r="AF266" t="str">
        <f t="shared" si="63"/>
        <v/>
      </c>
      <c r="AG266" t="str">
        <f t="shared" si="63"/>
        <v/>
      </c>
      <c r="AH266" t="str">
        <f t="shared" si="63"/>
        <v/>
      </c>
      <c r="AI266">
        <f t="shared" si="52"/>
        <v>0</v>
      </c>
      <c r="AJ266">
        <f t="shared" si="53"/>
        <v>0</v>
      </c>
    </row>
    <row r="267" spans="2:36" ht="38.25" hidden="1" x14ac:dyDescent="0.2">
      <c r="B267">
        <f>TABLA!D262</f>
        <v>1690</v>
      </c>
      <c r="C267" t="str">
        <f>IF(ISNA(LOOKUP($D267,BLIOTECAS!$B$1:$B$27,BLIOTECAS!C$1:C$27)),"",LOOKUP($D267,BLIOTECAS!$B$1:$B$27,BLIOTECAS!C$1:C$27))</f>
        <v xml:space="preserve">Facultad de Geografía e Historia </v>
      </c>
      <c r="D267">
        <f>TABLA!G262</f>
        <v>16</v>
      </c>
      <c r="E267" s="163">
        <f>TABLA!BF262</f>
        <v>0</v>
      </c>
      <c r="F267" s="163" t="str">
        <f>TABLA!BO262</f>
        <v>Se debería poder hacer un seguimiento de las sugerencias de compras de libros. ¿Qué sucede con estas sugerencias? ¿Son atendidas? Falta información, y se tiene la impresión que acaban en el span de algún buzón electrónico.</v>
      </c>
      <c r="G267" t="str">
        <f t="shared" si="62"/>
        <v/>
      </c>
      <c r="H267" t="str">
        <f t="shared" si="62"/>
        <v/>
      </c>
      <c r="I267" t="str">
        <f t="shared" si="62"/>
        <v/>
      </c>
      <c r="J267" t="str">
        <f t="shared" si="62"/>
        <v/>
      </c>
      <c r="K267" t="str">
        <f t="shared" si="62"/>
        <v/>
      </c>
      <c r="L267" t="str">
        <f t="shared" si="62"/>
        <v/>
      </c>
      <c r="M267" t="str">
        <f t="shared" si="62"/>
        <v/>
      </c>
      <c r="N267" t="str">
        <f t="shared" si="62"/>
        <v/>
      </c>
      <c r="O267" t="str">
        <f t="shared" si="62"/>
        <v/>
      </c>
      <c r="P267" t="str">
        <f t="shared" si="62"/>
        <v/>
      </c>
      <c r="Q267" t="str">
        <f t="shared" si="62"/>
        <v/>
      </c>
      <c r="R267" t="str">
        <f t="shared" si="62"/>
        <v/>
      </c>
      <c r="S267" t="str">
        <f t="shared" si="62"/>
        <v/>
      </c>
      <c r="T267" t="str">
        <f t="shared" si="62"/>
        <v/>
      </c>
      <c r="U267" t="str">
        <f t="shared" si="62"/>
        <v/>
      </c>
      <c r="V267" t="str">
        <f t="shared" si="62"/>
        <v/>
      </c>
      <c r="W267" t="str">
        <f t="shared" ref="W267:AB276" si="64">IFERROR((IF(FIND(W$1,$E267,1)&gt;0,"x")),"")</f>
        <v/>
      </c>
      <c r="X267" t="str">
        <f t="shared" si="64"/>
        <v/>
      </c>
      <c r="Y267" t="str">
        <f t="shared" si="64"/>
        <v/>
      </c>
      <c r="Z267" t="str">
        <f t="shared" si="64"/>
        <v/>
      </c>
      <c r="AA267" t="str">
        <f t="shared" si="64"/>
        <v/>
      </c>
      <c r="AB267" t="str">
        <f t="shared" si="64"/>
        <v/>
      </c>
      <c r="AC267" t="str">
        <f t="shared" si="63"/>
        <v/>
      </c>
      <c r="AD267" t="str">
        <f t="shared" si="63"/>
        <v/>
      </c>
      <c r="AE267" t="str">
        <f t="shared" si="63"/>
        <v/>
      </c>
      <c r="AF267" t="str">
        <f t="shared" si="63"/>
        <v/>
      </c>
      <c r="AG267" t="str">
        <f t="shared" si="63"/>
        <v/>
      </c>
      <c r="AH267" t="str">
        <f t="shared" si="63"/>
        <v/>
      </c>
      <c r="AI267">
        <f t="shared" si="52"/>
        <v>0</v>
      </c>
      <c r="AJ267">
        <f t="shared" si="53"/>
        <v>1</v>
      </c>
    </row>
    <row r="268" spans="2:36" hidden="1" x14ac:dyDescent="0.2">
      <c r="B268">
        <f>TABLA!D263</f>
        <v>1691</v>
      </c>
      <c r="C268" t="str">
        <f>IF(ISNA(LOOKUP($D268,BLIOTECAS!$B$1:$B$27,BLIOTECAS!C$1:C$27)),"",LOOKUP($D268,BLIOTECAS!$B$1:$B$27,BLIOTECAS!C$1:C$27))</f>
        <v xml:space="preserve">Facultad de Derecho </v>
      </c>
      <c r="D268">
        <f>TABLA!G263</f>
        <v>11</v>
      </c>
      <c r="E268" s="163">
        <f>TABLA!BF263</f>
        <v>0</v>
      </c>
      <c r="F268" s="163">
        <f>TABLA!BO263</f>
        <v>0</v>
      </c>
      <c r="G268" t="str">
        <f t="shared" si="62"/>
        <v/>
      </c>
      <c r="H268" t="str">
        <f t="shared" si="62"/>
        <v/>
      </c>
      <c r="I268" t="str">
        <f t="shared" si="62"/>
        <v/>
      </c>
      <c r="J268" t="str">
        <f t="shared" si="62"/>
        <v/>
      </c>
      <c r="K268" t="str">
        <f t="shared" si="62"/>
        <v/>
      </c>
      <c r="L268" t="str">
        <f t="shared" si="62"/>
        <v/>
      </c>
      <c r="M268" t="str">
        <f t="shared" si="62"/>
        <v/>
      </c>
      <c r="N268" t="str">
        <f t="shared" si="62"/>
        <v/>
      </c>
      <c r="O268" t="str">
        <f t="shared" si="62"/>
        <v/>
      </c>
      <c r="P268" t="str">
        <f t="shared" si="62"/>
        <v/>
      </c>
      <c r="Q268" t="str">
        <f t="shared" si="62"/>
        <v/>
      </c>
      <c r="R268" t="str">
        <f t="shared" si="62"/>
        <v/>
      </c>
      <c r="S268" t="str">
        <f t="shared" si="62"/>
        <v/>
      </c>
      <c r="T268" t="str">
        <f t="shared" si="62"/>
        <v/>
      </c>
      <c r="U268" t="str">
        <f t="shared" si="62"/>
        <v/>
      </c>
      <c r="V268" t="str">
        <f t="shared" si="62"/>
        <v/>
      </c>
      <c r="W268" t="str">
        <f t="shared" si="64"/>
        <v/>
      </c>
      <c r="X268" t="str">
        <f t="shared" si="64"/>
        <v/>
      </c>
      <c r="Y268" t="str">
        <f t="shared" si="64"/>
        <v/>
      </c>
      <c r="Z268" t="str">
        <f t="shared" si="64"/>
        <v/>
      </c>
      <c r="AA268" t="str">
        <f t="shared" si="64"/>
        <v/>
      </c>
      <c r="AB268" t="str">
        <f t="shared" si="64"/>
        <v/>
      </c>
      <c r="AC268" t="str">
        <f t="shared" si="63"/>
        <v/>
      </c>
      <c r="AD268" t="str">
        <f t="shared" si="63"/>
        <v/>
      </c>
      <c r="AE268" t="str">
        <f t="shared" si="63"/>
        <v/>
      </c>
      <c r="AF268" t="str">
        <f t="shared" si="63"/>
        <v/>
      </c>
      <c r="AG268" t="str">
        <f t="shared" si="63"/>
        <v/>
      </c>
      <c r="AH268" t="str">
        <f t="shared" si="63"/>
        <v/>
      </c>
      <c r="AI268">
        <f t="shared" si="52"/>
        <v>0</v>
      </c>
      <c r="AJ268">
        <f t="shared" si="53"/>
        <v>0</v>
      </c>
    </row>
    <row r="269" spans="2:36" ht="63.75" hidden="1" x14ac:dyDescent="0.2">
      <c r="B269">
        <f>TABLA!D264</f>
        <v>1692</v>
      </c>
      <c r="C269" t="str">
        <f>IF(ISNA(LOOKUP($D269,BLIOTECAS!$B$1:$B$27,BLIOTECAS!C$1:C$27)),"",LOOKUP($D269,BLIOTECAS!$B$1:$B$27,BLIOTECAS!C$1:C$27))</f>
        <v>F. Enfermería, Fisioterapia y Podología</v>
      </c>
      <c r="D269">
        <f>TABLA!G264</f>
        <v>22</v>
      </c>
      <c r="E269" s="163" t="str">
        <f>TABLA!BF264</f>
        <v>Sería estupendo poder disponer de un servicio de ayuda a la publicación científica. Un servicio que te pudiera ayudar por ejemplo con la traducción de manuscritos para enviar a publicar.&lt;br&gt;</v>
      </c>
      <c r="F269" s="163">
        <f>TABLA!BO264</f>
        <v>0</v>
      </c>
      <c r="G269" t="str">
        <f t="shared" si="62"/>
        <v/>
      </c>
      <c r="H269" t="str">
        <f t="shared" si="62"/>
        <v/>
      </c>
      <c r="I269" t="str">
        <f t="shared" si="62"/>
        <v/>
      </c>
      <c r="J269" t="str">
        <f t="shared" si="62"/>
        <v/>
      </c>
      <c r="K269" t="str">
        <f t="shared" si="62"/>
        <v/>
      </c>
      <c r="L269" t="str">
        <f t="shared" si="62"/>
        <v/>
      </c>
      <c r="M269" t="str">
        <f t="shared" si="62"/>
        <v/>
      </c>
      <c r="N269" t="str">
        <f t="shared" si="62"/>
        <v/>
      </c>
      <c r="O269" t="str">
        <f t="shared" si="62"/>
        <v/>
      </c>
      <c r="P269" t="str">
        <f t="shared" si="62"/>
        <v/>
      </c>
      <c r="Q269" t="str">
        <f t="shared" si="62"/>
        <v/>
      </c>
      <c r="R269" t="str">
        <f t="shared" si="62"/>
        <v/>
      </c>
      <c r="S269" t="str">
        <f t="shared" si="62"/>
        <v/>
      </c>
      <c r="T269" t="str">
        <f t="shared" si="62"/>
        <v/>
      </c>
      <c r="U269" t="str">
        <f t="shared" si="62"/>
        <v/>
      </c>
      <c r="V269" t="str">
        <f t="shared" si="62"/>
        <v/>
      </c>
      <c r="W269" t="str">
        <f t="shared" si="64"/>
        <v/>
      </c>
      <c r="X269" t="str">
        <f t="shared" si="64"/>
        <v/>
      </c>
      <c r="Y269" t="str">
        <f t="shared" si="64"/>
        <v/>
      </c>
      <c r="Z269" t="str">
        <f t="shared" si="64"/>
        <v/>
      </c>
      <c r="AA269" t="str">
        <f t="shared" si="64"/>
        <v/>
      </c>
      <c r="AB269" t="str">
        <f t="shared" si="64"/>
        <v/>
      </c>
      <c r="AC269" t="str">
        <f t="shared" si="63"/>
        <v/>
      </c>
      <c r="AD269" t="str">
        <f t="shared" si="63"/>
        <v/>
      </c>
      <c r="AE269" t="str">
        <f t="shared" si="63"/>
        <v/>
      </c>
      <c r="AF269" t="str">
        <f t="shared" si="63"/>
        <v/>
      </c>
      <c r="AG269" t="str">
        <f t="shared" si="63"/>
        <v/>
      </c>
      <c r="AH269" t="str">
        <f t="shared" si="63"/>
        <v/>
      </c>
      <c r="AI269">
        <f t="shared" si="52"/>
        <v>1</v>
      </c>
      <c r="AJ269">
        <f t="shared" si="53"/>
        <v>0</v>
      </c>
    </row>
    <row r="270" spans="2:36" hidden="1" x14ac:dyDescent="0.2">
      <c r="B270">
        <f>TABLA!D265</f>
        <v>1693</v>
      </c>
      <c r="C270" t="str">
        <f>IF(ISNA(LOOKUP($D270,BLIOTECAS!$B$1:$B$27,BLIOTECAS!C$1:C$27)),"",LOOKUP($D270,BLIOTECAS!$B$1:$B$27,BLIOTECAS!C$1:C$27))</f>
        <v xml:space="preserve">Facultad de Medicina </v>
      </c>
      <c r="D270">
        <f>TABLA!G265</f>
        <v>18</v>
      </c>
      <c r="E270" s="163">
        <f>TABLA!BF265</f>
        <v>0</v>
      </c>
      <c r="F270" s="163">
        <f>TABLA!BO265</f>
        <v>0</v>
      </c>
      <c r="G270" t="str">
        <f t="shared" si="62"/>
        <v/>
      </c>
      <c r="H270" t="str">
        <f t="shared" si="62"/>
        <v/>
      </c>
      <c r="I270" t="str">
        <f t="shared" si="62"/>
        <v/>
      </c>
      <c r="J270" t="str">
        <f t="shared" si="62"/>
        <v/>
      </c>
      <c r="K270" t="str">
        <f t="shared" si="62"/>
        <v/>
      </c>
      <c r="L270" t="str">
        <f t="shared" si="62"/>
        <v/>
      </c>
      <c r="M270" t="str">
        <f t="shared" si="62"/>
        <v/>
      </c>
      <c r="N270" t="str">
        <f t="shared" si="62"/>
        <v/>
      </c>
      <c r="O270" t="str">
        <f t="shared" si="62"/>
        <v/>
      </c>
      <c r="P270" t="str">
        <f t="shared" si="62"/>
        <v/>
      </c>
      <c r="Q270" t="str">
        <f t="shared" si="62"/>
        <v/>
      </c>
      <c r="R270" t="str">
        <f t="shared" si="62"/>
        <v/>
      </c>
      <c r="S270" t="str">
        <f t="shared" si="62"/>
        <v/>
      </c>
      <c r="T270" t="str">
        <f t="shared" si="62"/>
        <v/>
      </c>
      <c r="U270" t="str">
        <f t="shared" si="62"/>
        <v/>
      </c>
      <c r="V270" t="str">
        <f t="shared" si="62"/>
        <v/>
      </c>
      <c r="W270" t="str">
        <f t="shared" si="64"/>
        <v/>
      </c>
      <c r="X270" t="str">
        <f t="shared" si="64"/>
        <v/>
      </c>
      <c r="Y270" t="str">
        <f t="shared" si="64"/>
        <v/>
      </c>
      <c r="Z270" t="str">
        <f t="shared" si="64"/>
        <v/>
      </c>
      <c r="AA270" t="str">
        <f t="shared" si="64"/>
        <v/>
      </c>
      <c r="AB270" t="str">
        <f t="shared" si="64"/>
        <v/>
      </c>
      <c r="AC270" t="str">
        <f t="shared" si="63"/>
        <v/>
      </c>
      <c r="AD270" t="str">
        <f t="shared" si="63"/>
        <v/>
      </c>
      <c r="AE270" t="str">
        <f t="shared" si="63"/>
        <v/>
      </c>
      <c r="AF270" t="str">
        <f t="shared" si="63"/>
        <v/>
      </c>
      <c r="AG270" t="str">
        <f t="shared" si="63"/>
        <v/>
      </c>
      <c r="AH270" t="str">
        <f t="shared" si="63"/>
        <v/>
      </c>
      <c r="AI270">
        <f t="shared" si="52"/>
        <v>0</v>
      </c>
      <c r="AJ270">
        <f t="shared" si="53"/>
        <v>0</v>
      </c>
    </row>
    <row r="271" spans="2:36" hidden="1" x14ac:dyDescent="0.2">
      <c r="B271">
        <f>TABLA!D266</f>
        <v>1694</v>
      </c>
      <c r="C271" t="str">
        <f>IF(ISNA(LOOKUP($D271,BLIOTECAS!$B$1:$B$27,BLIOTECAS!C$1:C$27)),"",LOOKUP($D271,BLIOTECAS!$B$1:$B$27,BLIOTECAS!C$1:C$27))</f>
        <v xml:space="preserve">Facultad de Geografía e Historia </v>
      </c>
      <c r="D271">
        <f>TABLA!G266</f>
        <v>16</v>
      </c>
      <c r="E271" s="163">
        <f>TABLA!BF266</f>
        <v>0</v>
      </c>
      <c r="F271" s="163">
        <f>TABLA!BO266</f>
        <v>0</v>
      </c>
      <c r="G271" t="str">
        <f t="shared" si="62"/>
        <v/>
      </c>
      <c r="H271" t="str">
        <f t="shared" si="62"/>
        <v/>
      </c>
      <c r="I271" t="str">
        <f t="shared" si="62"/>
        <v/>
      </c>
      <c r="J271" t="str">
        <f t="shared" si="62"/>
        <v/>
      </c>
      <c r="K271" t="str">
        <f t="shared" si="62"/>
        <v/>
      </c>
      <c r="L271" t="str">
        <f t="shared" si="62"/>
        <v/>
      </c>
      <c r="M271" t="str">
        <f t="shared" si="62"/>
        <v/>
      </c>
      <c r="N271" t="str">
        <f t="shared" si="62"/>
        <v/>
      </c>
      <c r="O271" t="str">
        <f t="shared" si="62"/>
        <v/>
      </c>
      <c r="P271" t="str">
        <f t="shared" si="62"/>
        <v/>
      </c>
      <c r="Q271" t="str">
        <f t="shared" si="62"/>
        <v/>
      </c>
      <c r="R271" t="str">
        <f t="shared" si="62"/>
        <v/>
      </c>
      <c r="S271" t="str">
        <f t="shared" si="62"/>
        <v/>
      </c>
      <c r="T271" t="str">
        <f t="shared" si="62"/>
        <v/>
      </c>
      <c r="U271" t="str">
        <f t="shared" si="62"/>
        <v/>
      </c>
      <c r="V271" t="str">
        <f t="shared" si="62"/>
        <v/>
      </c>
      <c r="W271" t="str">
        <f t="shared" si="64"/>
        <v/>
      </c>
      <c r="X271" t="str">
        <f t="shared" si="64"/>
        <v/>
      </c>
      <c r="Y271" t="str">
        <f t="shared" si="64"/>
        <v/>
      </c>
      <c r="Z271" t="str">
        <f t="shared" si="64"/>
        <v/>
      </c>
      <c r="AA271" t="str">
        <f t="shared" si="64"/>
        <v/>
      </c>
      <c r="AB271" t="str">
        <f t="shared" si="64"/>
        <v/>
      </c>
      <c r="AC271" t="str">
        <f t="shared" si="63"/>
        <v/>
      </c>
      <c r="AD271" t="str">
        <f t="shared" si="63"/>
        <v/>
      </c>
      <c r="AE271" t="str">
        <f t="shared" si="63"/>
        <v/>
      </c>
      <c r="AF271" t="str">
        <f t="shared" si="63"/>
        <v/>
      </c>
      <c r="AG271" t="str">
        <f t="shared" si="63"/>
        <v/>
      </c>
      <c r="AH271" t="str">
        <f t="shared" si="63"/>
        <v/>
      </c>
      <c r="AI271">
        <f t="shared" si="52"/>
        <v>0</v>
      </c>
      <c r="AJ271">
        <f t="shared" si="53"/>
        <v>0</v>
      </c>
    </row>
    <row r="272" spans="2:36" hidden="1" x14ac:dyDescent="0.2">
      <c r="B272">
        <f>TABLA!D267</f>
        <v>1695</v>
      </c>
      <c r="C272" t="str">
        <f>IF(ISNA(LOOKUP($D272,BLIOTECAS!$B$1:$B$27,BLIOTECAS!C$1:C$27)),"",LOOKUP($D272,BLIOTECAS!$B$1:$B$27,BLIOTECAS!C$1:C$27))</f>
        <v xml:space="preserve">Facultad de Ciencias de la Información </v>
      </c>
      <c r="D272">
        <f>TABLA!G267</f>
        <v>4</v>
      </c>
      <c r="E272" s="163">
        <f>TABLA!BF267</f>
        <v>0</v>
      </c>
      <c r="F272" s="163">
        <f>TABLA!BO267</f>
        <v>0</v>
      </c>
      <c r="G272" t="str">
        <f t="shared" si="62"/>
        <v/>
      </c>
      <c r="H272" t="str">
        <f t="shared" si="62"/>
        <v/>
      </c>
      <c r="I272" t="str">
        <f t="shared" si="62"/>
        <v/>
      </c>
      <c r="J272" t="str">
        <f t="shared" si="62"/>
        <v/>
      </c>
      <c r="K272" t="str">
        <f t="shared" si="62"/>
        <v/>
      </c>
      <c r="L272" t="str">
        <f t="shared" si="62"/>
        <v/>
      </c>
      <c r="M272" t="str">
        <f t="shared" si="62"/>
        <v/>
      </c>
      <c r="N272" t="str">
        <f t="shared" si="62"/>
        <v/>
      </c>
      <c r="O272" t="str">
        <f t="shared" si="62"/>
        <v/>
      </c>
      <c r="P272" t="str">
        <f t="shared" si="62"/>
        <v/>
      </c>
      <c r="Q272" t="str">
        <f t="shared" si="62"/>
        <v/>
      </c>
      <c r="R272" t="str">
        <f t="shared" si="62"/>
        <v/>
      </c>
      <c r="S272" t="str">
        <f t="shared" si="62"/>
        <v/>
      </c>
      <c r="T272" t="str">
        <f t="shared" si="62"/>
        <v/>
      </c>
      <c r="U272" t="str">
        <f t="shared" si="62"/>
        <v/>
      </c>
      <c r="V272" t="str">
        <f t="shared" si="62"/>
        <v/>
      </c>
      <c r="W272" t="str">
        <f t="shared" si="64"/>
        <v/>
      </c>
      <c r="X272" t="str">
        <f t="shared" si="64"/>
        <v/>
      </c>
      <c r="Y272" t="str">
        <f t="shared" si="64"/>
        <v/>
      </c>
      <c r="Z272" t="str">
        <f t="shared" si="64"/>
        <v/>
      </c>
      <c r="AA272" t="str">
        <f t="shared" si="64"/>
        <v/>
      </c>
      <c r="AB272" t="str">
        <f t="shared" si="64"/>
        <v/>
      </c>
      <c r="AC272" t="str">
        <f t="shared" si="63"/>
        <v/>
      </c>
      <c r="AD272" t="str">
        <f t="shared" si="63"/>
        <v/>
      </c>
      <c r="AE272" t="str">
        <f t="shared" si="63"/>
        <v/>
      </c>
      <c r="AF272" t="str">
        <f t="shared" si="63"/>
        <v/>
      </c>
      <c r="AG272" t="str">
        <f t="shared" si="63"/>
        <v/>
      </c>
      <c r="AH272" t="str">
        <f t="shared" si="63"/>
        <v/>
      </c>
      <c r="AI272">
        <f t="shared" si="52"/>
        <v>0</v>
      </c>
      <c r="AJ272">
        <f t="shared" si="53"/>
        <v>0</v>
      </c>
    </row>
    <row r="273" spans="2:36" hidden="1" x14ac:dyDescent="0.2">
      <c r="B273">
        <f>TABLA!D268</f>
        <v>1696</v>
      </c>
      <c r="C273" t="str">
        <f>IF(ISNA(LOOKUP($D273,BLIOTECAS!$B$1:$B$27,BLIOTECAS!C$1:C$27)),"",LOOKUP($D273,BLIOTECAS!$B$1:$B$27,BLIOTECAS!C$1:C$27))</f>
        <v xml:space="preserve">Facultad de Derecho </v>
      </c>
      <c r="D273">
        <f>TABLA!G268</f>
        <v>11</v>
      </c>
      <c r="E273" s="163">
        <f>TABLA!BF268</f>
        <v>0</v>
      </c>
      <c r="F273" s="163">
        <f>TABLA!BO268</f>
        <v>0</v>
      </c>
      <c r="G273" t="str">
        <f t="shared" si="62"/>
        <v/>
      </c>
      <c r="H273" t="str">
        <f t="shared" si="62"/>
        <v/>
      </c>
      <c r="I273" t="str">
        <f t="shared" si="62"/>
        <v/>
      </c>
      <c r="J273" t="str">
        <f t="shared" si="62"/>
        <v/>
      </c>
      <c r="K273" t="str">
        <f t="shared" si="62"/>
        <v/>
      </c>
      <c r="L273" t="str">
        <f t="shared" si="62"/>
        <v/>
      </c>
      <c r="M273" t="str">
        <f t="shared" si="62"/>
        <v/>
      </c>
      <c r="N273" t="str">
        <f t="shared" si="62"/>
        <v/>
      </c>
      <c r="O273" t="str">
        <f t="shared" si="62"/>
        <v/>
      </c>
      <c r="P273" t="str">
        <f t="shared" si="62"/>
        <v/>
      </c>
      <c r="Q273" t="str">
        <f t="shared" si="62"/>
        <v/>
      </c>
      <c r="R273" t="str">
        <f t="shared" si="62"/>
        <v/>
      </c>
      <c r="S273" t="str">
        <f t="shared" si="62"/>
        <v/>
      </c>
      <c r="T273" t="str">
        <f t="shared" si="62"/>
        <v/>
      </c>
      <c r="U273" t="str">
        <f t="shared" si="62"/>
        <v/>
      </c>
      <c r="V273" t="str">
        <f t="shared" ref="V273:V336" si="65">IFERROR((IF(FIND(V$1,$E273,1)&gt;0,"x")),"")</f>
        <v/>
      </c>
      <c r="W273" t="str">
        <f t="shared" si="64"/>
        <v/>
      </c>
      <c r="X273" t="str">
        <f t="shared" si="64"/>
        <v/>
      </c>
      <c r="Y273" t="str">
        <f t="shared" si="64"/>
        <v/>
      </c>
      <c r="Z273" t="str">
        <f t="shared" si="64"/>
        <v/>
      </c>
      <c r="AA273" t="str">
        <f t="shared" si="64"/>
        <v/>
      </c>
      <c r="AB273" t="str">
        <f t="shared" si="64"/>
        <v/>
      </c>
      <c r="AC273" t="str">
        <f t="shared" si="63"/>
        <v/>
      </c>
      <c r="AD273" t="str">
        <f t="shared" si="63"/>
        <v/>
      </c>
      <c r="AE273" t="str">
        <f t="shared" si="63"/>
        <v/>
      </c>
      <c r="AF273" t="str">
        <f t="shared" si="63"/>
        <v/>
      </c>
      <c r="AG273" t="str">
        <f t="shared" si="63"/>
        <v/>
      </c>
      <c r="AH273" t="str">
        <f t="shared" si="63"/>
        <v/>
      </c>
      <c r="AI273">
        <f t="shared" ref="AI273:AI336" si="66">COUNTIF(E273,"&lt;&gt;0")</f>
        <v>0</v>
      </c>
      <c r="AJ273">
        <f t="shared" ref="AJ273:AJ336" si="67">COUNTIF(F273,"&lt;&gt;0")</f>
        <v>0</v>
      </c>
    </row>
    <row r="274" spans="2:36" hidden="1" x14ac:dyDescent="0.2">
      <c r="B274">
        <f>TABLA!D269</f>
        <v>1697</v>
      </c>
      <c r="C274" t="str">
        <f>IF(ISNA(LOOKUP($D274,BLIOTECAS!$B$1:$B$27,BLIOTECAS!C$1:C$27)),"",LOOKUP($D274,BLIOTECAS!$B$1:$B$27,BLIOTECAS!C$1:C$27))</f>
        <v xml:space="preserve">Facultad de Geografía e Historia </v>
      </c>
      <c r="D274">
        <f>TABLA!G269</f>
        <v>16</v>
      </c>
      <c r="E274" s="163">
        <f>TABLA!BF269</f>
        <v>0</v>
      </c>
      <c r="F274" s="163">
        <f>TABLA!BO269</f>
        <v>0</v>
      </c>
      <c r="G274" t="str">
        <f t="shared" ref="G274:U283" si="68">IFERROR((IF(FIND(G$1,$E274,1)&gt;0,"x")),"")</f>
        <v/>
      </c>
      <c r="H274" t="str">
        <f t="shared" si="68"/>
        <v/>
      </c>
      <c r="I274" t="str">
        <f t="shared" si="68"/>
        <v/>
      </c>
      <c r="J274" t="str">
        <f t="shared" si="68"/>
        <v/>
      </c>
      <c r="K274" t="str">
        <f t="shared" si="68"/>
        <v/>
      </c>
      <c r="L274" t="str">
        <f t="shared" si="68"/>
        <v/>
      </c>
      <c r="M274" t="str">
        <f t="shared" si="68"/>
        <v/>
      </c>
      <c r="N274" t="str">
        <f t="shared" si="68"/>
        <v/>
      </c>
      <c r="O274" t="str">
        <f t="shared" si="68"/>
        <v/>
      </c>
      <c r="P274" t="str">
        <f t="shared" si="68"/>
        <v/>
      </c>
      <c r="Q274" t="str">
        <f t="shared" si="68"/>
        <v/>
      </c>
      <c r="R274" t="str">
        <f t="shared" si="68"/>
        <v/>
      </c>
      <c r="S274" t="str">
        <f t="shared" si="68"/>
        <v/>
      </c>
      <c r="T274" t="str">
        <f t="shared" si="68"/>
        <v/>
      </c>
      <c r="U274" t="str">
        <f t="shared" si="68"/>
        <v/>
      </c>
      <c r="V274" t="str">
        <f t="shared" si="65"/>
        <v/>
      </c>
      <c r="W274" t="str">
        <f t="shared" si="64"/>
        <v/>
      </c>
      <c r="X274" t="str">
        <f t="shared" si="64"/>
        <v/>
      </c>
      <c r="Y274" t="str">
        <f t="shared" si="64"/>
        <v/>
      </c>
      <c r="Z274" t="str">
        <f t="shared" si="64"/>
        <v/>
      </c>
      <c r="AA274" t="str">
        <f t="shared" si="64"/>
        <v/>
      </c>
      <c r="AB274" t="str">
        <f t="shared" si="64"/>
        <v/>
      </c>
      <c r="AC274" t="str">
        <f t="shared" si="63"/>
        <v/>
      </c>
      <c r="AD274" t="str">
        <f t="shared" si="63"/>
        <v/>
      </c>
      <c r="AE274" t="str">
        <f t="shared" si="63"/>
        <v/>
      </c>
      <c r="AF274" t="str">
        <f t="shared" si="63"/>
        <v/>
      </c>
      <c r="AG274" t="str">
        <f t="shared" si="63"/>
        <v/>
      </c>
      <c r="AH274" t="str">
        <f t="shared" si="63"/>
        <v/>
      </c>
      <c r="AI274">
        <f t="shared" si="66"/>
        <v>0</v>
      </c>
      <c r="AJ274">
        <f t="shared" si="67"/>
        <v>0</v>
      </c>
    </row>
    <row r="275" spans="2:36" x14ac:dyDescent="0.2">
      <c r="B275">
        <f>TABLA!D270</f>
        <v>1698</v>
      </c>
      <c r="C275" t="str">
        <f>IF(ISNA(LOOKUP($D275,BLIOTECAS!$B$1:$B$27,BLIOTECAS!C$1:C$27)),"",LOOKUP($D275,BLIOTECAS!$B$1:$B$27,BLIOTECAS!C$1:C$27))</f>
        <v xml:space="preserve">Facultad de Educación </v>
      </c>
      <c r="D275">
        <f>TABLA!G270</f>
        <v>12</v>
      </c>
      <c r="E275" s="163">
        <f>TABLA!BF270</f>
        <v>0</v>
      </c>
      <c r="F275" s="163">
        <f>TABLA!BO270</f>
        <v>0</v>
      </c>
      <c r="G275" t="str">
        <f t="shared" si="68"/>
        <v/>
      </c>
      <c r="H275" t="str">
        <f t="shared" si="68"/>
        <v/>
      </c>
      <c r="I275" t="str">
        <f t="shared" si="68"/>
        <v/>
      </c>
      <c r="J275" t="str">
        <f t="shared" si="68"/>
        <v/>
      </c>
      <c r="K275" t="str">
        <f t="shared" si="68"/>
        <v/>
      </c>
      <c r="L275" t="str">
        <f t="shared" si="68"/>
        <v/>
      </c>
      <c r="M275" t="str">
        <f t="shared" si="68"/>
        <v/>
      </c>
      <c r="N275" t="str">
        <f t="shared" si="68"/>
        <v/>
      </c>
      <c r="O275" t="str">
        <f t="shared" si="68"/>
        <v/>
      </c>
      <c r="P275" t="str">
        <f t="shared" si="68"/>
        <v/>
      </c>
      <c r="Q275" t="str">
        <f t="shared" si="68"/>
        <v/>
      </c>
      <c r="R275" t="str">
        <f t="shared" si="68"/>
        <v/>
      </c>
      <c r="S275" t="str">
        <f t="shared" si="68"/>
        <v/>
      </c>
      <c r="T275" t="str">
        <f t="shared" si="68"/>
        <v/>
      </c>
      <c r="U275" t="str">
        <f t="shared" si="68"/>
        <v/>
      </c>
      <c r="V275" t="str">
        <f t="shared" si="65"/>
        <v/>
      </c>
      <c r="W275" t="str">
        <f t="shared" si="64"/>
        <v/>
      </c>
      <c r="X275" t="str">
        <f t="shared" si="64"/>
        <v/>
      </c>
      <c r="Y275" t="str">
        <f t="shared" si="64"/>
        <v/>
      </c>
      <c r="Z275" t="str">
        <f t="shared" si="64"/>
        <v/>
      </c>
      <c r="AA275" t="str">
        <f t="shared" si="64"/>
        <v/>
      </c>
      <c r="AB275" t="str">
        <f t="shared" si="64"/>
        <v/>
      </c>
      <c r="AC275" t="str">
        <f t="shared" si="63"/>
        <v/>
      </c>
      <c r="AD275" t="str">
        <f t="shared" si="63"/>
        <v/>
      </c>
      <c r="AE275" t="str">
        <f t="shared" si="63"/>
        <v/>
      </c>
      <c r="AF275" t="str">
        <f t="shared" si="63"/>
        <v/>
      </c>
      <c r="AG275" t="str">
        <f t="shared" si="63"/>
        <v/>
      </c>
      <c r="AH275" t="str">
        <f t="shared" si="63"/>
        <v/>
      </c>
      <c r="AI275">
        <f t="shared" si="66"/>
        <v>0</v>
      </c>
      <c r="AJ275">
        <f t="shared" si="67"/>
        <v>0</v>
      </c>
    </row>
    <row r="276" spans="2:36" hidden="1" x14ac:dyDescent="0.2">
      <c r="B276">
        <f>TABLA!D271</f>
        <v>1699</v>
      </c>
      <c r="C276" t="str">
        <f>IF(ISNA(LOOKUP($D276,BLIOTECAS!$B$1:$B$27,BLIOTECAS!C$1:C$27)),"",LOOKUP($D276,BLIOTECAS!$B$1:$B$27,BLIOTECAS!C$1:C$27))</f>
        <v/>
      </c>
      <c r="D276">
        <f>TABLA!G271</f>
        <v>0</v>
      </c>
      <c r="E276" s="163">
        <f>TABLA!BF271</f>
        <v>0</v>
      </c>
      <c r="F276" s="163">
        <f>TABLA!BO271</f>
        <v>0</v>
      </c>
      <c r="G276" t="str">
        <f t="shared" si="68"/>
        <v/>
      </c>
      <c r="H276" t="str">
        <f t="shared" si="68"/>
        <v/>
      </c>
      <c r="I276" t="str">
        <f t="shared" si="68"/>
        <v/>
      </c>
      <c r="J276" t="str">
        <f t="shared" si="68"/>
        <v/>
      </c>
      <c r="K276" t="str">
        <f t="shared" si="68"/>
        <v/>
      </c>
      <c r="L276" t="str">
        <f t="shared" si="68"/>
        <v/>
      </c>
      <c r="M276" t="str">
        <f t="shared" si="68"/>
        <v/>
      </c>
      <c r="N276" t="str">
        <f t="shared" si="68"/>
        <v/>
      </c>
      <c r="O276" t="str">
        <f t="shared" si="68"/>
        <v/>
      </c>
      <c r="P276" t="str">
        <f t="shared" si="68"/>
        <v/>
      </c>
      <c r="Q276" t="str">
        <f t="shared" si="68"/>
        <v/>
      </c>
      <c r="R276" t="str">
        <f t="shared" si="68"/>
        <v/>
      </c>
      <c r="S276" t="str">
        <f t="shared" si="68"/>
        <v/>
      </c>
      <c r="T276" t="str">
        <f t="shared" si="68"/>
        <v/>
      </c>
      <c r="U276" t="str">
        <f t="shared" si="68"/>
        <v/>
      </c>
      <c r="V276" t="str">
        <f t="shared" si="65"/>
        <v/>
      </c>
      <c r="W276" t="str">
        <f t="shared" si="64"/>
        <v/>
      </c>
      <c r="X276" t="str">
        <f t="shared" si="64"/>
        <v/>
      </c>
      <c r="Y276" t="str">
        <f t="shared" si="64"/>
        <v/>
      </c>
      <c r="Z276" t="str">
        <f t="shared" si="64"/>
        <v/>
      </c>
      <c r="AA276" t="str">
        <f t="shared" si="64"/>
        <v/>
      </c>
      <c r="AB276" t="str">
        <f t="shared" si="64"/>
        <v/>
      </c>
      <c r="AC276" t="str">
        <f t="shared" ref="AC276:AH285" si="69">IFERROR((IF(FIND(AC$1,$E276,1)&gt;0,"x")),"")</f>
        <v/>
      </c>
      <c r="AD276" t="str">
        <f t="shared" si="69"/>
        <v/>
      </c>
      <c r="AE276" t="str">
        <f t="shared" si="69"/>
        <v/>
      </c>
      <c r="AF276" t="str">
        <f t="shared" si="69"/>
        <v/>
      </c>
      <c r="AG276" t="str">
        <f t="shared" si="69"/>
        <v/>
      </c>
      <c r="AH276" t="str">
        <f t="shared" si="69"/>
        <v/>
      </c>
      <c r="AI276">
        <f t="shared" si="66"/>
        <v>0</v>
      </c>
      <c r="AJ276">
        <f t="shared" si="67"/>
        <v>0</v>
      </c>
    </row>
    <row r="277" spans="2:36" hidden="1" x14ac:dyDescent="0.2">
      <c r="B277">
        <f>TABLA!D272</f>
        <v>1700</v>
      </c>
      <c r="C277" t="str">
        <f>IF(ISNA(LOOKUP($D277,BLIOTECAS!$B$1:$B$27,BLIOTECAS!C$1:C$27)),"",LOOKUP($D277,BLIOTECAS!$B$1:$B$27,BLIOTECAS!C$1:C$27))</f>
        <v xml:space="preserve">Facultad de Geografía e Historia </v>
      </c>
      <c r="D277">
        <f>TABLA!G272</f>
        <v>16</v>
      </c>
      <c r="E277" s="163">
        <f>TABLA!BF272</f>
        <v>0</v>
      </c>
      <c r="F277" s="163" t="str">
        <f>TABLA!BO272</f>
        <v>Compra de más libros o de revistas</v>
      </c>
      <c r="G277" t="str">
        <f t="shared" si="68"/>
        <v/>
      </c>
      <c r="H277" t="str">
        <f t="shared" si="68"/>
        <v/>
      </c>
      <c r="I277" t="str">
        <f t="shared" si="68"/>
        <v/>
      </c>
      <c r="J277" t="str">
        <f t="shared" si="68"/>
        <v/>
      </c>
      <c r="K277" t="str">
        <f t="shared" si="68"/>
        <v/>
      </c>
      <c r="L277" t="str">
        <f t="shared" si="68"/>
        <v/>
      </c>
      <c r="M277" t="str">
        <f t="shared" si="68"/>
        <v/>
      </c>
      <c r="N277" t="str">
        <f t="shared" si="68"/>
        <v/>
      </c>
      <c r="O277" t="str">
        <f t="shared" si="68"/>
        <v/>
      </c>
      <c r="P277" t="str">
        <f t="shared" si="68"/>
        <v/>
      </c>
      <c r="Q277" t="str">
        <f t="shared" si="68"/>
        <v/>
      </c>
      <c r="R277" t="str">
        <f t="shared" si="68"/>
        <v/>
      </c>
      <c r="S277" t="str">
        <f t="shared" si="68"/>
        <v/>
      </c>
      <c r="T277" t="str">
        <f t="shared" si="68"/>
        <v/>
      </c>
      <c r="U277" t="str">
        <f t="shared" si="68"/>
        <v/>
      </c>
      <c r="V277" t="str">
        <f t="shared" si="65"/>
        <v/>
      </c>
      <c r="W277" t="str">
        <f t="shared" ref="W277:AB286" si="70">IFERROR((IF(FIND(W$1,$E277,1)&gt;0,"x")),"")</f>
        <v/>
      </c>
      <c r="X277" t="str">
        <f t="shared" si="70"/>
        <v/>
      </c>
      <c r="Y277" t="str">
        <f t="shared" si="70"/>
        <v/>
      </c>
      <c r="Z277" t="str">
        <f t="shared" si="70"/>
        <v/>
      </c>
      <c r="AA277" t="str">
        <f t="shared" si="70"/>
        <v/>
      </c>
      <c r="AB277" t="str">
        <f t="shared" si="70"/>
        <v/>
      </c>
      <c r="AC277" t="str">
        <f t="shared" si="69"/>
        <v/>
      </c>
      <c r="AD277" t="str">
        <f t="shared" si="69"/>
        <v/>
      </c>
      <c r="AE277" t="str">
        <f t="shared" si="69"/>
        <v/>
      </c>
      <c r="AF277" t="str">
        <f t="shared" si="69"/>
        <v/>
      </c>
      <c r="AG277" t="str">
        <f t="shared" si="69"/>
        <v/>
      </c>
      <c r="AH277" t="str">
        <f t="shared" si="69"/>
        <v/>
      </c>
      <c r="AI277">
        <f t="shared" si="66"/>
        <v>0</v>
      </c>
      <c r="AJ277">
        <f t="shared" si="67"/>
        <v>1</v>
      </c>
    </row>
    <row r="278" spans="2:36" hidden="1" x14ac:dyDescent="0.2">
      <c r="B278">
        <f>TABLA!D273</f>
        <v>1701</v>
      </c>
      <c r="C278" t="str">
        <f>IF(ISNA(LOOKUP($D278,BLIOTECAS!$B$1:$B$27,BLIOTECAS!C$1:C$27)),"",LOOKUP($D278,BLIOTECAS!$B$1:$B$27,BLIOTECAS!C$1:C$27))</f>
        <v xml:space="preserve">Facultad de Bellas Artes </v>
      </c>
      <c r="D278">
        <f>TABLA!G273</f>
        <v>1</v>
      </c>
      <c r="E278" s="163">
        <f>TABLA!BF273</f>
        <v>0</v>
      </c>
      <c r="F278" s="163">
        <f>TABLA!BO273</f>
        <v>0</v>
      </c>
      <c r="G278" t="str">
        <f t="shared" si="68"/>
        <v/>
      </c>
      <c r="H278" t="str">
        <f t="shared" si="68"/>
        <v/>
      </c>
      <c r="I278" t="str">
        <f t="shared" si="68"/>
        <v/>
      </c>
      <c r="J278" t="str">
        <f t="shared" si="68"/>
        <v/>
      </c>
      <c r="K278" t="str">
        <f t="shared" si="68"/>
        <v/>
      </c>
      <c r="L278" t="str">
        <f t="shared" si="68"/>
        <v/>
      </c>
      <c r="M278" t="str">
        <f t="shared" si="68"/>
        <v/>
      </c>
      <c r="N278" t="str">
        <f t="shared" si="68"/>
        <v/>
      </c>
      <c r="O278" t="str">
        <f t="shared" si="68"/>
        <v/>
      </c>
      <c r="P278" t="str">
        <f t="shared" si="68"/>
        <v/>
      </c>
      <c r="Q278" t="str">
        <f t="shared" si="68"/>
        <v/>
      </c>
      <c r="R278" t="str">
        <f t="shared" si="68"/>
        <v/>
      </c>
      <c r="S278" t="str">
        <f t="shared" si="68"/>
        <v/>
      </c>
      <c r="T278" t="str">
        <f t="shared" si="68"/>
        <v/>
      </c>
      <c r="U278" t="str">
        <f t="shared" si="68"/>
        <v/>
      </c>
      <c r="V278" t="str">
        <f t="shared" si="65"/>
        <v/>
      </c>
      <c r="W278" t="str">
        <f t="shared" si="70"/>
        <v/>
      </c>
      <c r="X278" t="str">
        <f t="shared" si="70"/>
        <v/>
      </c>
      <c r="Y278" t="str">
        <f t="shared" si="70"/>
        <v/>
      </c>
      <c r="Z278" t="str">
        <f t="shared" si="70"/>
        <v/>
      </c>
      <c r="AA278" t="str">
        <f t="shared" si="70"/>
        <v/>
      </c>
      <c r="AB278" t="str">
        <f t="shared" si="70"/>
        <v/>
      </c>
      <c r="AC278" t="str">
        <f t="shared" si="69"/>
        <v/>
      </c>
      <c r="AD278" t="str">
        <f t="shared" si="69"/>
        <v/>
      </c>
      <c r="AE278" t="str">
        <f t="shared" si="69"/>
        <v/>
      </c>
      <c r="AF278" t="str">
        <f t="shared" si="69"/>
        <v/>
      </c>
      <c r="AG278" t="str">
        <f t="shared" si="69"/>
        <v/>
      </c>
      <c r="AH278" t="str">
        <f t="shared" si="69"/>
        <v/>
      </c>
      <c r="AI278">
        <f t="shared" si="66"/>
        <v>0</v>
      </c>
      <c r="AJ278">
        <f t="shared" si="67"/>
        <v>0</v>
      </c>
    </row>
    <row r="279" spans="2:36" hidden="1" x14ac:dyDescent="0.2">
      <c r="B279">
        <f>TABLA!D274</f>
        <v>1702</v>
      </c>
      <c r="C279" t="str">
        <f>IF(ISNA(LOOKUP($D279,BLIOTECAS!$B$1:$B$27,BLIOTECAS!C$1:C$27)),"",LOOKUP($D279,BLIOTECAS!$B$1:$B$27,BLIOTECAS!C$1:C$27))</f>
        <v xml:space="preserve">Facultad de Medicina </v>
      </c>
      <c r="D279">
        <f>TABLA!G274</f>
        <v>18</v>
      </c>
      <c r="E279" s="163">
        <f>TABLA!BF274</f>
        <v>0</v>
      </c>
      <c r="F279" s="163">
        <f>TABLA!BO274</f>
        <v>0</v>
      </c>
      <c r="G279" t="str">
        <f t="shared" si="68"/>
        <v/>
      </c>
      <c r="H279" t="str">
        <f t="shared" si="68"/>
        <v/>
      </c>
      <c r="I279" t="str">
        <f t="shared" si="68"/>
        <v/>
      </c>
      <c r="J279" t="str">
        <f t="shared" si="68"/>
        <v/>
      </c>
      <c r="K279" t="str">
        <f t="shared" si="68"/>
        <v/>
      </c>
      <c r="L279" t="str">
        <f t="shared" si="68"/>
        <v/>
      </c>
      <c r="M279" t="str">
        <f t="shared" si="68"/>
        <v/>
      </c>
      <c r="N279" t="str">
        <f t="shared" si="68"/>
        <v/>
      </c>
      <c r="O279" t="str">
        <f t="shared" si="68"/>
        <v/>
      </c>
      <c r="P279" t="str">
        <f t="shared" si="68"/>
        <v/>
      </c>
      <c r="Q279" t="str">
        <f t="shared" si="68"/>
        <v/>
      </c>
      <c r="R279" t="str">
        <f t="shared" si="68"/>
        <v/>
      </c>
      <c r="S279" t="str">
        <f t="shared" si="68"/>
        <v/>
      </c>
      <c r="T279" t="str">
        <f t="shared" si="68"/>
        <v/>
      </c>
      <c r="U279" t="str">
        <f t="shared" si="68"/>
        <v/>
      </c>
      <c r="V279" t="str">
        <f t="shared" si="65"/>
        <v/>
      </c>
      <c r="W279" t="str">
        <f t="shared" si="70"/>
        <v/>
      </c>
      <c r="X279" t="str">
        <f t="shared" si="70"/>
        <v/>
      </c>
      <c r="Y279" t="str">
        <f t="shared" si="70"/>
        <v/>
      </c>
      <c r="Z279" t="str">
        <f t="shared" si="70"/>
        <v/>
      </c>
      <c r="AA279" t="str">
        <f t="shared" si="70"/>
        <v/>
      </c>
      <c r="AB279" t="str">
        <f t="shared" si="70"/>
        <v/>
      </c>
      <c r="AC279" t="str">
        <f t="shared" si="69"/>
        <v/>
      </c>
      <c r="AD279" t="str">
        <f t="shared" si="69"/>
        <v/>
      </c>
      <c r="AE279" t="str">
        <f t="shared" si="69"/>
        <v/>
      </c>
      <c r="AF279" t="str">
        <f t="shared" si="69"/>
        <v/>
      </c>
      <c r="AG279" t="str">
        <f t="shared" si="69"/>
        <v/>
      </c>
      <c r="AH279" t="str">
        <f t="shared" si="69"/>
        <v/>
      </c>
      <c r="AI279">
        <f t="shared" si="66"/>
        <v>0</v>
      </c>
      <c r="AJ279">
        <f t="shared" si="67"/>
        <v>0</v>
      </c>
    </row>
    <row r="280" spans="2:36" hidden="1" x14ac:dyDescent="0.2">
      <c r="B280">
        <f>TABLA!D275</f>
        <v>1703</v>
      </c>
      <c r="C280" t="str">
        <f>IF(ISNA(LOOKUP($D280,BLIOTECAS!$B$1:$B$27,BLIOTECAS!C$1:C$27)),"",LOOKUP($D280,BLIOTECAS!$B$1:$B$27,BLIOTECAS!C$1:C$27))</f>
        <v xml:space="preserve">Facultad de Ciencias Geológicas </v>
      </c>
      <c r="D280">
        <f>TABLA!G275</f>
        <v>7</v>
      </c>
      <c r="E280" s="163">
        <f>TABLA!BF275</f>
        <v>0</v>
      </c>
      <c r="F280" s="163">
        <f>TABLA!BO275</f>
        <v>0</v>
      </c>
      <c r="G280" t="str">
        <f t="shared" si="68"/>
        <v/>
      </c>
      <c r="H280" t="str">
        <f t="shared" si="68"/>
        <v/>
      </c>
      <c r="I280" t="str">
        <f t="shared" si="68"/>
        <v/>
      </c>
      <c r="J280" t="str">
        <f t="shared" si="68"/>
        <v/>
      </c>
      <c r="K280" t="str">
        <f t="shared" si="68"/>
        <v/>
      </c>
      <c r="L280" t="str">
        <f t="shared" si="68"/>
        <v/>
      </c>
      <c r="M280" t="str">
        <f t="shared" si="68"/>
        <v/>
      </c>
      <c r="N280" t="str">
        <f t="shared" si="68"/>
        <v/>
      </c>
      <c r="O280" t="str">
        <f t="shared" si="68"/>
        <v/>
      </c>
      <c r="P280" t="str">
        <f t="shared" si="68"/>
        <v/>
      </c>
      <c r="Q280" t="str">
        <f t="shared" si="68"/>
        <v/>
      </c>
      <c r="R280" t="str">
        <f t="shared" si="68"/>
        <v/>
      </c>
      <c r="S280" t="str">
        <f t="shared" si="68"/>
        <v/>
      </c>
      <c r="T280" t="str">
        <f t="shared" si="68"/>
        <v/>
      </c>
      <c r="U280" t="str">
        <f t="shared" si="68"/>
        <v/>
      </c>
      <c r="V280" t="str">
        <f t="shared" si="65"/>
        <v/>
      </c>
      <c r="W280" t="str">
        <f t="shared" si="70"/>
        <v/>
      </c>
      <c r="X280" t="str">
        <f t="shared" si="70"/>
        <v/>
      </c>
      <c r="Y280" t="str">
        <f t="shared" si="70"/>
        <v/>
      </c>
      <c r="Z280" t="str">
        <f t="shared" si="70"/>
        <v/>
      </c>
      <c r="AA280" t="str">
        <f t="shared" si="70"/>
        <v/>
      </c>
      <c r="AB280" t="str">
        <f t="shared" si="70"/>
        <v/>
      </c>
      <c r="AC280" t="str">
        <f t="shared" si="69"/>
        <v/>
      </c>
      <c r="AD280" t="str">
        <f t="shared" si="69"/>
        <v/>
      </c>
      <c r="AE280" t="str">
        <f t="shared" si="69"/>
        <v/>
      </c>
      <c r="AF280" t="str">
        <f t="shared" si="69"/>
        <v/>
      </c>
      <c r="AG280" t="str">
        <f t="shared" si="69"/>
        <v/>
      </c>
      <c r="AH280" t="str">
        <f t="shared" si="69"/>
        <v/>
      </c>
      <c r="AI280">
        <f t="shared" si="66"/>
        <v>0</v>
      </c>
      <c r="AJ280">
        <f t="shared" si="67"/>
        <v>0</v>
      </c>
    </row>
    <row r="281" spans="2:36" x14ac:dyDescent="0.2">
      <c r="B281">
        <f>TABLA!D276</f>
        <v>1704</v>
      </c>
      <c r="C281" t="str">
        <f>IF(ISNA(LOOKUP($D281,BLIOTECAS!$B$1:$B$27,BLIOTECAS!C$1:C$27)),"",LOOKUP($D281,BLIOTECAS!$B$1:$B$27,BLIOTECAS!C$1:C$27))</f>
        <v xml:space="preserve">Facultad de Ciencias Económicas y Empresariales </v>
      </c>
      <c r="D281">
        <f>TABLA!G276</f>
        <v>5</v>
      </c>
      <c r="E281" s="163">
        <f>TABLA!BF276</f>
        <v>0</v>
      </c>
      <c r="F281" s="163">
        <f>TABLA!BO276</f>
        <v>0</v>
      </c>
      <c r="G281" t="str">
        <f t="shared" si="68"/>
        <v/>
      </c>
      <c r="H281" t="str">
        <f t="shared" si="68"/>
        <v/>
      </c>
      <c r="I281" t="str">
        <f t="shared" si="68"/>
        <v/>
      </c>
      <c r="J281" t="str">
        <f t="shared" si="68"/>
        <v/>
      </c>
      <c r="K281" t="str">
        <f t="shared" si="68"/>
        <v/>
      </c>
      <c r="L281" t="str">
        <f t="shared" si="68"/>
        <v/>
      </c>
      <c r="M281" t="str">
        <f t="shared" si="68"/>
        <v/>
      </c>
      <c r="N281" t="str">
        <f t="shared" si="68"/>
        <v/>
      </c>
      <c r="O281" t="str">
        <f t="shared" si="68"/>
        <v/>
      </c>
      <c r="P281" t="str">
        <f t="shared" si="68"/>
        <v/>
      </c>
      <c r="Q281" t="str">
        <f t="shared" si="68"/>
        <v/>
      </c>
      <c r="R281" t="str">
        <f t="shared" si="68"/>
        <v/>
      </c>
      <c r="S281" t="str">
        <f t="shared" si="68"/>
        <v/>
      </c>
      <c r="T281" t="str">
        <f t="shared" si="68"/>
        <v/>
      </c>
      <c r="U281" t="str">
        <f t="shared" si="68"/>
        <v/>
      </c>
      <c r="V281" t="str">
        <f t="shared" si="65"/>
        <v/>
      </c>
      <c r="W281" t="str">
        <f t="shared" si="70"/>
        <v/>
      </c>
      <c r="X281" t="str">
        <f t="shared" si="70"/>
        <v/>
      </c>
      <c r="Y281" t="str">
        <f t="shared" si="70"/>
        <v/>
      </c>
      <c r="Z281" t="str">
        <f t="shared" si="70"/>
        <v/>
      </c>
      <c r="AA281" t="str">
        <f t="shared" si="70"/>
        <v/>
      </c>
      <c r="AB281" t="str">
        <f t="shared" si="70"/>
        <v/>
      </c>
      <c r="AC281" t="str">
        <f t="shared" si="69"/>
        <v/>
      </c>
      <c r="AD281" t="str">
        <f t="shared" si="69"/>
        <v/>
      </c>
      <c r="AE281" t="str">
        <f t="shared" si="69"/>
        <v/>
      </c>
      <c r="AF281" t="str">
        <f t="shared" si="69"/>
        <v/>
      </c>
      <c r="AG281" t="str">
        <f t="shared" si="69"/>
        <v/>
      </c>
      <c r="AH281" t="str">
        <f t="shared" si="69"/>
        <v/>
      </c>
      <c r="AI281">
        <f t="shared" si="66"/>
        <v>0</v>
      </c>
      <c r="AJ281">
        <f t="shared" si="67"/>
        <v>0</v>
      </c>
    </row>
    <row r="282" spans="2:36" hidden="1" x14ac:dyDescent="0.2">
      <c r="B282">
        <f>TABLA!D277</f>
        <v>1705</v>
      </c>
      <c r="C282" t="str">
        <f>IF(ISNA(LOOKUP($D282,BLIOTECAS!$B$1:$B$27,BLIOTECAS!C$1:C$27)),"",LOOKUP($D282,BLIOTECAS!$B$1:$B$27,BLIOTECAS!C$1:C$27))</f>
        <v/>
      </c>
      <c r="D282">
        <f>TABLA!G277</f>
        <v>0</v>
      </c>
      <c r="E282" s="163">
        <f>TABLA!BF277</f>
        <v>0</v>
      </c>
      <c r="F282" s="163">
        <f>TABLA!BO277</f>
        <v>0</v>
      </c>
      <c r="G282" t="str">
        <f t="shared" si="68"/>
        <v/>
      </c>
      <c r="H282" t="str">
        <f t="shared" si="68"/>
        <v/>
      </c>
      <c r="I282" t="str">
        <f t="shared" si="68"/>
        <v/>
      </c>
      <c r="J282" t="str">
        <f t="shared" si="68"/>
        <v/>
      </c>
      <c r="K282" t="str">
        <f t="shared" si="68"/>
        <v/>
      </c>
      <c r="L282" t="str">
        <f t="shared" si="68"/>
        <v/>
      </c>
      <c r="M282" t="str">
        <f t="shared" si="68"/>
        <v/>
      </c>
      <c r="N282" t="str">
        <f t="shared" si="68"/>
        <v/>
      </c>
      <c r="O282" t="str">
        <f t="shared" si="68"/>
        <v/>
      </c>
      <c r="P282" t="str">
        <f t="shared" si="68"/>
        <v/>
      </c>
      <c r="Q282" t="str">
        <f t="shared" si="68"/>
        <v/>
      </c>
      <c r="R282" t="str">
        <f t="shared" si="68"/>
        <v/>
      </c>
      <c r="S282" t="str">
        <f t="shared" si="68"/>
        <v/>
      </c>
      <c r="T282" t="str">
        <f t="shared" si="68"/>
        <v/>
      </c>
      <c r="U282" t="str">
        <f t="shared" si="68"/>
        <v/>
      </c>
      <c r="V282" t="str">
        <f t="shared" si="65"/>
        <v/>
      </c>
      <c r="W282" t="str">
        <f t="shared" si="70"/>
        <v/>
      </c>
      <c r="X282" t="str">
        <f t="shared" si="70"/>
        <v/>
      </c>
      <c r="Y282" t="str">
        <f t="shared" si="70"/>
        <v/>
      </c>
      <c r="Z282" t="str">
        <f t="shared" si="70"/>
        <v/>
      </c>
      <c r="AA282" t="str">
        <f t="shared" si="70"/>
        <v/>
      </c>
      <c r="AB282" t="str">
        <f t="shared" si="70"/>
        <v/>
      </c>
      <c r="AC282" t="str">
        <f t="shared" si="69"/>
        <v/>
      </c>
      <c r="AD282" t="str">
        <f t="shared" si="69"/>
        <v/>
      </c>
      <c r="AE282" t="str">
        <f t="shared" si="69"/>
        <v/>
      </c>
      <c r="AF282" t="str">
        <f t="shared" si="69"/>
        <v/>
      </c>
      <c r="AG282" t="str">
        <f t="shared" si="69"/>
        <v/>
      </c>
      <c r="AH282" t="str">
        <f t="shared" si="69"/>
        <v/>
      </c>
      <c r="AI282">
        <f t="shared" si="66"/>
        <v>0</v>
      </c>
      <c r="AJ282">
        <f t="shared" si="67"/>
        <v>0</v>
      </c>
    </row>
    <row r="283" spans="2:36" hidden="1" x14ac:dyDescent="0.2">
      <c r="B283">
        <f>TABLA!D278</f>
        <v>1706</v>
      </c>
      <c r="C283" t="str">
        <f>IF(ISNA(LOOKUP($D283,BLIOTECAS!$B$1:$B$27,BLIOTECAS!C$1:C$27)),"",LOOKUP($D283,BLIOTECAS!$B$1:$B$27,BLIOTECAS!C$1:C$27))</f>
        <v xml:space="preserve">Facultad de Ciencias de la Información </v>
      </c>
      <c r="D283">
        <f>TABLA!G278</f>
        <v>4</v>
      </c>
      <c r="E283" s="163">
        <f>TABLA!BF278</f>
        <v>0</v>
      </c>
      <c r="F283" s="163">
        <f>TABLA!BO278</f>
        <v>0</v>
      </c>
      <c r="G283" t="str">
        <f t="shared" si="68"/>
        <v/>
      </c>
      <c r="H283" t="str">
        <f t="shared" si="68"/>
        <v/>
      </c>
      <c r="I283" t="str">
        <f t="shared" si="68"/>
        <v/>
      </c>
      <c r="J283" t="str">
        <f t="shared" si="68"/>
        <v/>
      </c>
      <c r="K283" t="str">
        <f t="shared" si="68"/>
        <v/>
      </c>
      <c r="L283" t="str">
        <f t="shared" si="68"/>
        <v/>
      </c>
      <c r="M283" t="str">
        <f t="shared" si="68"/>
        <v/>
      </c>
      <c r="N283" t="str">
        <f t="shared" si="68"/>
        <v/>
      </c>
      <c r="O283" t="str">
        <f t="shared" si="68"/>
        <v/>
      </c>
      <c r="P283" t="str">
        <f t="shared" si="68"/>
        <v/>
      </c>
      <c r="Q283" t="str">
        <f t="shared" si="68"/>
        <v/>
      </c>
      <c r="R283" t="str">
        <f t="shared" si="68"/>
        <v/>
      </c>
      <c r="S283" t="str">
        <f t="shared" si="68"/>
        <v/>
      </c>
      <c r="T283" t="str">
        <f t="shared" si="68"/>
        <v/>
      </c>
      <c r="U283" t="str">
        <f t="shared" si="68"/>
        <v/>
      </c>
      <c r="V283" t="str">
        <f t="shared" si="65"/>
        <v/>
      </c>
      <c r="W283" t="str">
        <f t="shared" si="70"/>
        <v/>
      </c>
      <c r="X283" t="str">
        <f t="shared" si="70"/>
        <v/>
      </c>
      <c r="Y283" t="str">
        <f t="shared" si="70"/>
        <v/>
      </c>
      <c r="Z283" t="str">
        <f t="shared" si="70"/>
        <v/>
      </c>
      <c r="AA283" t="str">
        <f t="shared" si="70"/>
        <v/>
      </c>
      <c r="AB283" t="str">
        <f t="shared" si="70"/>
        <v/>
      </c>
      <c r="AC283" t="str">
        <f t="shared" si="69"/>
        <v/>
      </c>
      <c r="AD283" t="str">
        <f t="shared" si="69"/>
        <v/>
      </c>
      <c r="AE283" t="str">
        <f t="shared" si="69"/>
        <v/>
      </c>
      <c r="AF283" t="str">
        <f t="shared" si="69"/>
        <v/>
      </c>
      <c r="AG283" t="str">
        <f t="shared" si="69"/>
        <v/>
      </c>
      <c r="AH283" t="str">
        <f t="shared" si="69"/>
        <v/>
      </c>
      <c r="AI283">
        <f t="shared" si="66"/>
        <v>0</v>
      </c>
      <c r="AJ283">
        <f t="shared" si="67"/>
        <v>0</v>
      </c>
    </row>
    <row r="284" spans="2:36" hidden="1" x14ac:dyDescent="0.2">
      <c r="B284">
        <f>TABLA!D279</f>
        <v>1707</v>
      </c>
      <c r="C284" t="str">
        <f>IF(ISNA(LOOKUP($D284,BLIOTECAS!$B$1:$B$27,BLIOTECAS!C$1:C$27)),"",LOOKUP($D284,BLIOTECAS!$B$1:$B$27,BLIOTECAS!C$1:C$27))</f>
        <v/>
      </c>
      <c r="D284">
        <f>TABLA!G279</f>
        <v>0</v>
      </c>
      <c r="E284" s="163">
        <f>TABLA!BF279</f>
        <v>0</v>
      </c>
      <c r="F284" s="163">
        <f>TABLA!BO279</f>
        <v>0</v>
      </c>
      <c r="G284" t="str">
        <f t="shared" ref="G284:U293" si="71">IFERROR((IF(FIND(G$1,$E284,1)&gt;0,"x")),"")</f>
        <v/>
      </c>
      <c r="H284" t="str">
        <f t="shared" si="71"/>
        <v/>
      </c>
      <c r="I284" t="str">
        <f t="shared" si="71"/>
        <v/>
      </c>
      <c r="J284" t="str">
        <f t="shared" si="71"/>
        <v/>
      </c>
      <c r="K284" t="str">
        <f t="shared" si="71"/>
        <v/>
      </c>
      <c r="L284" t="str">
        <f t="shared" si="71"/>
        <v/>
      </c>
      <c r="M284" t="str">
        <f t="shared" si="71"/>
        <v/>
      </c>
      <c r="N284" t="str">
        <f t="shared" si="71"/>
        <v/>
      </c>
      <c r="O284" t="str">
        <f t="shared" si="71"/>
        <v/>
      </c>
      <c r="P284" t="str">
        <f t="shared" si="71"/>
        <v/>
      </c>
      <c r="Q284" t="str">
        <f t="shared" si="71"/>
        <v/>
      </c>
      <c r="R284" t="str">
        <f t="shared" si="71"/>
        <v/>
      </c>
      <c r="S284" t="str">
        <f t="shared" si="71"/>
        <v/>
      </c>
      <c r="T284" t="str">
        <f t="shared" si="71"/>
        <v/>
      </c>
      <c r="U284" t="str">
        <f t="shared" si="71"/>
        <v/>
      </c>
      <c r="V284" t="str">
        <f t="shared" si="65"/>
        <v/>
      </c>
      <c r="W284" t="str">
        <f t="shared" si="70"/>
        <v/>
      </c>
      <c r="X284" t="str">
        <f t="shared" si="70"/>
        <v/>
      </c>
      <c r="Y284" t="str">
        <f t="shared" si="70"/>
        <v/>
      </c>
      <c r="Z284" t="str">
        <f t="shared" si="70"/>
        <v/>
      </c>
      <c r="AA284" t="str">
        <f t="shared" si="70"/>
        <v/>
      </c>
      <c r="AB284" t="str">
        <f t="shared" si="70"/>
        <v/>
      </c>
      <c r="AC284" t="str">
        <f t="shared" si="69"/>
        <v/>
      </c>
      <c r="AD284" t="str">
        <f t="shared" si="69"/>
        <v/>
      </c>
      <c r="AE284" t="str">
        <f t="shared" si="69"/>
        <v/>
      </c>
      <c r="AF284" t="str">
        <f t="shared" si="69"/>
        <v/>
      </c>
      <c r="AG284" t="str">
        <f t="shared" si="69"/>
        <v/>
      </c>
      <c r="AH284" t="str">
        <f t="shared" si="69"/>
        <v/>
      </c>
      <c r="AI284">
        <f t="shared" si="66"/>
        <v>0</v>
      </c>
      <c r="AJ284">
        <f t="shared" si="67"/>
        <v>0</v>
      </c>
    </row>
    <row r="285" spans="2:36" hidden="1" x14ac:dyDescent="0.2">
      <c r="B285">
        <f>TABLA!D280</f>
        <v>1708</v>
      </c>
      <c r="C285" t="str">
        <f>IF(ISNA(LOOKUP($D285,BLIOTECAS!$B$1:$B$27,BLIOTECAS!C$1:C$27)),"",LOOKUP($D285,BLIOTECAS!$B$1:$B$27,BLIOTECAS!C$1:C$27))</f>
        <v xml:space="preserve">Facultad de Ciencias Químicas </v>
      </c>
      <c r="D285">
        <f>TABLA!G280</f>
        <v>10</v>
      </c>
      <c r="E285" s="163">
        <f>TABLA!BF280</f>
        <v>0</v>
      </c>
      <c r="F285" s="163">
        <f>TABLA!BO280</f>
        <v>0</v>
      </c>
      <c r="G285" t="str">
        <f t="shared" si="71"/>
        <v/>
      </c>
      <c r="H285" t="str">
        <f t="shared" si="71"/>
        <v/>
      </c>
      <c r="I285" t="str">
        <f t="shared" si="71"/>
        <v/>
      </c>
      <c r="J285" t="str">
        <f t="shared" si="71"/>
        <v/>
      </c>
      <c r="K285" t="str">
        <f t="shared" si="71"/>
        <v/>
      </c>
      <c r="L285" t="str">
        <f t="shared" si="71"/>
        <v/>
      </c>
      <c r="M285" t="str">
        <f t="shared" si="71"/>
        <v/>
      </c>
      <c r="N285" t="str">
        <f t="shared" si="71"/>
        <v/>
      </c>
      <c r="O285" t="str">
        <f t="shared" si="71"/>
        <v/>
      </c>
      <c r="P285" t="str">
        <f t="shared" si="71"/>
        <v/>
      </c>
      <c r="Q285" t="str">
        <f t="shared" si="71"/>
        <v/>
      </c>
      <c r="R285" t="str">
        <f t="shared" si="71"/>
        <v/>
      </c>
      <c r="S285" t="str">
        <f t="shared" si="71"/>
        <v/>
      </c>
      <c r="T285" t="str">
        <f t="shared" si="71"/>
        <v/>
      </c>
      <c r="U285" t="str">
        <f t="shared" si="71"/>
        <v/>
      </c>
      <c r="V285" t="str">
        <f t="shared" si="65"/>
        <v/>
      </c>
      <c r="W285" t="str">
        <f t="shared" si="70"/>
        <v/>
      </c>
      <c r="X285" t="str">
        <f t="shared" si="70"/>
        <v/>
      </c>
      <c r="Y285" t="str">
        <f t="shared" si="70"/>
        <v/>
      </c>
      <c r="Z285" t="str">
        <f t="shared" si="70"/>
        <v/>
      </c>
      <c r="AA285" t="str">
        <f t="shared" si="70"/>
        <v/>
      </c>
      <c r="AB285" t="str">
        <f t="shared" si="70"/>
        <v/>
      </c>
      <c r="AC285" t="str">
        <f t="shared" si="69"/>
        <v/>
      </c>
      <c r="AD285" t="str">
        <f t="shared" si="69"/>
        <v/>
      </c>
      <c r="AE285" t="str">
        <f t="shared" si="69"/>
        <v/>
      </c>
      <c r="AF285" t="str">
        <f t="shared" si="69"/>
        <v/>
      </c>
      <c r="AG285" t="str">
        <f t="shared" si="69"/>
        <v/>
      </c>
      <c r="AH285" t="str">
        <f t="shared" si="69"/>
        <v/>
      </c>
      <c r="AI285">
        <f t="shared" si="66"/>
        <v>0</v>
      </c>
      <c r="AJ285">
        <f t="shared" si="67"/>
        <v>0</v>
      </c>
    </row>
    <row r="286" spans="2:36" hidden="1" x14ac:dyDescent="0.2">
      <c r="B286">
        <f>TABLA!D281</f>
        <v>1709</v>
      </c>
      <c r="C286" t="str">
        <f>IF(ISNA(LOOKUP($D286,BLIOTECAS!$B$1:$B$27,BLIOTECAS!C$1:C$27)),"",LOOKUP($D286,BLIOTECAS!$B$1:$B$27,BLIOTECAS!C$1:C$27))</f>
        <v>F. Estudios Estadísticos</v>
      </c>
      <c r="D286">
        <f>TABLA!G281</f>
        <v>23</v>
      </c>
      <c r="E286" s="163">
        <f>TABLA!BF281</f>
        <v>0</v>
      </c>
      <c r="F286" s="163">
        <f>TABLA!BO281</f>
        <v>0</v>
      </c>
      <c r="G286" t="str">
        <f t="shared" si="71"/>
        <v/>
      </c>
      <c r="H286" t="str">
        <f t="shared" si="71"/>
        <v/>
      </c>
      <c r="I286" t="str">
        <f t="shared" si="71"/>
        <v/>
      </c>
      <c r="J286" t="str">
        <f t="shared" si="71"/>
        <v/>
      </c>
      <c r="K286" t="str">
        <f t="shared" si="71"/>
        <v/>
      </c>
      <c r="L286" t="str">
        <f t="shared" si="71"/>
        <v/>
      </c>
      <c r="M286" t="str">
        <f t="shared" si="71"/>
        <v/>
      </c>
      <c r="N286" t="str">
        <f t="shared" si="71"/>
        <v/>
      </c>
      <c r="O286" t="str">
        <f t="shared" si="71"/>
        <v/>
      </c>
      <c r="P286" t="str">
        <f t="shared" si="71"/>
        <v/>
      </c>
      <c r="Q286" t="str">
        <f t="shared" si="71"/>
        <v/>
      </c>
      <c r="R286" t="str">
        <f t="shared" si="71"/>
        <v/>
      </c>
      <c r="S286" t="str">
        <f t="shared" si="71"/>
        <v/>
      </c>
      <c r="T286" t="str">
        <f t="shared" si="71"/>
        <v/>
      </c>
      <c r="U286" t="str">
        <f t="shared" si="71"/>
        <v/>
      </c>
      <c r="V286" t="str">
        <f t="shared" si="65"/>
        <v/>
      </c>
      <c r="W286" t="str">
        <f t="shared" si="70"/>
        <v/>
      </c>
      <c r="X286" t="str">
        <f t="shared" si="70"/>
        <v/>
      </c>
      <c r="Y286" t="str">
        <f t="shared" si="70"/>
        <v/>
      </c>
      <c r="Z286" t="str">
        <f t="shared" si="70"/>
        <v/>
      </c>
      <c r="AA286" t="str">
        <f t="shared" si="70"/>
        <v/>
      </c>
      <c r="AB286" t="str">
        <f t="shared" si="70"/>
        <v/>
      </c>
      <c r="AC286" t="str">
        <f t="shared" ref="AC286:AH295" si="72">IFERROR((IF(FIND(AC$1,$E286,1)&gt;0,"x")),"")</f>
        <v/>
      </c>
      <c r="AD286" t="str">
        <f t="shared" si="72"/>
        <v/>
      </c>
      <c r="AE286" t="str">
        <f t="shared" si="72"/>
        <v/>
      </c>
      <c r="AF286" t="str">
        <f t="shared" si="72"/>
        <v/>
      </c>
      <c r="AG286" t="str">
        <f t="shared" si="72"/>
        <v/>
      </c>
      <c r="AH286" t="str">
        <f t="shared" si="72"/>
        <v/>
      </c>
      <c r="AI286">
        <f t="shared" si="66"/>
        <v>0</v>
      </c>
      <c r="AJ286">
        <f t="shared" si="67"/>
        <v>0</v>
      </c>
    </row>
    <row r="287" spans="2:36" ht="38.25" hidden="1" x14ac:dyDescent="0.2">
      <c r="B287">
        <f>TABLA!D282</f>
        <v>1710</v>
      </c>
      <c r="C287" t="str">
        <f>IF(ISNA(LOOKUP($D287,BLIOTECAS!$B$1:$B$27,BLIOTECAS!C$1:C$27)),"",LOOKUP($D287,BLIOTECAS!$B$1:$B$27,BLIOTECAS!C$1:C$27))</f>
        <v xml:space="preserve">Facultad de Medicina </v>
      </c>
      <c r="D287">
        <f>TABLA!G282</f>
        <v>18</v>
      </c>
      <c r="E287" s="163" t="str">
        <f>TABLA!BF282</f>
        <v>Creo que podría realizar estudios comparativos y evolutivos de la productividad científica de profesores, grupos, departamentos y centros</v>
      </c>
      <c r="F287" s="163" t="str">
        <f>TABLA!BO282</f>
        <v>los estudiantes se quejan de la falta de bibliotecas abiertas en madrid y la ucm podría quizá con el ayuntamiento buscar la manera de abrir 12 horas todo el año algunas bibliotecas para paliar ese problema</v>
      </c>
      <c r="G287" t="str">
        <f t="shared" si="71"/>
        <v/>
      </c>
      <c r="H287" t="str">
        <f t="shared" si="71"/>
        <v/>
      </c>
      <c r="I287" t="str">
        <f t="shared" si="71"/>
        <v>x</v>
      </c>
      <c r="J287" t="str">
        <f t="shared" si="71"/>
        <v/>
      </c>
      <c r="K287" t="str">
        <f t="shared" si="71"/>
        <v/>
      </c>
      <c r="L287" t="str">
        <f t="shared" si="71"/>
        <v/>
      </c>
      <c r="M287" t="str">
        <f t="shared" si="71"/>
        <v/>
      </c>
      <c r="N287" t="str">
        <f t="shared" si="71"/>
        <v/>
      </c>
      <c r="O287" t="str">
        <f t="shared" si="71"/>
        <v/>
      </c>
      <c r="P287" t="str">
        <f t="shared" si="71"/>
        <v/>
      </c>
      <c r="Q287" t="str">
        <f t="shared" si="71"/>
        <v/>
      </c>
      <c r="R287" t="str">
        <f t="shared" si="71"/>
        <v/>
      </c>
      <c r="S287" t="str">
        <f t="shared" si="71"/>
        <v>x</v>
      </c>
      <c r="T287" t="str">
        <f t="shared" si="71"/>
        <v/>
      </c>
      <c r="U287" t="str">
        <f t="shared" si="71"/>
        <v/>
      </c>
      <c r="V287" t="str">
        <f t="shared" si="65"/>
        <v/>
      </c>
      <c r="W287" t="str">
        <f t="shared" ref="W287:AB296" si="73">IFERROR((IF(FIND(W$1,$E287,1)&gt;0,"x")),"")</f>
        <v/>
      </c>
      <c r="X287" t="str">
        <f t="shared" si="73"/>
        <v/>
      </c>
      <c r="Y287" t="str">
        <f t="shared" si="73"/>
        <v/>
      </c>
      <c r="Z287" t="str">
        <f t="shared" si="73"/>
        <v/>
      </c>
      <c r="AA287" t="str">
        <f t="shared" si="73"/>
        <v/>
      </c>
      <c r="AB287" t="str">
        <f t="shared" si="73"/>
        <v/>
      </c>
      <c r="AC287" t="str">
        <f t="shared" si="72"/>
        <v/>
      </c>
      <c r="AD287" t="str">
        <f t="shared" si="72"/>
        <v/>
      </c>
      <c r="AE287" t="str">
        <f t="shared" si="72"/>
        <v/>
      </c>
      <c r="AF287" t="str">
        <f t="shared" si="72"/>
        <v/>
      </c>
      <c r="AG287" t="str">
        <f t="shared" si="72"/>
        <v/>
      </c>
      <c r="AH287" t="str">
        <f t="shared" si="72"/>
        <v/>
      </c>
      <c r="AI287">
        <f t="shared" si="66"/>
        <v>1</v>
      </c>
      <c r="AJ287">
        <f t="shared" si="67"/>
        <v>1</v>
      </c>
    </row>
    <row r="288" spans="2:36" hidden="1" x14ac:dyDescent="0.2">
      <c r="B288">
        <f>TABLA!D283</f>
        <v>1711</v>
      </c>
      <c r="C288" t="str">
        <f>IF(ISNA(LOOKUP($D288,BLIOTECAS!$B$1:$B$27,BLIOTECAS!C$1:C$27)),"",LOOKUP($D288,BLIOTECAS!$B$1:$B$27,BLIOTECAS!C$1:C$27))</f>
        <v>F. Enfermería, Fisioterapia y Podología</v>
      </c>
      <c r="D288">
        <f>TABLA!G283</f>
        <v>22</v>
      </c>
      <c r="E288" s="163">
        <f>TABLA!BF283</f>
        <v>0</v>
      </c>
      <c r="F288" s="163">
        <f>TABLA!BO283</f>
        <v>0</v>
      </c>
      <c r="G288" t="str">
        <f t="shared" si="71"/>
        <v/>
      </c>
      <c r="H288" t="str">
        <f t="shared" si="71"/>
        <v/>
      </c>
      <c r="I288" t="str">
        <f t="shared" si="71"/>
        <v/>
      </c>
      <c r="J288" t="str">
        <f t="shared" si="71"/>
        <v/>
      </c>
      <c r="K288" t="str">
        <f t="shared" si="71"/>
        <v/>
      </c>
      <c r="L288" t="str">
        <f t="shared" si="71"/>
        <v/>
      </c>
      <c r="M288" t="str">
        <f t="shared" si="71"/>
        <v/>
      </c>
      <c r="N288" t="str">
        <f t="shared" si="71"/>
        <v/>
      </c>
      <c r="O288" t="str">
        <f t="shared" si="71"/>
        <v/>
      </c>
      <c r="P288" t="str">
        <f t="shared" si="71"/>
        <v/>
      </c>
      <c r="Q288" t="str">
        <f t="shared" si="71"/>
        <v/>
      </c>
      <c r="R288" t="str">
        <f t="shared" si="71"/>
        <v/>
      </c>
      <c r="S288" t="str">
        <f t="shared" si="71"/>
        <v/>
      </c>
      <c r="T288" t="str">
        <f t="shared" si="71"/>
        <v/>
      </c>
      <c r="U288" t="str">
        <f t="shared" si="71"/>
        <v/>
      </c>
      <c r="V288" t="str">
        <f t="shared" si="65"/>
        <v/>
      </c>
      <c r="W288" t="str">
        <f t="shared" si="73"/>
        <v/>
      </c>
      <c r="X288" t="str">
        <f t="shared" si="73"/>
        <v/>
      </c>
      <c r="Y288" t="str">
        <f t="shared" si="73"/>
        <v/>
      </c>
      <c r="Z288" t="str">
        <f t="shared" si="73"/>
        <v/>
      </c>
      <c r="AA288" t="str">
        <f t="shared" si="73"/>
        <v/>
      </c>
      <c r="AB288" t="str">
        <f t="shared" si="73"/>
        <v/>
      </c>
      <c r="AC288" t="str">
        <f t="shared" si="72"/>
        <v/>
      </c>
      <c r="AD288" t="str">
        <f t="shared" si="72"/>
        <v/>
      </c>
      <c r="AE288" t="str">
        <f t="shared" si="72"/>
        <v/>
      </c>
      <c r="AF288" t="str">
        <f t="shared" si="72"/>
        <v/>
      </c>
      <c r="AG288" t="str">
        <f t="shared" si="72"/>
        <v/>
      </c>
      <c r="AH288" t="str">
        <f t="shared" si="72"/>
        <v/>
      </c>
      <c r="AI288">
        <f t="shared" si="66"/>
        <v>0</v>
      </c>
      <c r="AJ288">
        <f t="shared" si="67"/>
        <v>0</v>
      </c>
    </row>
    <row r="289" spans="2:36" hidden="1" x14ac:dyDescent="0.2">
      <c r="B289">
        <f>TABLA!D284</f>
        <v>1712</v>
      </c>
      <c r="C289" t="str">
        <f>IF(ISNA(LOOKUP($D289,BLIOTECAS!$B$1:$B$27,BLIOTECAS!C$1:C$27)),"",LOOKUP($D289,BLIOTECAS!$B$1:$B$27,BLIOTECAS!C$1:C$27))</f>
        <v xml:space="preserve">Facultad de Ciencias Matemáticas </v>
      </c>
      <c r="D289">
        <f>TABLA!G284</f>
        <v>8</v>
      </c>
      <c r="E289" s="163">
        <f>TABLA!BF284</f>
        <v>0</v>
      </c>
      <c r="F289" s="163">
        <f>TABLA!BO284</f>
        <v>0</v>
      </c>
      <c r="G289" t="str">
        <f t="shared" si="71"/>
        <v/>
      </c>
      <c r="H289" t="str">
        <f t="shared" si="71"/>
        <v/>
      </c>
      <c r="I289" t="str">
        <f t="shared" si="71"/>
        <v/>
      </c>
      <c r="J289" t="str">
        <f t="shared" si="71"/>
        <v/>
      </c>
      <c r="K289" t="str">
        <f t="shared" si="71"/>
        <v/>
      </c>
      <c r="L289" t="str">
        <f t="shared" si="71"/>
        <v/>
      </c>
      <c r="M289" t="str">
        <f t="shared" si="71"/>
        <v/>
      </c>
      <c r="N289" t="str">
        <f t="shared" si="71"/>
        <v/>
      </c>
      <c r="O289" t="str">
        <f t="shared" si="71"/>
        <v/>
      </c>
      <c r="P289" t="str">
        <f t="shared" si="71"/>
        <v/>
      </c>
      <c r="Q289" t="str">
        <f t="shared" si="71"/>
        <v/>
      </c>
      <c r="R289" t="str">
        <f t="shared" si="71"/>
        <v/>
      </c>
      <c r="S289" t="str">
        <f t="shared" si="71"/>
        <v/>
      </c>
      <c r="T289" t="str">
        <f t="shared" si="71"/>
        <v/>
      </c>
      <c r="U289" t="str">
        <f t="shared" si="71"/>
        <v/>
      </c>
      <c r="V289" t="str">
        <f t="shared" si="65"/>
        <v/>
      </c>
      <c r="W289" t="str">
        <f t="shared" si="73"/>
        <v/>
      </c>
      <c r="X289" t="str">
        <f t="shared" si="73"/>
        <v/>
      </c>
      <c r="Y289" t="str">
        <f t="shared" si="73"/>
        <v/>
      </c>
      <c r="Z289" t="str">
        <f t="shared" si="73"/>
        <v/>
      </c>
      <c r="AA289" t="str">
        <f t="shared" si="73"/>
        <v/>
      </c>
      <c r="AB289" t="str">
        <f t="shared" si="73"/>
        <v/>
      </c>
      <c r="AC289" t="str">
        <f t="shared" si="72"/>
        <v/>
      </c>
      <c r="AD289" t="str">
        <f t="shared" si="72"/>
        <v/>
      </c>
      <c r="AE289" t="str">
        <f t="shared" si="72"/>
        <v/>
      </c>
      <c r="AF289" t="str">
        <f t="shared" si="72"/>
        <v/>
      </c>
      <c r="AG289" t="str">
        <f t="shared" si="72"/>
        <v/>
      </c>
      <c r="AH289" t="str">
        <f t="shared" si="72"/>
        <v/>
      </c>
      <c r="AI289">
        <f t="shared" si="66"/>
        <v>0</v>
      </c>
      <c r="AJ289">
        <f t="shared" si="67"/>
        <v>0</v>
      </c>
    </row>
    <row r="290" spans="2:36" ht="25.5" x14ac:dyDescent="0.2">
      <c r="B290">
        <f>TABLA!D285</f>
        <v>1713</v>
      </c>
      <c r="C290" t="str">
        <f>IF(ISNA(LOOKUP($D290,BLIOTECAS!$B$1:$B$27,BLIOTECAS!C$1:C$27)),"",LOOKUP($D290,BLIOTECAS!$B$1:$B$27,BLIOTECAS!C$1:C$27))</f>
        <v xml:space="preserve">Facultad de Ciencias Químicas </v>
      </c>
      <c r="D290">
        <f>TABLA!G285</f>
        <v>10</v>
      </c>
      <c r="E290" s="163">
        <f>TABLA!BF285</f>
        <v>0</v>
      </c>
      <c r="F290" s="163" t="str">
        <f>TABLA!BO285</f>
        <v>ES INACEPTABLE QUE LAS REVISTAS SE TENGAN QUE PAGAR DEL PRESUPUESTO GLOBAL DE LA FACULTAD</v>
      </c>
      <c r="G290" t="str">
        <f t="shared" si="71"/>
        <v/>
      </c>
      <c r="H290" t="str">
        <f t="shared" si="71"/>
        <v/>
      </c>
      <c r="I290" t="str">
        <f t="shared" si="71"/>
        <v/>
      </c>
      <c r="J290" t="str">
        <f t="shared" si="71"/>
        <v/>
      </c>
      <c r="K290" t="str">
        <f t="shared" si="71"/>
        <v/>
      </c>
      <c r="L290" t="str">
        <f t="shared" si="71"/>
        <v/>
      </c>
      <c r="M290" t="str">
        <f t="shared" si="71"/>
        <v/>
      </c>
      <c r="N290" t="str">
        <f t="shared" si="71"/>
        <v/>
      </c>
      <c r="O290" t="str">
        <f t="shared" si="71"/>
        <v/>
      </c>
      <c r="P290" t="str">
        <f t="shared" si="71"/>
        <v/>
      </c>
      <c r="Q290" t="str">
        <f t="shared" si="71"/>
        <v/>
      </c>
      <c r="R290" t="str">
        <f t="shared" si="71"/>
        <v/>
      </c>
      <c r="S290" t="str">
        <f t="shared" si="71"/>
        <v/>
      </c>
      <c r="T290" t="str">
        <f t="shared" si="71"/>
        <v/>
      </c>
      <c r="U290" t="str">
        <f t="shared" si="71"/>
        <v/>
      </c>
      <c r="V290" t="str">
        <f t="shared" si="65"/>
        <v/>
      </c>
      <c r="W290" t="str">
        <f t="shared" si="73"/>
        <v/>
      </c>
      <c r="X290" t="str">
        <f t="shared" si="73"/>
        <v/>
      </c>
      <c r="Y290" t="str">
        <f t="shared" si="73"/>
        <v/>
      </c>
      <c r="Z290" t="str">
        <f t="shared" si="73"/>
        <v/>
      </c>
      <c r="AA290" t="str">
        <f t="shared" si="73"/>
        <v/>
      </c>
      <c r="AB290" t="str">
        <f t="shared" si="73"/>
        <v/>
      </c>
      <c r="AC290" t="str">
        <f t="shared" si="72"/>
        <v/>
      </c>
      <c r="AD290" t="str">
        <f t="shared" si="72"/>
        <v/>
      </c>
      <c r="AE290" t="str">
        <f t="shared" si="72"/>
        <v/>
      </c>
      <c r="AF290" t="str">
        <f t="shared" si="72"/>
        <v/>
      </c>
      <c r="AG290" t="str">
        <f t="shared" si="72"/>
        <v/>
      </c>
      <c r="AH290" t="str">
        <f t="shared" si="72"/>
        <v/>
      </c>
      <c r="AI290">
        <f t="shared" si="66"/>
        <v>0</v>
      </c>
      <c r="AJ290">
        <f t="shared" si="67"/>
        <v>1</v>
      </c>
    </row>
    <row r="291" spans="2:36" hidden="1" x14ac:dyDescent="0.2">
      <c r="B291">
        <f>TABLA!D286</f>
        <v>1714</v>
      </c>
      <c r="C291" t="str">
        <f>IF(ISNA(LOOKUP($D291,BLIOTECAS!$B$1:$B$27,BLIOTECAS!C$1:C$27)),"",LOOKUP($D291,BLIOTECAS!$B$1:$B$27,BLIOTECAS!C$1:C$27))</f>
        <v>F. Enfermería, Fisioterapia y Podología</v>
      </c>
      <c r="D291">
        <f>TABLA!G286</f>
        <v>22</v>
      </c>
      <c r="E291" s="163">
        <f>TABLA!BF286</f>
        <v>0</v>
      </c>
      <c r="F291" s="163">
        <f>TABLA!BO286</f>
        <v>0</v>
      </c>
      <c r="G291" t="str">
        <f t="shared" si="71"/>
        <v/>
      </c>
      <c r="H291" t="str">
        <f t="shared" si="71"/>
        <v/>
      </c>
      <c r="I291" t="str">
        <f t="shared" si="71"/>
        <v/>
      </c>
      <c r="J291" t="str">
        <f t="shared" si="71"/>
        <v/>
      </c>
      <c r="K291" t="str">
        <f t="shared" si="71"/>
        <v/>
      </c>
      <c r="L291" t="str">
        <f t="shared" si="71"/>
        <v/>
      </c>
      <c r="M291" t="str">
        <f t="shared" si="71"/>
        <v/>
      </c>
      <c r="N291" t="str">
        <f t="shared" si="71"/>
        <v/>
      </c>
      <c r="O291" t="str">
        <f t="shared" si="71"/>
        <v/>
      </c>
      <c r="P291" t="str">
        <f t="shared" si="71"/>
        <v/>
      </c>
      <c r="Q291" t="str">
        <f t="shared" si="71"/>
        <v/>
      </c>
      <c r="R291" t="str">
        <f t="shared" si="71"/>
        <v/>
      </c>
      <c r="S291" t="str">
        <f t="shared" si="71"/>
        <v/>
      </c>
      <c r="T291" t="str">
        <f t="shared" si="71"/>
        <v/>
      </c>
      <c r="U291" t="str">
        <f t="shared" si="71"/>
        <v/>
      </c>
      <c r="V291" t="str">
        <f t="shared" si="65"/>
        <v/>
      </c>
      <c r="W291" t="str">
        <f t="shared" si="73"/>
        <v/>
      </c>
      <c r="X291" t="str">
        <f t="shared" si="73"/>
        <v/>
      </c>
      <c r="Y291" t="str">
        <f t="shared" si="73"/>
        <v/>
      </c>
      <c r="Z291" t="str">
        <f t="shared" si="73"/>
        <v/>
      </c>
      <c r="AA291" t="str">
        <f t="shared" si="73"/>
        <v/>
      </c>
      <c r="AB291" t="str">
        <f t="shared" si="73"/>
        <v/>
      </c>
      <c r="AC291" t="str">
        <f t="shared" si="72"/>
        <v/>
      </c>
      <c r="AD291" t="str">
        <f t="shared" si="72"/>
        <v/>
      </c>
      <c r="AE291" t="str">
        <f t="shared" si="72"/>
        <v/>
      </c>
      <c r="AF291" t="str">
        <f t="shared" si="72"/>
        <v/>
      </c>
      <c r="AG291" t="str">
        <f t="shared" si="72"/>
        <v/>
      </c>
      <c r="AH291" t="str">
        <f t="shared" si="72"/>
        <v/>
      </c>
      <c r="AI291">
        <f t="shared" si="66"/>
        <v>0</v>
      </c>
      <c r="AJ291">
        <f t="shared" si="67"/>
        <v>0</v>
      </c>
    </row>
    <row r="292" spans="2:36" hidden="1" x14ac:dyDescent="0.2">
      <c r="B292">
        <f>TABLA!D287</f>
        <v>1715</v>
      </c>
      <c r="C292" t="str">
        <f>IF(ISNA(LOOKUP($D292,BLIOTECAS!$B$1:$B$27,BLIOTECAS!C$1:C$27)),"",LOOKUP($D292,BLIOTECAS!$B$1:$B$27,BLIOTECAS!C$1:C$27))</f>
        <v xml:space="preserve">Facultad de Ciencias Matemáticas </v>
      </c>
      <c r="D292">
        <f>TABLA!G287</f>
        <v>8</v>
      </c>
      <c r="E292" s="163">
        <f>TABLA!BF287</f>
        <v>0</v>
      </c>
      <c r="F292" s="163">
        <f>TABLA!BO287</f>
        <v>0</v>
      </c>
      <c r="G292" t="str">
        <f t="shared" si="71"/>
        <v/>
      </c>
      <c r="H292" t="str">
        <f t="shared" si="71"/>
        <v/>
      </c>
      <c r="I292" t="str">
        <f t="shared" si="71"/>
        <v/>
      </c>
      <c r="J292" t="str">
        <f t="shared" si="71"/>
        <v/>
      </c>
      <c r="K292" t="str">
        <f t="shared" si="71"/>
        <v/>
      </c>
      <c r="L292" t="str">
        <f t="shared" si="71"/>
        <v/>
      </c>
      <c r="M292" t="str">
        <f t="shared" si="71"/>
        <v/>
      </c>
      <c r="N292" t="str">
        <f t="shared" si="71"/>
        <v/>
      </c>
      <c r="O292" t="str">
        <f t="shared" si="71"/>
        <v/>
      </c>
      <c r="P292" t="str">
        <f t="shared" si="71"/>
        <v/>
      </c>
      <c r="Q292" t="str">
        <f t="shared" si="71"/>
        <v/>
      </c>
      <c r="R292" t="str">
        <f t="shared" si="71"/>
        <v/>
      </c>
      <c r="S292" t="str">
        <f t="shared" si="71"/>
        <v/>
      </c>
      <c r="T292" t="str">
        <f t="shared" si="71"/>
        <v/>
      </c>
      <c r="U292" t="str">
        <f t="shared" si="71"/>
        <v/>
      </c>
      <c r="V292" t="str">
        <f t="shared" si="65"/>
        <v/>
      </c>
      <c r="W292" t="str">
        <f t="shared" si="73"/>
        <v/>
      </c>
      <c r="X292" t="str">
        <f t="shared" si="73"/>
        <v/>
      </c>
      <c r="Y292" t="str">
        <f t="shared" si="73"/>
        <v/>
      </c>
      <c r="Z292" t="str">
        <f t="shared" si="73"/>
        <v/>
      </c>
      <c r="AA292" t="str">
        <f t="shared" si="73"/>
        <v/>
      </c>
      <c r="AB292" t="str">
        <f t="shared" si="73"/>
        <v/>
      </c>
      <c r="AC292" t="str">
        <f t="shared" si="72"/>
        <v/>
      </c>
      <c r="AD292" t="str">
        <f t="shared" si="72"/>
        <v/>
      </c>
      <c r="AE292" t="str">
        <f t="shared" si="72"/>
        <v/>
      </c>
      <c r="AF292" t="str">
        <f t="shared" si="72"/>
        <v/>
      </c>
      <c r="AG292" t="str">
        <f t="shared" si="72"/>
        <v/>
      </c>
      <c r="AH292" t="str">
        <f t="shared" si="72"/>
        <v/>
      </c>
      <c r="AI292">
        <f t="shared" si="66"/>
        <v>0</v>
      </c>
      <c r="AJ292">
        <f t="shared" si="67"/>
        <v>0</v>
      </c>
    </row>
    <row r="293" spans="2:36" hidden="1" x14ac:dyDescent="0.2">
      <c r="B293">
        <f>TABLA!D288</f>
        <v>1716</v>
      </c>
      <c r="C293" t="str">
        <f>IF(ISNA(LOOKUP($D293,BLIOTECAS!$B$1:$B$27,BLIOTECAS!C$1:C$27)),"",LOOKUP($D293,BLIOTECAS!$B$1:$B$27,BLIOTECAS!C$1:C$27))</f>
        <v xml:space="preserve">Facultad de Geografía e Historia </v>
      </c>
      <c r="D293">
        <f>TABLA!G288</f>
        <v>16</v>
      </c>
      <c r="E293" s="163">
        <f>TABLA!BF288</f>
        <v>0</v>
      </c>
      <c r="F293" s="163">
        <f>TABLA!BO288</f>
        <v>0</v>
      </c>
      <c r="G293" t="str">
        <f t="shared" si="71"/>
        <v/>
      </c>
      <c r="H293" t="str">
        <f t="shared" si="71"/>
        <v/>
      </c>
      <c r="I293" t="str">
        <f t="shared" si="71"/>
        <v/>
      </c>
      <c r="J293" t="str">
        <f t="shared" si="71"/>
        <v/>
      </c>
      <c r="K293" t="str">
        <f t="shared" si="71"/>
        <v/>
      </c>
      <c r="L293" t="str">
        <f t="shared" si="71"/>
        <v/>
      </c>
      <c r="M293" t="str">
        <f t="shared" si="71"/>
        <v/>
      </c>
      <c r="N293" t="str">
        <f t="shared" si="71"/>
        <v/>
      </c>
      <c r="O293" t="str">
        <f t="shared" si="71"/>
        <v/>
      </c>
      <c r="P293" t="str">
        <f t="shared" si="71"/>
        <v/>
      </c>
      <c r="Q293" t="str">
        <f t="shared" si="71"/>
        <v/>
      </c>
      <c r="R293" t="str">
        <f t="shared" si="71"/>
        <v/>
      </c>
      <c r="S293" t="str">
        <f t="shared" si="71"/>
        <v/>
      </c>
      <c r="T293" t="str">
        <f t="shared" si="71"/>
        <v/>
      </c>
      <c r="U293" t="str">
        <f t="shared" si="71"/>
        <v/>
      </c>
      <c r="V293" t="str">
        <f t="shared" si="65"/>
        <v/>
      </c>
      <c r="W293" t="str">
        <f t="shared" si="73"/>
        <v/>
      </c>
      <c r="X293" t="str">
        <f t="shared" si="73"/>
        <v/>
      </c>
      <c r="Y293" t="str">
        <f t="shared" si="73"/>
        <v/>
      </c>
      <c r="Z293" t="str">
        <f t="shared" si="73"/>
        <v/>
      </c>
      <c r="AA293" t="str">
        <f t="shared" si="73"/>
        <v/>
      </c>
      <c r="AB293" t="str">
        <f t="shared" si="73"/>
        <v/>
      </c>
      <c r="AC293" t="str">
        <f t="shared" si="72"/>
        <v/>
      </c>
      <c r="AD293" t="str">
        <f t="shared" si="72"/>
        <v/>
      </c>
      <c r="AE293" t="str">
        <f t="shared" si="72"/>
        <v/>
      </c>
      <c r="AF293" t="str">
        <f t="shared" si="72"/>
        <v/>
      </c>
      <c r="AG293" t="str">
        <f t="shared" si="72"/>
        <v/>
      </c>
      <c r="AH293" t="str">
        <f t="shared" si="72"/>
        <v/>
      </c>
      <c r="AI293">
        <f t="shared" si="66"/>
        <v>0</v>
      </c>
      <c r="AJ293">
        <f t="shared" si="67"/>
        <v>0</v>
      </c>
    </row>
    <row r="294" spans="2:36" hidden="1" x14ac:dyDescent="0.2">
      <c r="B294">
        <f>TABLA!D289</f>
        <v>1717</v>
      </c>
      <c r="C294" t="str">
        <f>IF(ISNA(LOOKUP($D294,BLIOTECAS!$B$1:$B$27,BLIOTECAS!C$1:C$27)),"",LOOKUP($D294,BLIOTECAS!$B$1:$B$27,BLIOTECAS!C$1:C$27))</f>
        <v>F. Trabajo Social</v>
      </c>
      <c r="D294">
        <f>TABLA!G289</f>
        <v>26</v>
      </c>
      <c r="E294" s="163">
        <f>TABLA!BF289</f>
        <v>0</v>
      </c>
      <c r="F294" s="163" t="str">
        <f>TABLA!BO289</f>
        <v>La atención es excelente</v>
      </c>
      <c r="G294" t="str">
        <f t="shared" ref="G294:U303" si="74">IFERROR((IF(FIND(G$1,$E294,1)&gt;0,"x")),"")</f>
        <v/>
      </c>
      <c r="H294" t="str">
        <f t="shared" si="74"/>
        <v/>
      </c>
      <c r="I294" t="str">
        <f t="shared" si="74"/>
        <v/>
      </c>
      <c r="J294" t="str">
        <f t="shared" si="74"/>
        <v/>
      </c>
      <c r="K294" t="str">
        <f t="shared" si="74"/>
        <v/>
      </c>
      <c r="L294" t="str">
        <f t="shared" si="74"/>
        <v/>
      </c>
      <c r="M294" t="str">
        <f t="shared" si="74"/>
        <v/>
      </c>
      <c r="N294" t="str">
        <f t="shared" si="74"/>
        <v/>
      </c>
      <c r="O294" t="str">
        <f t="shared" si="74"/>
        <v/>
      </c>
      <c r="P294" t="str">
        <f t="shared" si="74"/>
        <v/>
      </c>
      <c r="Q294" t="str">
        <f t="shared" si="74"/>
        <v/>
      </c>
      <c r="R294" t="str">
        <f t="shared" si="74"/>
        <v/>
      </c>
      <c r="S294" t="str">
        <f t="shared" si="74"/>
        <v/>
      </c>
      <c r="T294" t="str">
        <f t="shared" si="74"/>
        <v/>
      </c>
      <c r="U294" t="str">
        <f t="shared" si="74"/>
        <v/>
      </c>
      <c r="V294" t="str">
        <f t="shared" si="65"/>
        <v/>
      </c>
      <c r="W294" t="str">
        <f t="shared" si="73"/>
        <v/>
      </c>
      <c r="X294" t="str">
        <f t="shared" si="73"/>
        <v/>
      </c>
      <c r="Y294" t="str">
        <f t="shared" si="73"/>
        <v/>
      </c>
      <c r="Z294" t="str">
        <f t="shared" si="73"/>
        <v/>
      </c>
      <c r="AA294" t="str">
        <f t="shared" si="73"/>
        <v/>
      </c>
      <c r="AB294" t="str">
        <f t="shared" si="73"/>
        <v/>
      </c>
      <c r="AC294" t="str">
        <f t="shared" si="72"/>
        <v/>
      </c>
      <c r="AD294" t="str">
        <f t="shared" si="72"/>
        <v/>
      </c>
      <c r="AE294" t="str">
        <f t="shared" si="72"/>
        <v/>
      </c>
      <c r="AF294" t="str">
        <f t="shared" si="72"/>
        <v/>
      </c>
      <c r="AG294" t="str">
        <f t="shared" si="72"/>
        <v/>
      </c>
      <c r="AH294" t="str">
        <f t="shared" si="72"/>
        <v/>
      </c>
      <c r="AI294">
        <f t="shared" si="66"/>
        <v>0</v>
      </c>
      <c r="AJ294">
        <f t="shared" si="67"/>
        <v>1</v>
      </c>
    </row>
    <row r="295" spans="2:36" hidden="1" x14ac:dyDescent="0.2">
      <c r="B295">
        <f>TABLA!D290</f>
        <v>1718</v>
      </c>
      <c r="C295" t="str">
        <f>IF(ISNA(LOOKUP($D295,BLIOTECAS!$B$1:$B$27,BLIOTECAS!C$1:C$27)),"",LOOKUP($D295,BLIOTECAS!$B$1:$B$27,BLIOTECAS!C$1:C$27))</f>
        <v xml:space="preserve">Facultad de Ciencias Políticas y Sociología </v>
      </c>
      <c r="D295">
        <f>TABLA!G290</f>
        <v>9</v>
      </c>
      <c r="E295" s="163">
        <f>TABLA!BF290</f>
        <v>0</v>
      </c>
      <c r="F295" s="163">
        <f>TABLA!BO290</f>
        <v>0</v>
      </c>
      <c r="G295" t="str">
        <f t="shared" si="74"/>
        <v/>
      </c>
      <c r="H295" t="str">
        <f t="shared" si="74"/>
        <v/>
      </c>
      <c r="I295" t="str">
        <f t="shared" si="74"/>
        <v/>
      </c>
      <c r="J295" t="str">
        <f t="shared" si="74"/>
        <v/>
      </c>
      <c r="K295" t="str">
        <f t="shared" si="74"/>
        <v/>
      </c>
      <c r="L295" t="str">
        <f t="shared" si="74"/>
        <v/>
      </c>
      <c r="M295" t="str">
        <f t="shared" si="74"/>
        <v/>
      </c>
      <c r="N295" t="str">
        <f t="shared" si="74"/>
        <v/>
      </c>
      <c r="O295" t="str">
        <f t="shared" si="74"/>
        <v/>
      </c>
      <c r="P295" t="str">
        <f t="shared" si="74"/>
        <v/>
      </c>
      <c r="Q295" t="str">
        <f t="shared" si="74"/>
        <v/>
      </c>
      <c r="R295" t="str">
        <f t="shared" si="74"/>
        <v/>
      </c>
      <c r="S295" t="str">
        <f t="shared" si="74"/>
        <v/>
      </c>
      <c r="T295" t="str">
        <f t="shared" si="74"/>
        <v/>
      </c>
      <c r="U295" t="str">
        <f t="shared" si="74"/>
        <v/>
      </c>
      <c r="V295" t="str">
        <f t="shared" si="65"/>
        <v/>
      </c>
      <c r="W295" t="str">
        <f t="shared" si="73"/>
        <v/>
      </c>
      <c r="X295" t="str">
        <f t="shared" si="73"/>
        <v/>
      </c>
      <c r="Y295" t="str">
        <f t="shared" si="73"/>
        <v/>
      </c>
      <c r="Z295" t="str">
        <f t="shared" si="73"/>
        <v/>
      </c>
      <c r="AA295" t="str">
        <f t="shared" si="73"/>
        <v/>
      </c>
      <c r="AB295" t="str">
        <f t="shared" si="73"/>
        <v/>
      </c>
      <c r="AC295" t="str">
        <f t="shared" si="72"/>
        <v/>
      </c>
      <c r="AD295" t="str">
        <f t="shared" si="72"/>
        <v/>
      </c>
      <c r="AE295" t="str">
        <f t="shared" si="72"/>
        <v/>
      </c>
      <c r="AF295" t="str">
        <f t="shared" si="72"/>
        <v/>
      </c>
      <c r="AG295" t="str">
        <f t="shared" si="72"/>
        <v/>
      </c>
      <c r="AH295" t="str">
        <f t="shared" si="72"/>
        <v/>
      </c>
      <c r="AI295">
        <f t="shared" si="66"/>
        <v>0</v>
      </c>
      <c r="AJ295">
        <f t="shared" si="67"/>
        <v>0</v>
      </c>
    </row>
    <row r="296" spans="2:36" hidden="1" x14ac:dyDescent="0.2">
      <c r="B296">
        <f>TABLA!D291</f>
        <v>1719</v>
      </c>
      <c r="C296" t="str">
        <f>IF(ISNA(LOOKUP($D296,BLIOTECAS!$B$1:$B$27,BLIOTECAS!C$1:C$27)),"",LOOKUP($D296,BLIOTECAS!$B$1:$B$27,BLIOTECAS!C$1:C$27))</f>
        <v xml:space="preserve">Facultad de Medicina </v>
      </c>
      <c r="D296">
        <f>TABLA!G291</f>
        <v>18</v>
      </c>
      <c r="E296" s="163">
        <f>TABLA!BF291</f>
        <v>0</v>
      </c>
      <c r="F296" s="163">
        <f>TABLA!BO291</f>
        <v>0</v>
      </c>
      <c r="G296" t="str">
        <f t="shared" si="74"/>
        <v/>
      </c>
      <c r="H296" t="str">
        <f t="shared" si="74"/>
        <v/>
      </c>
      <c r="I296" t="str">
        <f t="shared" si="74"/>
        <v/>
      </c>
      <c r="J296" t="str">
        <f t="shared" si="74"/>
        <v/>
      </c>
      <c r="K296" t="str">
        <f t="shared" si="74"/>
        <v/>
      </c>
      <c r="L296" t="str">
        <f t="shared" si="74"/>
        <v/>
      </c>
      <c r="M296" t="str">
        <f t="shared" si="74"/>
        <v/>
      </c>
      <c r="N296" t="str">
        <f t="shared" si="74"/>
        <v/>
      </c>
      <c r="O296" t="str">
        <f t="shared" si="74"/>
        <v/>
      </c>
      <c r="P296" t="str">
        <f t="shared" si="74"/>
        <v/>
      </c>
      <c r="Q296" t="str">
        <f t="shared" si="74"/>
        <v/>
      </c>
      <c r="R296" t="str">
        <f t="shared" si="74"/>
        <v/>
      </c>
      <c r="S296" t="str">
        <f t="shared" si="74"/>
        <v/>
      </c>
      <c r="T296" t="str">
        <f t="shared" si="74"/>
        <v/>
      </c>
      <c r="U296" t="str">
        <f t="shared" si="74"/>
        <v/>
      </c>
      <c r="V296" t="str">
        <f t="shared" si="65"/>
        <v/>
      </c>
      <c r="W296" t="str">
        <f t="shared" si="73"/>
        <v/>
      </c>
      <c r="X296" t="str">
        <f t="shared" si="73"/>
        <v/>
      </c>
      <c r="Y296" t="str">
        <f t="shared" si="73"/>
        <v/>
      </c>
      <c r="Z296" t="str">
        <f t="shared" si="73"/>
        <v/>
      </c>
      <c r="AA296" t="str">
        <f t="shared" si="73"/>
        <v/>
      </c>
      <c r="AB296" t="str">
        <f t="shared" si="73"/>
        <v/>
      </c>
      <c r="AC296" t="str">
        <f t="shared" ref="AC296:AH305" si="75">IFERROR((IF(FIND(AC$1,$E296,1)&gt;0,"x")),"")</f>
        <v/>
      </c>
      <c r="AD296" t="str">
        <f t="shared" si="75"/>
        <v/>
      </c>
      <c r="AE296" t="str">
        <f t="shared" si="75"/>
        <v/>
      </c>
      <c r="AF296" t="str">
        <f t="shared" si="75"/>
        <v/>
      </c>
      <c r="AG296" t="str">
        <f t="shared" si="75"/>
        <v/>
      </c>
      <c r="AH296" t="str">
        <f t="shared" si="75"/>
        <v/>
      </c>
      <c r="AI296">
        <f t="shared" si="66"/>
        <v>0</v>
      </c>
      <c r="AJ296">
        <f t="shared" si="67"/>
        <v>0</v>
      </c>
    </row>
    <row r="297" spans="2:36" ht="25.5" hidden="1" x14ac:dyDescent="0.2">
      <c r="B297">
        <f>TABLA!D292</f>
        <v>1720</v>
      </c>
      <c r="C297" t="str">
        <f>IF(ISNA(LOOKUP($D297,BLIOTECAS!$B$1:$B$27,BLIOTECAS!C$1:C$27)),"",LOOKUP($D297,BLIOTECAS!$B$1:$B$27,BLIOTECAS!C$1:C$27))</f>
        <v xml:space="preserve">Facultad de Filología </v>
      </c>
      <c r="D297">
        <f>TABLA!G292</f>
        <v>14</v>
      </c>
      <c r="E297" s="163" t="str">
        <f>TABLA!BF292</f>
        <v xml:space="preserve">Asesoramiento y ayuda en búsqueda de recursos y bibliografía </v>
      </c>
      <c r="F297" s="163">
        <f>TABLA!BO292</f>
        <v>0</v>
      </c>
      <c r="G297" t="str">
        <f t="shared" si="74"/>
        <v/>
      </c>
      <c r="H297" t="str">
        <f t="shared" si="74"/>
        <v/>
      </c>
      <c r="I297" t="str">
        <f t="shared" si="74"/>
        <v/>
      </c>
      <c r="J297" t="str">
        <f t="shared" si="74"/>
        <v/>
      </c>
      <c r="K297" t="str">
        <f t="shared" si="74"/>
        <v/>
      </c>
      <c r="L297" t="str">
        <f t="shared" si="74"/>
        <v/>
      </c>
      <c r="M297" t="str">
        <f t="shared" si="74"/>
        <v/>
      </c>
      <c r="N297" t="str">
        <f t="shared" si="74"/>
        <v/>
      </c>
      <c r="O297" t="str">
        <f t="shared" si="74"/>
        <v/>
      </c>
      <c r="P297" t="str">
        <f t="shared" si="74"/>
        <v/>
      </c>
      <c r="Q297" t="str">
        <f t="shared" si="74"/>
        <v/>
      </c>
      <c r="R297" t="str">
        <f t="shared" si="74"/>
        <v/>
      </c>
      <c r="S297" t="str">
        <f t="shared" si="74"/>
        <v/>
      </c>
      <c r="T297" t="str">
        <f t="shared" si="74"/>
        <v/>
      </c>
      <c r="U297" t="str">
        <f t="shared" si="74"/>
        <v/>
      </c>
      <c r="V297" t="str">
        <f t="shared" si="65"/>
        <v/>
      </c>
      <c r="W297" t="str">
        <f t="shared" ref="W297:AB306" si="76">IFERROR((IF(FIND(W$1,$E297,1)&gt;0,"x")),"")</f>
        <v/>
      </c>
      <c r="X297" t="str">
        <f t="shared" si="76"/>
        <v/>
      </c>
      <c r="Y297" t="str">
        <f t="shared" si="76"/>
        <v/>
      </c>
      <c r="Z297" t="str">
        <f t="shared" si="76"/>
        <v/>
      </c>
      <c r="AA297" t="str">
        <f t="shared" si="76"/>
        <v/>
      </c>
      <c r="AB297" t="str">
        <f t="shared" si="76"/>
        <v/>
      </c>
      <c r="AC297" t="str">
        <f t="shared" si="75"/>
        <v/>
      </c>
      <c r="AD297" t="str">
        <f t="shared" si="75"/>
        <v/>
      </c>
      <c r="AE297" t="str">
        <f t="shared" si="75"/>
        <v/>
      </c>
      <c r="AF297" t="str">
        <f t="shared" si="75"/>
        <v/>
      </c>
      <c r="AG297" t="str">
        <f t="shared" si="75"/>
        <v/>
      </c>
      <c r="AH297" t="str">
        <f t="shared" si="75"/>
        <v/>
      </c>
      <c r="AI297">
        <f t="shared" si="66"/>
        <v>1</v>
      </c>
      <c r="AJ297">
        <f t="shared" si="67"/>
        <v>0</v>
      </c>
    </row>
    <row r="298" spans="2:36" hidden="1" x14ac:dyDescent="0.2">
      <c r="B298">
        <f>TABLA!D293</f>
        <v>1721</v>
      </c>
      <c r="C298" t="str">
        <f>IF(ISNA(LOOKUP($D298,BLIOTECAS!$B$1:$B$27,BLIOTECAS!C$1:C$27)),"",LOOKUP($D298,BLIOTECAS!$B$1:$B$27,BLIOTECAS!C$1:C$27))</f>
        <v xml:space="preserve">Facultad de Ciencias Políticas y Sociología </v>
      </c>
      <c r="D298">
        <f>TABLA!G293</f>
        <v>9</v>
      </c>
      <c r="E298" s="163">
        <f>TABLA!BF293</f>
        <v>0</v>
      </c>
      <c r="F298" s="163">
        <f>TABLA!BO293</f>
        <v>0</v>
      </c>
      <c r="G298" t="str">
        <f t="shared" si="74"/>
        <v/>
      </c>
      <c r="H298" t="str">
        <f t="shared" si="74"/>
        <v/>
      </c>
      <c r="I298" t="str">
        <f t="shared" si="74"/>
        <v/>
      </c>
      <c r="J298" t="str">
        <f t="shared" si="74"/>
        <v/>
      </c>
      <c r="K298" t="str">
        <f t="shared" si="74"/>
        <v/>
      </c>
      <c r="L298" t="str">
        <f t="shared" si="74"/>
        <v/>
      </c>
      <c r="M298" t="str">
        <f t="shared" si="74"/>
        <v/>
      </c>
      <c r="N298" t="str">
        <f t="shared" si="74"/>
        <v/>
      </c>
      <c r="O298" t="str">
        <f t="shared" si="74"/>
        <v/>
      </c>
      <c r="P298" t="str">
        <f t="shared" si="74"/>
        <v/>
      </c>
      <c r="Q298" t="str">
        <f t="shared" si="74"/>
        <v/>
      </c>
      <c r="R298" t="str">
        <f t="shared" si="74"/>
        <v/>
      </c>
      <c r="S298" t="str">
        <f t="shared" si="74"/>
        <v/>
      </c>
      <c r="T298" t="str">
        <f t="shared" si="74"/>
        <v/>
      </c>
      <c r="U298" t="str">
        <f t="shared" si="74"/>
        <v/>
      </c>
      <c r="V298" t="str">
        <f t="shared" si="65"/>
        <v/>
      </c>
      <c r="W298" t="str">
        <f t="shared" si="76"/>
        <v/>
      </c>
      <c r="X298" t="str">
        <f t="shared" si="76"/>
        <v/>
      </c>
      <c r="Y298" t="str">
        <f t="shared" si="76"/>
        <v/>
      </c>
      <c r="Z298" t="str">
        <f t="shared" si="76"/>
        <v/>
      </c>
      <c r="AA298" t="str">
        <f t="shared" si="76"/>
        <v/>
      </c>
      <c r="AB298" t="str">
        <f t="shared" si="76"/>
        <v/>
      </c>
      <c r="AC298" t="str">
        <f t="shared" si="75"/>
        <v/>
      </c>
      <c r="AD298" t="str">
        <f t="shared" si="75"/>
        <v/>
      </c>
      <c r="AE298" t="str">
        <f t="shared" si="75"/>
        <v/>
      </c>
      <c r="AF298" t="str">
        <f t="shared" si="75"/>
        <v/>
      </c>
      <c r="AG298" t="str">
        <f t="shared" si="75"/>
        <v/>
      </c>
      <c r="AH298" t="str">
        <f t="shared" si="75"/>
        <v/>
      </c>
      <c r="AI298">
        <f t="shared" si="66"/>
        <v>0</v>
      </c>
      <c r="AJ298">
        <f t="shared" si="67"/>
        <v>0</v>
      </c>
    </row>
    <row r="299" spans="2:36" hidden="1" x14ac:dyDescent="0.2">
      <c r="B299">
        <f>TABLA!D294</f>
        <v>1722</v>
      </c>
      <c r="C299" t="str">
        <f>IF(ISNA(LOOKUP($D299,BLIOTECAS!$B$1:$B$27,BLIOTECAS!C$1:C$27)),"",LOOKUP($D299,BLIOTECAS!$B$1:$B$27,BLIOTECAS!C$1:C$27))</f>
        <v xml:space="preserve">Facultad de Filología </v>
      </c>
      <c r="D299">
        <f>TABLA!G294</f>
        <v>14</v>
      </c>
      <c r="E299" s="163">
        <f>TABLA!BF294</f>
        <v>0</v>
      </c>
      <c r="F299" s="163">
        <f>TABLA!BO294</f>
        <v>0</v>
      </c>
      <c r="G299" t="str">
        <f t="shared" si="74"/>
        <v/>
      </c>
      <c r="H299" t="str">
        <f t="shared" si="74"/>
        <v/>
      </c>
      <c r="I299" t="str">
        <f t="shared" si="74"/>
        <v/>
      </c>
      <c r="J299" t="str">
        <f t="shared" si="74"/>
        <v/>
      </c>
      <c r="K299" t="str">
        <f t="shared" si="74"/>
        <v/>
      </c>
      <c r="L299" t="str">
        <f t="shared" si="74"/>
        <v/>
      </c>
      <c r="M299" t="str">
        <f t="shared" si="74"/>
        <v/>
      </c>
      <c r="N299" t="str">
        <f t="shared" si="74"/>
        <v/>
      </c>
      <c r="O299" t="str">
        <f t="shared" si="74"/>
        <v/>
      </c>
      <c r="P299" t="str">
        <f t="shared" si="74"/>
        <v/>
      </c>
      <c r="Q299" t="str">
        <f t="shared" si="74"/>
        <v/>
      </c>
      <c r="R299" t="str">
        <f t="shared" si="74"/>
        <v/>
      </c>
      <c r="S299" t="str">
        <f t="shared" si="74"/>
        <v/>
      </c>
      <c r="T299" t="str">
        <f t="shared" si="74"/>
        <v/>
      </c>
      <c r="U299" t="str">
        <f t="shared" si="74"/>
        <v/>
      </c>
      <c r="V299" t="str">
        <f t="shared" si="65"/>
        <v/>
      </c>
      <c r="W299" t="str">
        <f t="shared" si="76"/>
        <v/>
      </c>
      <c r="X299" t="str">
        <f t="shared" si="76"/>
        <v/>
      </c>
      <c r="Y299" t="str">
        <f t="shared" si="76"/>
        <v/>
      </c>
      <c r="Z299" t="str">
        <f t="shared" si="76"/>
        <v/>
      </c>
      <c r="AA299" t="str">
        <f t="shared" si="76"/>
        <v/>
      </c>
      <c r="AB299" t="str">
        <f t="shared" si="76"/>
        <v/>
      </c>
      <c r="AC299" t="str">
        <f t="shared" si="75"/>
        <v/>
      </c>
      <c r="AD299" t="str">
        <f t="shared" si="75"/>
        <v/>
      </c>
      <c r="AE299" t="str">
        <f t="shared" si="75"/>
        <v/>
      </c>
      <c r="AF299" t="str">
        <f t="shared" si="75"/>
        <v/>
      </c>
      <c r="AG299" t="str">
        <f t="shared" si="75"/>
        <v/>
      </c>
      <c r="AH299" t="str">
        <f t="shared" si="75"/>
        <v/>
      </c>
      <c r="AI299">
        <f t="shared" si="66"/>
        <v>0</v>
      </c>
      <c r="AJ299">
        <f t="shared" si="67"/>
        <v>0</v>
      </c>
    </row>
    <row r="300" spans="2:36" hidden="1" x14ac:dyDescent="0.2">
      <c r="B300">
        <f>TABLA!D295</f>
        <v>1723</v>
      </c>
      <c r="C300" t="str">
        <f>IF(ISNA(LOOKUP($D300,BLIOTECAS!$B$1:$B$27,BLIOTECAS!C$1:C$27)),"",LOOKUP($D300,BLIOTECAS!$B$1:$B$27,BLIOTECAS!C$1:C$27))</f>
        <v xml:space="preserve">Facultad de Derecho </v>
      </c>
      <c r="D300">
        <f>TABLA!G295</f>
        <v>11</v>
      </c>
      <c r="E300" s="163">
        <f>TABLA!BF295</f>
        <v>0</v>
      </c>
      <c r="F300" s="163">
        <f>TABLA!BO295</f>
        <v>0</v>
      </c>
      <c r="G300" t="str">
        <f t="shared" si="74"/>
        <v/>
      </c>
      <c r="H300" t="str">
        <f t="shared" si="74"/>
        <v/>
      </c>
      <c r="I300" t="str">
        <f t="shared" si="74"/>
        <v/>
      </c>
      <c r="J300" t="str">
        <f t="shared" si="74"/>
        <v/>
      </c>
      <c r="K300" t="str">
        <f t="shared" si="74"/>
        <v/>
      </c>
      <c r="L300" t="str">
        <f t="shared" si="74"/>
        <v/>
      </c>
      <c r="M300" t="str">
        <f t="shared" si="74"/>
        <v/>
      </c>
      <c r="N300" t="str">
        <f t="shared" si="74"/>
        <v/>
      </c>
      <c r="O300" t="str">
        <f t="shared" si="74"/>
        <v/>
      </c>
      <c r="P300" t="str">
        <f t="shared" si="74"/>
        <v/>
      </c>
      <c r="Q300" t="str">
        <f t="shared" si="74"/>
        <v/>
      </c>
      <c r="R300" t="str">
        <f t="shared" si="74"/>
        <v/>
      </c>
      <c r="S300" t="str">
        <f t="shared" si="74"/>
        <v/>
      </c>
      <c r="T300" t="str">
        <f t="shared" si="74"/>
        <v/>
      </c>
      <c r="U300" t="str">
        <f t="shared" si="74"/>
        <v/>
      </c>
      <c r="V300" t="str">
        <f t="shared" si="65"/>
        <v/>
      </c>
      <c r="W300" t="str">
        <f t="shared" si="76"/>
        <v/>
      </c>
      <c r="X300" t="str">
        <f t="shared" si="76"/>
        <v/>
      </c>
      <c r="Y300" t="str">
        <f t="shared" si="76"/>
        <v/>
      </c>
      <c r="Z300" t="str">
        <f t="shared" si="76"/>
        <v/>
      </c>
      <c r="AA300" t="str">
        <f t="shared" si="76"/>
        <v/>
      </c>
      <c r="AB300" t="str">
        <f t="shared" si="76"/>
        <v/>
      </c>
      <c r="AC300" t="str">
        <f t="shared" si="75"/>
        <v/>
      </c>
      <c r="AD300" t="str">
        <f t="shared" si="75"/>
        <v/>
      </c>
      <c r="AE300" t="str">
        <f t="shared" si="75"/>
        <v/>
      </c>
      <c r="AF300" t="str">
        <f t="shared" si="75"/>
        <v/>
      </c>
      <c r="AG300" t="str">
        <f t="shared" si="75"/>
        <v/>
      </c>
      <c r="AH300" t="str">
        <f t="shared" si="75"/>
        <v/>
      </c>
      <c r="AI300">
        <f t="shared" si="66"/>
        <v>0</v>
      </c>
      <c r="AJ300">
        <f t="shared" si="67"/>
        <v>0</v>
      </c>
    </row>
    <row r="301" spans="2:36" ht="51" hidden="1" x14ac:dyDescent="0.2">
      <c r="B301">
        <f>TABLA!D296</f>
        <v>1724</v>
      </c>
      <c r="C301" t="str">
        <f>IF(ISNA(LOOKUP($D301,BLIOTECAS!$B$1:$B$27,BLIOTECAS!C$1:C$27)),"",LOOKUP($D301,BLIOTECAS!$B$1:$B$27,BLIOTECAS!C$1:C$27))</f>
        <v xml:space="preserve">Facultad de Derecho </v>
      </c>
      <c r="D301">
        <f>TABLA!G296</f>
        <v>11</v>
      </c>
      <c r="E301" s="163">
        <f>TABLA!BF296</f>
        <v>0</v>
      </c>
      <c r="F301" s="163" t="str">
        <f>TABLA!BO296</f>
        <v>Me gustaría que se centralizaran los fondos que están en los Departamentos y las Revistas en la Zambrano.&lt;br&gt;Parecía que iba a ser algo mucho más rápido y parece haberse parado sin explicación alguna.&lt;br&gt;Es una lástima, porque sería la mejor biblioteca de derecho de España y supondría una activo importante para la UCM.</v>
      </c>
      <c r="G301" t="str">
        <f t="shared" si="74"/>
        <v/>
      </c>
      <c r="H301" t="str">
        <f t="shared" si="74"/>
        <v/>
      </c>
      <c r="I301" t="str">
        <f t="shared" si="74"/>
        <v/>
      </c>
      <c r="J301" t="str">
        <f t="shared" si="74"/>
        <v/>
      </c>
      <c r="K301" t="str">
        <f t="shared" si="74"/>
        <v/>
      </c>
      <c r="L301" t="str">
        <f t="shared" si="74"/>
        <v/>
      </c>
      <c r="M301" t="str">
        <f t="shared" si="74"/>
        <v/>
      </c>
      <c r="N301" t="str">
        <f t="shared" si="74"/>
        <v/>
      </c>
      <c r="O301" t="str">
        <f t="shared" si="74"/>
        <v/>
      </c>
      <c r="P301" t="str">
        <f t="shared" si="74"/>
        <v/>
      </c>
      <c r="Q301" t="str">
        <f t="shared" si="74"/>
        <v/>
      </c>
      <c r="R301" t="str">
        <f t="shared" si="74"/>
        <v/>
      </c>
      <c r="S301" t="str">
        <f t="shared" si="74"/>
        <v/>
      </c>
      <c r="T301" t="str">
        <f t="shared" si="74"/>
        <v/>
      </c>
      <c r="U301" t="str">
        <f t="shared" si="74"/>
        <v/>
      </c>
      <c r="V301" t="str">
        <f t="shared" si="65"/>
        <v/>
      </c>
      <c r="W301" t="str">
        <f t="shared" si="76"/>
        <v/>
      </c>
      <c r="X301" t="str">
        <f t="shared" si="76"/>
        <v/>
      </c>
      <c r="Y301" t="str">
        <f t="shared" si="76"/>
        <v/>
      </c>
      <c r="Z301" t="str">
        <f t="shared" si="76"/>
        <v/>
      </c>
      <c r="AA301" t="str">
        <f t="shared" si="76"/>
        <v/>
      </c>
      <c r="AB301" t="str">
        <f t="shared" si="76"/>
        <v/>
      </c>
      <c r="AC301" t="str">
        <f t="shared" si="75"/>
        <v/>
      </c>
      <c r="AD301" t="str">
        <f t="shared" si="75"/>
        <v/>
      </c>
      <c r="AE301" t="str">
        <f t="shared" si="75"/>
        <v/>
      </c>
      <c r="AF301" t="str">
        <f t="shared" si="75"/>
        <v/>
      </c>
      <c r="AG301" t="str">
        <f t="shared" si="75"/>
        <v/>
      </c>
      <c r="AH301" t="str">
        <f t="shared" si="75"/>
        <v/>
      </c>
      <c r="AI301">
        <f t="shared" si="66"/>
        <v>0</v>
      </c>
      <c r="AJ301">
        <f t="shared" si="67"/>
        <v>1</v>
      </c>
    </row>
    <row r="302" spans="2:36" hidden="1" x14ac:dyDescent="0.2">
      <c r="B302">
        <f>TABLA!D297</f>
        <v>1725</v>
      </c>
      <c r="C302" t="str">
        <f>IF(ISNA(LOOKUP($D302,BLIOTECAS!$B$1:$B$27,BLIOTECAS!C$1:C$27)),"",LOOKUP($D302,BLIOTECAS!$B$1:$B$27,BLIOTECAS!C$1:C$27))</f>
        <v xml:space="preserve">Facultad de Bellas Artes </v>
      </c>
      <c r="D302">
        <f>TABLA!G297</f>
        <v>1</v>
      </c>
      <c r="E302" s="163">
        <f>TABLA!BF297</f>
        <v>0</v>
      </c>
      <c r="F302" s="163">
        <f>TABLA!BO297</f>
        <v>0</v>
      </c>
      <c r="G302" t="str">
        <f t="shared" si="74"/>
        <v/>
      </c>
      <c r="H302" t="str">
        <f t="shared" si="74"/>
        <v/>
      </c>
      <c r="I302" t="str">
        <f t="shared" si="74"/>
        <v/>
      </c>
      <c r="J302" t="str">
        <f t="shared" si="74"/>
        <v/>
      </c>
      <c r="K302" t="str">
        <f t="shared" si="74"/>
        <v/>
      </c>
      <c r="L302" t="str">
        <f t="shared" si="74"/>
        <v/>
      </c>
      <c r="M302" t="str">
        <f t="shared" si="74"/>
        <v/>
      </c>
      <c r="N302" t="str">
        <f t="shared" si="74"/>
        <v/>
      </c>
      <c r="O302" t="str">
        <f t="shared" si="74"/>
        <v/>
      </c>
      <c r="P302" t="str">
        <f t="shared" si="74"/>
        <v/>
      </c>
      <c r="Q302" t="str">
        <f t="shared" si="74"/>
        <v/>
      </c>
      <c r="R302" t="str">
        <f t="shared" si="74"/>
        <v/>
      </c>
      <c r="S302" t="str">
        <f t="shared" si="74"/>
        <v/>
      </c>
      <c r="T302" t="str">
        <f t="shared" si="74"/>
        <v/>
      </c>
      <c r="U302" t="str">
        <f t="shared" si="74"/>
        <v/>
      </c>
      <c r="V302" t="str">
        <f t="shared" si="65"/>
        <v/>
      </c>
      <c r="W302" t="str">
        <f t="shared" si="76"/>
        <v/>
      </c>
      <c r="X302" t="str">
        <f t="shared" si="76"/>
        <v/>
      </c>
      <c r="Y302" t="str">
        <f t="shared" si="76"/>
        <v/>
      </c>
      <c r="Z302" t="str">
        <f t="shared" si="76"/>
        <v/>
      </c>
      <c r="AA302" t="str">
        <f t="shared" si="76"/>
        <v/>
      </c>
      <c r="AB302" t="str">
        <f t="shared" si="76"/>
        <v/>
      </c>
      <c r="AC302" t="str">
        <f t="shared" si="75"/>
        <v/>
      </c>
      <c r="AD302" t="str">
        <f t="shared" si="75"/>
        <v/>
      </c>
      <c r="AE302" t="str">
        <f t="shared" si="75"/>
        <v/>
      </c>
      <c r="AF302" t="str">
        <f t="shared" si="75"/>
        <v/>
      </c>
      <c r="AG302" t="str">
        <f t="shared" si="75"/>
        <v/>
      </c>
      <c r="AH302" t="str">
        <f t="shared" si="75"/>
        <v/>
      </c>
      <c r="AI302">
        <f t="shared" si="66"/>
        <v>0</v>
      </c>
      <c r="AJ302">
        <f t="shared" si="67"/>
        <v>0</v>
      </c>
    </row>
    <row r="303" spans="2:36" hidden="1" x14ac:dyDescent="0.2">
      <c r="B303">
        <f>TABLA!D298</f>
        <v>1727</v>
      </c>
      <c r="C303" t="str">
        <f>IF(ISNA(LOOKUP($D303,BLIOTECAS!$B$1:$B$27,BLIOTECAS!C$1:C$27)),"",LOOKUP($D303,BLIOTECAS!$B$1:$B$27,BLIOTECAS!C$1:C$27))</f>
        <v xml:space="preserve">Facultad de Ciencias Matemáticas </v>
      </c>
      <c r="D303">
        <f>TABLA!G298</f>
        <v>8</v>
      </c>
      <c r="E303" s="163">
        <f>TABLA!BF298</f>
        <v>0</v>
      </c>
      <c r="F303" s="163">
        <f>TABLA!BO298</f>
        <v>0</v>
      </c>
      <c r="G303" t="str">
        <f t="shared" si="74"/>
        <v/>
      </c>
      <c r="H303" t="str">
        <f t="shared" si="74"/>
        <v/>
      </c>
      <c r="I303" t="str">
        <f t="shared" si="74"/>
        <v/>
      </c>
      <c r="J303" t="str">
        <f t="shared" si="74"/>
        <v/>
      </c>
      <c r="K303" t="str">
        <f t="shared" si="74"/>
        <v/>
      </c>
      <c r="L303" t="str">
        <f t="shared" si="74"/>
        <v/>
      </c>
      <c r="M303" t="str">
        <f t="shared" si="74"/>
        <v/>
      </c>
      <c r="N303" t="str">
        <f t="shared" si="74"/>
        <v/>
      </c>
      <c r="O303" t="str">
        <f t="shared" si="74"/>
        <v/>
      </c>
      <c r="P303" t="str">
        <f t="shared" si="74"/>
        <v/>
      </c>
      <c r="Q303" t="str">
        <f t="shared" si="74"/>
        <v/>
      </c>
      <c r="R303" t="str">
        <f t="shared" si="74"/>
        <v/>
      </c>
      <c r="S303" t="str">
        <f t="shared" si="74"/>
        <v/>
      </c>
      <c r="T303" t="str">
        <f t="shared" si="74"/>
        <v/>
      </c>
      <c r="U303" t="str">
        <f t="shared" si="74"/>
        <v/>
      </c>
      <c r="V303" t="str">
        <f t="shared" si="65"/>
        <v/>
      </c>
      <c r="W303" t="str">
        <f t="shared" si="76"/>
        <v/>
      </c>
      <c r="X303" t="str">
        <f t="shared" si="76"/>
        <v/>
      </c>
      <c r="Y303" t="str">
        <f t="shared" si="76"/>
        <v/>
      </c>
      <c r="Z303" t="str">
        <f t="shared" si="76"/>
        <v/>
      </c>
      <c r="AA303" t="str">
        <f t="shared" si="76"/>
        <v/>
      </c>
      <c r="AB303" t="str">
        <f t="shared" si="76"/>
        <v/>
      </c>
      <c r="AC303" t="str">
        <f t="shared" si="75"/>
        <v/>
      </c>
      <c r="AD303" t="str">
        <f t="shared" si="75"/>
        <v/>
      </c>
      <c r="AE303" t="str">
        <f t="shared" si="75"/>
        <v/>
      </c>
      <c r="AF303" t="str">
        <f t="shared" si="75"/>
        <v/>
      </c>
      <c r="AG303" t="str">
        <f t="shared" si="75"/>
        <v/>
      </c>
      <c r="AH303" t="str">
        <f t="shared" si="75"/>
        <v/>
      </c>
      <c r="AI303">
        <f t="shared" si="66"/>
        <v>0</v>
      </c>
      <c r="AJ303">
        <f t="shared" si="67"/>
        <v>0</v>
      </c>
    </row>
    <row r="304" spans="2:36" hidden="1" x14ac:dyDescent="0.2">
      <c r="B304">
        <f>TABLA!D299</f>
        <v>1728</v>
      </c>
      <c r="C304" t="str">
        <f>IF(ISNA(LOOKUP($D304,BLIOTECAS!$B$1:$B$27,BLIOTECAS!C$1:C$27)),"",LOOKUP($D304,BLIOTECAS!$B$1:$B$27,BLIOTECAS!C$1:C$27))</f>
        <v xml:space="preserve">Facultad de Veterinaria </v>
      </c>
      <c r="D304">
        <f>TABLA!G299</f>
        <v>21</v>
      </c>
      <c r="E304" s="163">
        <f>TABLA!BF299</f>
        <v>0</v>
      </c>
      <c r="F304" s="163">
        <f>TABLA!BO299</f>
        <v>0</v>
      </c>
      <c r="G304" t="str">
        <f t="shared" ref="G304:U313" si="77">IFERROR((IF(FIND(G$1,$E304,1)&gt;0,"x")),"")</f>
        <v/>
      </c>
      <c r="H304" t="str">
        <f t="shared" si="77"/>
        <v/>
      </c>
      <c r="I304" t="str">
        <f t="shared" si="77"/>
        <v/>
      </c>
      <c r="J304" t="str">
        <f t="shared" si="77"/>
        <v/>
      </c>
      <c r="K304" t="str">
        <f t="shared" si="77"/>
        <v/>
      </c>
      <c r="L304" t="str">
        <f t="shared" si="77"/>
        <v/>
      </c>
      <c r="M304" t="str">
        <f t="shared" si="77"/>
        <v/>
      </c>
      <c r="N304" t="str">
        <f t="shared" si="77"/>
        <v/>
      </c>
      <c r="O304" t="str">
        <f t="shared" si="77"/>
        <v/>
      </c>
      <c r="P304" t="str">
        <f t="shared" si="77"/>
        <v/>
      </c>
      <c r="Q304" t="str">
        <f t="shared" si="77"/>
        <v/>
      </c>
      <c r="R304" t="str">
        <f t="shared" si="77"/>
        <v/>
      </c>
      <c r="S304" t="str">
        <f t="shared" si="77"/>
        <v/>
      </c>
      <c r="T304" t="str">
        <f t="shared" si="77"/>
        <v/>
      </c>
      <c r="U304" t="str">
        <f t="shared" si="77"/>
        <v/>
      </c>
      <c r="V304" t="str">
        <f t="shared" si="65"/>
        <v/>
      </c>
      <c r="W304" t="str">
        <f t="shared" si="76"/>
        <v/>
      </c>
      <c r="X304" t="str">
        <f t="shared" si="76"/>
        <v/>
      </c>
      <c r="Y304" t="str">
        <f t="shared" si="76"/>
        <v/>
      </c>
      <c r="Z304" t="str">
        <f t="shared" si="76"/>
        <v/>
      </c>
      <c r="AA304" t="str">
        <f t="shared" si="76"/>
        <v/>
      </c>
      <c r="AB304" t="str">
        <f t="shared" si="76"/>
        <v/>
      </c>
      <c r="AC304" t="str">
        <f t="shared" si="75"/>
        <v/>
      </c>
      <c r="AD304" t="str">
        <f t="shared" si="75"/>
        <v/>
      </c>
      <c r="AE304" t="str">
        <f t="shared" si="75"/>
        <v/>
      </c>
      <c r="AF304" t="str">
        <f t="shared" si="75"/>
        <v/>
      </c>
      <c r="AG304" t="str">
        <f t="shared" si="75"/>
        <v/>
      </c>
      <c r="AH304" t="str">
        <f t="shared" si="75"/>
        <v/>
      </c>
      <c r="AI304">
        <f t="shared" si="66"/>
        <v>0</v>
      </c>
      <c r="AJ304">
        <f t="shared" si="67"/>
        <v>0</v>
      </c>
    </row>
    <row r="305" spans="2:36" hidden="1" x14ac:dyDescent="0.2">
      <c r="B305">
        <f>TABLA!D300</f>
        <v>1729</v>
      </c>
      <c r="C305" t="str">
        <f>IF(ISNA(LOOKUP($D305,BLIOTECAS!$B$1:$B$27,BLIOTECAS!C$1:C$27)),"",LOOKUP($D305,BLIOTECAS!$B$1:$B$27,BLIOTECAS!C$1:C$27))</f>
        <v>F. Trabajo Social</v>
      </c>
      <c r="D305">
        <f>TABLA!G300</f>
        <v>26</v>
      </c>
      <c r="E305" s="163">
        <f>TABLA!BF300</f>
        <v>0</v>
      </c>
      <c r="F305" s="163">
        <f>TABLA!BO300</f>
        <v>0</v>
      </c>
      <c r="G305" t="str">
        <f t="shared" si="77"/>
        <v/>
      </c>
      <c r="H305" t="str">
        <f t="shared" si="77"/>
        <v/>
      </c>
      <c r="I305" t="str">
        <f t="shared" si="77"/>
        <v/>
      </c>
      <c r="J305" t="str">
        <f t="shared" si="77"/>
        <v/>
      </c>
      <c r="K305" t="str">
        <f t="shared" si="77"/>
        <v/>
      </c>
      <c r="L305" t="str">
        <f t="shared" si="77"/>
        <v/>
      </c>
      <c r="M305" t="str">
        <f t="shared" si="77"/>
        <v/>
      </c>
      <c r="N305" t="str">
        <f t="shared" si="77"/>
        <v/>
      </c>
      <c r="O305" t="str">
        <f t="shared" si="77"/>
        <v/>
      </c>
      <c r="P305" t="str">
        <f t="shared" si="77"/>
        <v/>
      </c>
      <c r="Q305" t="str">
        <f t="shared" si="77"/>
        <v/>
      </c>
      <c r="R305" t="str">
        <f t="shared" si="77"/>
        <v/>
      </c>
      <c r="S305" t="str">
        <f t="shared" si="77"/>
        <v/>
      </c>
      <c r="T305" t="str">
        <f t="shared" si="77"/>
        <v/>
      </c>
      <c r="U305" t="str">
        <f t="shared" si="77"/>
        <v/>
      </c>
      <c r="V305" t="str">
        <f t="shared" si="65"/>
        <v/>
      </c>
      <c r="W305" t="str">
        <f t="shared" si="76"/>
        <v/>
      </c>
      <c r="X305" t="str">
        <f t="shared" si="76"/>
        <v/>
      </c>
      <c r="Y305" t="str">
        <f t="shared" si="76"/>
        <v/>
      </c>
      <c r="Z305" t="str">
        <f t="shared" si="76"/>
        <v/>
      </c>
      <c r="AA305" t="str">
        <f t="shared" si="76"/>
        <v/>
      </c>
      <c r="AB305" t="str">
        <f t="shared" si="76"/>
        <v/>
      </c>
      <c r="AC305" t="str">
        <f t="shared" si="75"/>
        <v/>
      </c>
      <c r="AD305" t="str">
        <f t="shared" si="75"/>
        <v/>
      </c>
      <c r="AE305" t="str">
        <f t="shared" si="75"/>
        <v/>
      </c>
      <c r="AF305" t="str">
        <f t="shared" si="75"/>
        <v/>
      </c>
      <c r="AG305" t="str">
        <f t="shared" si="75"/>
        <v/>
      </c>
      <c r="AH305" t="str">
        <f t="shared" si="75"/>
        <v/>
      </c>
      <c r="AI305">
        <f t="shared" si="66"/>
        <v>0</v>
      </c>
      <c r="AJ305">
        <f t="shared" si="67"/>
        <v>0</v>
      </c>
    </row>
    <row r="306" spans="2:36" hidden="1" x14ac:dyDescent="0.2">
      <c r="B306">
        <f>TABLA!D301</f>
        <v>1730</v>
      </c>
      <c r="C306" t="str">
        <f>IF(ISNA(LOOKUP($D306,BLIOTECAS!$B$1:$B$27,BLIOTECAS!C$1:C$27)),"",LOOKUP($D306,BLIOTECAS!$B$1:$B$27,BLIOTECAS!C$1:C$27))</f>
        <v/>
      </c>
      <c r="D306">
        <f>TABLA!G301</f>
        <v>0</v>
      </c>
      <c r="E306" s="163">
        <f>TABLA!BF301</f>
        <v>0</v>
      </c>
      <c r="F306" s="163">
        <f>TABLA!BO301</f>
        <v>0</v>
      </c>
      <c r="G306" t="str">
        <f t="shared" si="77"/>
        <v/>
      </c>
      <c r="H306" t="str">
        <f t="shared" si="77"/>
        <v/>
      </c>
      <c r="I306" t="str">
        <f t="shared" si="77"/>
        <v/>
      </c>
      <c r="J306" t="str">
        <f t="shared" si="77"/>
        <v/>
      </c>
      <c r="K306" t="str">
        <f t="shared" si="77"/>
        <v/>
      </c>
      <c r="L306" t="str">
        <f t="shared" si="77"/>
        <v/>
      </c>
      <c r="M306" t="str">
        <f t="shared" si="77"/>
        <v/>
      </c>
      <c r="N306" t="str">
        <f t="shared" si="77"/>
        <v/>
      </c>
      <c r="O306" t="str">
        <f t="shared" si="77"/>
        <v/>
      </c>
      <c r="P306" t="str">
        <f t="shared" si="77"/>
        <v/>
      </c>
      <c r="Q306" t="str">
        <f t="shared" si="77"/>
        <v/>
      </c>
      <c r="R306" t="str">
        <f t="shared" si="77"/>
        <v/>
      </c>
      <c r="S306" t="str">
        <f t="shared" si="77"/>
        <v/>
      </c>
      <c r="T306" t="str">
        <f t="shared" si="77"/>
        <v/>
      </c>
      <c r="U306" t="str">
        <f t="shared" si="77"/>
        <v/>
      </c>
      <c r="V306" t="str">
        <f t="shared" si="65"/>
        <v/>
      </c>
      <c r="W306" t="str">
        <f t="shared" si="76"/>
        <v/>
      </c>
      <c r="X306" t="str">
        <f t="shared" si="76"/>
        <v/>
      </c>
      <c r="Y306" t="str">
        <f t="shared" si="76"/>
        <v/>
      </c>
      <c r="Z306" t="str">
        <f t="shared" si="76"/>
        <v/>
      </c>
      <c r="AA306" t="str">
        <f t="shared" si="76"/>
        <v/>
      </c>
      <c r="AB306" t="str">
        <f t="shared" si="76"/>
        <v/>
      </c>
      <c r="AC306" t="str">
        <f t="shared" ref="AC306:AH315" si="78">IFERROR((IF(FIND(AC$1,$E306,1)&gt;0,"x")),"")</f>
        <v/>
      </c>
      <c r="AD306" t="str">
        <f t="shared" si="78"/>
        <v/>
      </c>
      <c r="AE306" t="str">
        <f t="shared" si="78"/>
        <v/>
      </c>
      <c r="AF306" t="str">
        <f t="shared" si="78"/>
        <v/>
      </c>
      <c r="AG306" t="str">
        <f t="shared" si="78"/>
        <v/>
      </c>
      <c r="AH306" t="str">
        <f t="shared" si="78"/>
        <v/>
      </c>
      <c r="AI306">
        <f t="shared" si="66"/>
        <v>0</v>
      </c>
      <c r="AJ306">
        <f t="shared" si="67"/>
        <v>0</v>
      </c>
    </row>
    <row r="307" spans="2:36" x14ac:dyDescent="0.2">
      <c r="B307">
        <f>TABLA!D302</f>
        <v>1731</v>
      </c>
      <c r="C307" t="str">
        <f>IF(ISNA(LOOKUP($D307,BLIOTECAS!$B$1:$B$27,BLIOTECAS!C$1:C$27)),"",LOOKUP($D307,BLIOTECAS!$B$1:$B$27,BLIOTECAS!C$1:C$27))</f>
        <v xml:space="preserve">Facultad de Ciencias Políticas y Sociología </v>
      </c>
      <c r="D307">
        <f>TABLA!G302</f>
        <v>9</v>
      </c>
      <c r="E307" s="163">
        <f>TABLA!BF302</f>
        <v>0</v>
      </c>
      <c r="F307" s="163">
        <f>TABLA!BO302</f>
        <v>0</v>
      </c>
      <c r="G307" t="str">
        <f t="shared" si="77"/>
        <v/>
      </c>
      <c r="H307" t="str">
        <f t="shared" si="77"/>
        <v/>
      </c>
      <c r="I307" t="str">
        <f t="shared" si="77"/>
        <v/>
      </c>
      <c r="J307" t="str">
        <f t="shared" si="77"/>
        <v/>
      </c>
      <c r="K307" t="str">
        <f t="shared" si="77"/>
        <v/>
      </c>
      <c r="L307" t="str">
        <f t="shared" si="77"/>
        <v/>
      </c>
      <c r="M307" t="str">
        <f t="shared" si="77"/>
        <v/>
      </c>
      <c r="N307" t="str">
        <f t="shared" si="77"/>
        <v/>
      </c>
      <c r="O307" t="str">
        <f t="shared" si="77"/>
        <v/>
      </c>
      <c r="P307" t="str">
        <f t="shared" si="77"/>
        <v/>
      </c>
      <c r="Q307" t="str">
        <f t="shared" si="77"/>
        <v/>
      </c>
      <c r="R307" t="str">
        <f t="shared" si="77"/>
        <v/>
      </c>
      <c r="S307" t="str">
        <f t="shared" si="77"/>
        <v/>
      </c>
      <c r="T307" t="str">
        <f t="shared" si="77"/>
        <v/>
      </c>
      <c r="U307" t="str">
        <f t="shared" si="77"/>
        <v/>
      </c>
      <c r="V307" t="str">
        <f t="shared" si="65"/>
        <v/>
      </c>
      <c r="W307" t="str">
        <f t="shared" ref="W307:AB316" si="79">IFERROR((IF(FIND(W$1,$E307,1)&gt;0,"x")),"")</f>
        <v/>
      </c>
      <c r="X307" t="str">
        <f t="shared" si="79"/>
        <v/>
      </c>
      <c r="Y307" t="str">
        <f t="shared" si="79"/>
        <v/>
      </c>
      <c r="Z307" t="str">
        <f t="shared" si="79"/>
        <v/>
      </c>
      <c r="AA307" t="str">
        <f t="shared" si="79"/>
        <v/>
      </c>
      <c r="AB307" t="str">
        <f t="shared" si="79"/>
        <v/>
      </c>
      <c r="AC307" t="str">
        <f t="shared" si="78"/>
        <v/>
      </c>
      <c r="AD307" t="str">
        <f t="shared" si="78"/>
        <v/>
      </c>
      <c r="AE307" t="str">
        <f t="shared" si="78"/>
        <v/>
      </c>
      <c r="AF307" t="str">
        <f t="shared" si="78"/>
        <v/>
      </c>
      <c r="AG307" t="str">
        <f t="shared" si="78"/>
        <v/>
      </c>
      <c r="AH307" t="str">
        <f t="shared" si="78"/>
        <v/>
      </c>
      <c r="AI307">
        <f t="shared" si="66"/>
        <v>0</v>
      </c>
      <c r="AJ307">
        <f t="shared" si="67"/>
        <v>0</v>
      </c>
    </row>
    <row r="308" spans="2:36" hidden="1" x14ac:dyDescent="0.2">
      <c r="B308">
        <f>TABLA!D303</f>
        <v>1732</v>
      </c>
      <c r="C308" t="str">
        <f>IF(ISNA(LOOKUP($D308,BLIOTECAS!$B$1:$B$27,BLIOTECAS!C$1:C$27)),"",LOOKUP($D308,BLIOTECAS!$B$1:$B$27,BLIOTECAS!C$1:C$27))</f>
        <v xml:space="preserve">Facultad de Geografía e Historia </v>
      </c>
      <c r="D308">
        <f>TABLA!G303</f>
        <v>16</v>
      </c>
      <c r="E308" s="163">
        <f>TABLA!BF303</f>
        <v>0</v>
      </c>
      <c r="F308" s="163">
        <f>TABLA!BO303</f>
        <v>0</v>
      </c>
      <c r="G308" t="str">
        <f t="shared" si="77"/>
        <v/>
      </c>
      <c r="H308" t="str">
        <f t="shared" si="77"/>
        <v/>
      </c>
      <c r="I308" t="str">
        <f t="shared" si="77"/>
        <v/>
      </c>
      <c r="J308" t="str">
        <f t="shared" si="77"/>
        <v/>
      </c>
      <c r="K308" t="str">
        <f t="shared" si="77"/>
        <v/>
      </c>
      <c r="L308" t="str">
        <f t="shared" si="77"/>
        <v/>
      </c>
      <c r="M308" t="str">
        <f t="shared" si="77"/>
        <v/>
      </c>
      <c r="N308" t="str">
        <f t="shared" si="77"/>
        <v/>
      </c>
      <c r="O308" t="str">
        <f t="shared" si="77"/>
        <v/>
      </c>
      <c r="P308" t="str">
        <f t="shared" si="77"/>
        <v/>
      </c>
      <c r="Q308" t="str">
        <f t="shared" si="77"/>
        <v/>
      </c>
      <c r="R308" t="str">
        <f t="shared" si="77"/>
        <v/>
      </c>
      <c r="S308" t="str">
        <f t="shared" si="77"/>
        <v/>
      </c>
      <c r="T308" t="str">
        <f t="shared" si="77"/>
        <v/>
      </c>
      <c r="U308" t="str">
        <f t="shared" si="77"/>
        <v/>
      </c>
      <c r="V308" t="str">
        <f t="shared" si="65"/>
        <v/>
      </c>
      <c r="W308" t="str">
        <f t="shared" si="79"/>
        <v/>
      </c>
      <c r="X308" t="str">
        <f t="shared" si="79"/>
        <v/>
      </c>
      <c r="Y308" t="str">
        <f t="shared" si="79"/>
        <v/>
      </c>
      <c r="Z308" t="str">
        <f t="shared" si="79"/>
        <v/>
      </c>
      <c r="AA308" t="str">
        <f t="shared" si="79"/>
        <v/>
      </c>
      <c r="AB308" t="str">
        <f t="shared" si="79"/>
        <v/>
      </c>
      <c r="AC308" t="str">
        <f t="shared" si="78"/>
        <v/>
      </c>
      <c r="AD308" t="str">
        <f t="shared" si="78"/>
        <v/>
      </c>
      <c r="AE308" t="str">
        <f t="shared" si="78"/>
        <v/>
      </c>
      <c r="AF308" t="str">
        <f t="shared" si="78"/>
        <v/>
      </c>
      <c r="AG308" t="str">
        <f t="shared" si="78"/>
        <v/>
      </c>
      <c r="AH308" t="str">
        <f t="shared" si="78"/>
        <v/>
      </c>
      <c r="AI308">
        <f t="shared" si="66"/>
        <v>0</v>
      </c>
      <c r="AJ308">
        <f t="shared" si="67"/>
        <v>0</v>
      </c>
    </row>
    <row r="309" spans="2:36" hidden="1" x14ac:dyDescent="0.2">
      <c r="B309">
        <f>TABLA!D304</f>
        <v>1733</v>
      </c>
      <c r="C309" t="str">
        <f>IF(ISNA(LOOKUP($D309,BLIOTECAS!$B$1:$B$27,BLIOTECAS!C$1:C$27)),"",LOOKUP($D309,BLIOTECAS!$B$1:$B$27,BLIOTECAS!C$1:C$27))</f>
        <v xml:space="preserve">Facultad de Psicología </v>
      </c>
      <c r="D309">
        <f>TABLA!G304</f>
        <v>20</v>
      </c>
      <c r="E309" s="163">
        <f>TABLA!BF304</f>
        <v>0</v>
      </c>
      <c r="F309" s="163">
        <f>TABLA!BO304</f>
        <v>0</v>
      </c>
      <c r="G309" t="str">
        <f t="shared" si="77"/>
        <v/>
      </c>
      <c r="H309" t="str">
        <f t="shared" si="77"/>
        <v/>
      </c>
      <c r="I309" t="str">
        <f t="shared" si="77"/>
        <v/>
      </c>
      <c r="J309" t="str">
        <f t="shared" si="77"/>
        <v/>
      </c>
      <c r="K309" t="str">
        <f t="shared" si="77"/>
        <v/>
      </c>
      <c r="L309" t="str">
        <f t="shared" si="77"/>
        <v/>
      </c>
      <c r="M309" t="str">
        <f t="shared" si="77"/>
        <v/>
      </c>
      <c r="N309" t="str">
        <f t="shared" si="77"/>
        <v/>
      </c>
      <c r="O309" t="str">
        <f t="shared" si="77"/>
        <v/>
      </c>
      <c r="P309" t="str">
        <f t="shared" si="77"/>
        <v/>
      </c>
      <c r="Q309" t="str">
        <f t="shared" si="77"/>
        <v/>
      </c>
      <c r="R309" t="str">
        <f t="shared" si="77"/>
        <v/>
      </c>
      <c r="S309" t="str">
        <f t="shared" si="77"/>
        <v/>
      </c>
      <c r="T309" t="str">
        <f t="shared" si="77"/>
        <v/>
      </c>
      <c r="U309" t="str">
        <f t="shared" si="77"/>
        <v/>
      </c>
      <c r="V309" t="str">
        <f t="shared" si="65"/>
        <v/>
      </c>
      <c r="W309" t="str">
        <f t="shared" si="79"/>
        <v/>
      </c>
      <c r="X309" t="str">
        <f t="shared" si="79"/>
        <v/>
      </c>
      <c r="Y309" t="str">
        <f t="shared" si="79"/>
        <v/>
      </c>
      <c r="Z309" t="str">
        <f t="shared" si="79"/>
        <v/>
      </c>
      <c r="AA309" t="str">
        <f t="shared" si="79"/>
        <v/>
      </c>
      <c r="AB309" t="str">
        <f t="shared" si="79"/>
        <v/>
      </c>
      <c r="AC309" t="str">
        <f t="shared" si="78"/>
        <v/>
      </c>
      <c r="AD309" t="str">
        <f t="shared" si="78"/>
        <v/>
      </c>
      <c r="AE309" t="str">
        <f t="shared" si="78"/>
        <v/>
      </c>
      <c r="AF309" t="str">
        <f t="shared" si="78"/>
        <v/>
      </c>
      <c r="AG309" t="str">
        <f t="shared" si="78"/>
        <v/>
      </c>
      <c r="AH309" t="str">
        <f t="shared" si="78"/>
        <v/>
      </c>
      <c r="AI309">
        <f t="shared" si="66"/>
        <v>0</v>
      </c>
      <c r="AJ309">
        <f t="shared" si="67"/>
        <v>0</v>
      </c>
    </row>
    <row r="310" spans="2:36" hidden="1" x14ac:dyDescent="0.2">
      <c r="B310">
        <f>TABLA!D305</f>
        <v>1734</v>
      </c>
      <c r="C310" t="str">
        <f>IF(ISNA(LOOKUP($D310,BLIOTECAS!$B$1:$B$27,BLIOTECAS!C$1:C$27)),"",LOOKUP($D310,BLIOTECAS!$B$1:$B$27,BLIOTECAS!C$1:C$27))</f>
        <v xml:space="preserve">Facultad de Ciencias Económicas y Empresariales </v>
      </c>
      <c r="D310">
        <f>TABLA!G305</f>
        <v>5</v>
      </c>
      <c r="E310" s="163">
        <f>TABLA!BF305</f>
        <v>0</v>
      </c>
      <c r="F310" s="163">
        <f>TABLA!BO305</f>
        <v>0</v>
      </c>
      <c r="G310" t="str">
        <f t="shared" si="77"/>
        <v/>
      </c>
      <c r="H310" t="str">
        <f t="shared" si="77"/>
        <v/>
      </c>
      <c r="I310" t="str">
        <f t="shared" si="77"/>
        <v/>
      </c>
      <c r="J310" t="str">
        <f t="shared" si="77"/>
        <v/>
      </c>
      <c r="K310" t="str">
        <f t="shared" si="77"/>
        <v/>
      </c>
      <c r="L310" t="str">
        <f t="shared" si="77"/>
        <v/>
      </c>
      <c r="M310" t="str">
        <f t="shared" si="77"/>
        <v/>
      </c>
      <c r="N310" t="str">
        <f t="shared" si="77"/>
        <v/>
      </c>
      <c r="O310" t="str">
        <f t="shared" si="77"/>
        <v/>
      </c>
      <c r="P310" t="str">
        <f t="shared" si="77"/>
        <v/>
      </c>
      <c r="Q310" t="str">
        <f t="shared" si="77"/>
        <v/>
      </c>
      <c r="R310" t="str">
        <f t="shared" si="77"/>
        <v/>
      </c>
      <c r="S310" t="str">
        <f t="shared" si="77"/>
        <v/>
      </c>
      <c r="T310" t="str">
        <f t="shared" si="77"/>
        <v/>
      </c>
      <c r="U310" t="str">
        <f t="shared" si="77"/>
        <v/>
      </c>
      <c r="V310" t="str">
        <f t="shared" si="65"/>
        <v/>
      </c>
      <c r="W310" t="str">
        <f t="shared" si="79"/>
        <v/>
      </c>
      <c r="X310" t="str">
        <f t="shared" si="79"/>
        <v/>
      </c>
      <c r="Y310" t="str">
        <f t="shared" si="79"/>
        <v/>
      </c>
      <c r="Z310" t="str">
        <f t="shared" si="79"/>
        <v/>
      </c>
      <c r="AA310" t="str">
        <f t="shared" si="79"/>
        <v/>
      </c>
      <c r="AB310" t="str">
        <f t="shared" si="79"/>
        <v/>
      </c>
      <c r="AC310" t="str">
        <f t="shared" si="78"/>
        <v/>
      </c>
      <c r="AD310" t="str">
        <f t="shared" si="78"/>
        <v/>
      </c>
      <c r="AE310" t="str">
        <f t="shared" si="78"/>
        <v/>
      </c>
      <c r="AF310" t="str">
        <f t="shared" si="78"/>
        <v/>
      </c>
      <c r="AG310" t="str">
        <f t="shared" si="78"/>
        <v/>
      </c>
      <c r="AH310" t="str">
        <f t="shared" si="78"/>
        <v/>
      </c>
      <c r="AI310">
        <f t="shared" si="66"/>
        <v>0</v>
      </c>
      <c r="AJ310">
        <f t="shared" si="67"/>
        <v>0</v>
      </c>
    </row>
    <row r="311" spans="2:36" hidden="1" x14ac:dyDescent="0.2">
      <c r="B311">
        <f>TABLA!D306</f>
        <v>1735</v>
      </c>
      <c r="C311" t="str">
        <f>IF(ISNA(LOOKUP($D311,BLIOTECAS!$B$1:$B$27,BLIOTECAS!C$1:C$27)),"",LOOKUP($D311,BLIOTECAS!$B$1:$B$27,BLIOTECAS!C$1:C$27))</f>
        <v xml:space="preserve">Facultad de Filología </v>
      </c>
      <c r="D311">
        <f>TABLA!G306</f>
        <v>14</v>
      </c>
      <c r="E311" s="163">
        <f>TABLA!BF306</f>
        <v>0</v>
      </c>
      <c r="F311" s="163">
        <f>TABLA!BO306</f>
        <v>0</v>
      </c>
      <c r="G311" t="str">
        <f t="shared" si="77"/>
        <v/>
      </c>
      <c r="H311" t="str">
        <f t="shared" si="77"/>
        <v/>
      </c>
      <c r="I311" t="str">
        <f t="shared" si="77"/>
        <v/>
      </c>
      <c r="J311" t="str">
        <f t="shared" si="77"/>
        <v/>
      </c>
      <c r="K311" t="str">
        <f t="shared" si="77"/>
        <v/>
      </c>
      <c r="L311" t="str">
        <f t="shared" si="77"/>
        <v/>
      </c>
      <c r="M311" t="str">
        <f t="shared" si="77"/>
        <v/>
      </c>
      <c r="N311" t="str">
        <f t="shared" si="77"/>
        <v/>
      </c>
      <c r="O311" t="str">
        <f t="shared" si="77"/>
        <v/>
      </c>
      <c r="P311" t="str">
        <f t="shared" si="77"/>
        <v/>
      </c>
      <c r="Q311" t="str">
        <f t="shared" si="77"/>
        <v/>
      </c>
      <c r="R311" t="str">
        <f t="shared" si="77"/>
        <v/>
      </c>
      <c r="S311" t="str">
        <f t="shared" si="77"/>
        <v/>
      </c>
      <c r="T311" t="str">
        <f t="shared" si="77"/>
        <v/>
      </c>
      <c r="U311" t="str">
        <f t="shared" si="77"/>
        <v/>
      </c>
      <c r="V311" t="str">
        <f t="shared" si="65"/>
        <v/>
      </c>
      <c r="W311" t="str">
        <f t="shared" si="79"/>
        <v/>
      </c>
      <c r="X311" t="str">
        <f t="shared" si="79"/>
        <v/>
      </c>
      <c r="Y311" t="str">
        <f t="shared" si="79"/>
        <v/>
      </c>
      <c r="Z311" t="str">
        <f t="shared" si="79"/>
        <v/>
      </c>
      <c r="AA311" t="str">
        <f t="shared" si="79"/>
        <v/>
      </c>
      <c r="AB311" t="str">
        <f t="shared" si="79"/>
        <v/>
      </c>
      <c r="AC311" t="str">
        <f t="shared" si="78"/>
        <v/>
      </c>
      <c r="AD311" t="str">
        <f t="shared" si="78"/>
        <v/>
      </c>
      <c r="AE311" t="str">
        <f t="shared" si="78"/>
        <v/>
      </c>
      <c r="AF311" t="str">
        <f t="shared" si="78"/>
        <v/>
      </c>
      <c r="AG311" t="str">
        <f t="shared" si="78"/>
        <v/>
      </c>
      <c r="AH311" t="str">
        <f t="shared" si="78"/>
        <v/>
      </c>
      <c r="AI311">
        <f t="shared" si="66"/>
        <v>0</v>
      </c>
      <c r="AJ311">
        <f t="shared" si="67"/>
        <v>0</v>
      </c>
    </row>
    <row r="312" spans="2:36" hidden="1" x14ac:dyDescent="0.2">
      <c r="B312">
        <f>TABLA!D307</f>
        <v>1736</v>
      </c>
      <c r="C312" t="str">
        <f>IF(ISNA(LOOKUP($D312,BLIOTECAS!$B$1:$B$27,BLIOTECAS!C$1:C$27)),"",LOOKUP($D312,BLIOTECAS!$B$1:$B$27,BLIOTECAS!C$1:C$27))</f>
        <v xml:space="preserve">Facultad de Veterinaria </v>
      </c>
      <c r="D312">
        <f>TABLA!G307</f>
        <v>21</v>
      </c>
      <c r="E312" s="163">
        <f>TABLA!BF307</f>
        <v>0</v>
      </c>
      <c r="F312" s="163">
        <f>TABLA!BO307</f>
        <v>0</v>
      </c>
      <c r="G312" t="str">
        <f t="shared" si="77"/>
        <v/>
      </c>
      <c r="H312" t="str">
        <f t="shared" si="77"/>
        <v/>
      </c>
      <c r="I312" t="str">
        <f t="shared" si="77"/>
        <v/>
      </c>
      <c r="J312" t="str">
        <f t="shared" si="77"/>
        <v/>
      </c>
      <c r="K312" t="str">
        <f t="shared" si="77"/>
        <v/>
      </c>
      <c r="L312" t="str">
        <f t="shared" si="77"/>
        <v/>
      </c>
      <c r="M312" t="str">
        <f t="shared" si="77"/>
        <v/>
      </c>
      <c r="N312" t="str">
        <f t="shared" si="77"/>
        <v/>
      </c>
      <c r="O312" t="str">
        <f t="shared" si="77"/>
        <v/>
      </c>
      <c r="P312" t="str">
        <f t="shared" si="77"/>
        <v/>
      </c>
      <c r="Q312" t="str">
        <f t="shared" si="77"/>
        <v/>
      </c>
      <c r="R312" t="str">
        <f t="shared" si="77"/>
        <v/>
      </c>
      <c r="S312" t="str">
        <f t="shared" si="77"/>
        <v/>
      </c>
      <c r="T312" t="str">
        <f t="shared" si="77"/>
        <v/>
      </c>
      <c r="U312" t="str">
        <f t="shared" si="77"/>
        <v/>
      </c>
      <c r="V312" t="str">
        <f t="shared" si="65"/>
        <v/>
      </c>
      <c r="W312" t="str">
        <f t="shared" si="79"/>
        <v/>
      </c>
      <c r="X312" t="str">
        <f t="shared" si="79"/>
        <v/>
      </c>
      <c r="Y312" t="str">
        <f t="shared" si="79"/>
        <v/>
      </c>
      <c r="Z312" t="str">
        <f t="shared" si="79"/>
        <v/>
      </c>
      <c r="AA312" t="str">
        <f t="shared" si="79"/>
        <v/>
      </c>
      <c r="AB312" t="str">
        <f t="shared" si="79"/>
        <v/>
      </c>
      <c r="AC312" t="str">
        <f t="shared" si="78"/>
        <v/>
      </c>
      <c r="AD312" t="str">
        <f t="shared" si="78"/>
        <v/>
      </c>
      <c r="AE312" t="str">
        <f t="shared" si="78"/>
        <v/>
      </c>
      <c r="AF312" t="str">
        <f t="shared" si="78"/>
        <v/>
      </c>
      <c r="AG312" t="str">
        <f t="shared" si="78"/>
        <v/>
      </c>
      <c r="AH312" t="str">
        <f t="shared" si="78"/>
        <v/>
      </c>
      <c r="AI312">
        <f t="shared" si="66"/>
        <v>0</v>
      </c>
      <c r="AJ312">
        <f t="shared" si="67"/>
        <v>0</v>
      </c>
    </row>
    <row r="313" spans="2:36" hidden="1" x14ac:dyDescent="0.2">
      <c r="B313">
        <f>TABLA!D308</f>
        <v>1737</v>
      </c>
      <c r="C313" t="str">
        <f>IF(ISNA(LOOKUP($D313,BLIOTECAS!$B$1:$B$27,BLIOTECAS!C$1:C$27)),"",LOOKUP($D313,BLIOTECAS!$B$1:$B$27,BLIOTECAS!C$1:C$27))</f>
        <v xml:space="preserve">Facultad de Odontología </v>
      </c>
      <c r="D313">
        <f>TABLA!G308</f>
        <v>19</v>
      </c>
      <c r="E313" s="163">
        <f>TABLA!BF308</f>
        <v>0</v>
      </c>
      <c r="F313" s="163">
        <f>TABLA!BO308</f>
        <v>0</v>
      </c>
      <c r="G313" t="str">
        <f t="shared" si="77"/>
        <v/>
      </c>
      <c r="H313" t="str">
        <f t="shared" si="77"/>
        <v/>
      </c>
      <c r="I313" t="str">
        <f t="shared" si="77"/>
        <v/>
      </c>
      <c r="J313" t="str">
        <f t="shared" si="77"/>
        <v/>
      </c>
      <c r="K313" t="str">
        <f t="shared" si="77"/>
        <v/>
      </c>
      <c r="L313" t="str">
        <f t="shared" si="77"/>
        <v/>
      </c>
      <c r="M313" t="str">
        <f t="shared" si="77"/>
        <v/>
      </c>
      <c r="N313" t="str">
        <f t="shared" si="77"/>
        <v/>
      </c>
      <c r="O313" t="str">
        <f t="shared" si="77"/>
        <v/>
      </c>
      <c r="P313" t="str">
        <f t="shared" si="77"/>
        <v/>
      </c>
      <c r="Q313" t="str">
        <f t="shared" si="77"/>
        <v/>
      </c>
      <c r="R313" t="str">
        <f t="shared" si="77"/>
        <v/>
      </c>
      <c r="S313" t="str">
        <f t="shared" si="77"/>
        <v/>
      </c>
      <c r="T313" t="str">
        <f t="shared" si="77"/>
        <v/>
      </c>
      <c r="U313" t="str">
        <f t="shared" si="77"/>
        <v/>
      </c>
      <c r="V313" t="str">
        <f t="shared" si="65"/>
        <v/>
      </c>
      <c r="W313" t="str">
        <f t="shared" si="79"/>
        <v/>
      </c>
      <c r="X313" t="str">
        <f t="shared" si="79"/>
        <v/>
      </c>
      <c r="Y313" t="str">
        <f t="shared" si="79"/>
        <v/>
      </c>
      <c r="Z313" t="str">
        <f t="shared" si="79"/>
        <v/>
      </c>
      <c r="AA313" t="str">
        <f t="shared" si="79"/>
        <v/>
      </c>
      <c r="AB313" t="str">
        <f t="shared" si="79"/>
        <v/>
      </c>
      <c r="AC313" t="str">
        <f t="shared" si="78"/>
        <v/>
      </c>
      <c r="AD313" t="str">
        <f t="shared" si="78"/>
        <v/>
      </c>
      <c r="AE313" t="str">
        <f t="shared" si="78"/>
        <v/>
      </c>
      <c r="AF313" t="str">
        <f t="shared" si="78"/>
        <v/>
      </c>
      <c r="AG313" t="str">
        <f t="shared" si="78"/>
        <v/>
      </c>
      <c r="AH313" t="str">
        <f t="shared" si="78"/>
        <v/>
      </c>
      <c r="AI313">
        <f t="shared" si="66"/>
        <v>0</v>
      </c>
      <c r="AJ313">
        <f t="shared" si="67"/>
        <v>0</v>
      </c>
    </row>
    <row r="314" spans="2:36" ht="38.25" hidden="1" x14ac:dyDescent="0.2">
      <c r="B314">
        <f>TABLA!D309</f>
        <v>1739</v>
      </c>
      <c r="C314" t="str">
        <f>IF(ISNA(LOOKUP($D314,BLIOTECAS!$B$1:$B$27,BLIOTECAS!C$1:C$27)),"",LOOKUP($D314,BLIOTECAS!$B$1:$B$27,BLIOTECAS!C$1:C$27))</f>
        <v xml:space="preserve">Facultad de Ciencias de la Información </v>
      </c>
      <c r="D314">
        <f>TABLA!G309</f>
        <v>4</v>
      </c>
      <c r="E314" s="163">
        <f>TABLA!BF309</f>
        <v>0</v>
      </c>
      <c r="F314" s="163" t="str">
        <f>TABLA!BO309</f>
        <v>Muy agradecida por su ayuda para la obtención de libros que no encuentro en los estantes. Agradecería que en el caso de los profesores algunos préstamos fueran indefinidos o tuvieran mayor plazo de préstamo.</v>
      </c>
      <c r="G314" t="str">
        <f t="shared" ref="G314:U323" si="80">IFERROR((IF(FIND(G$1,$E314,1)&gt;0,"x")),"")</f>
        <v/>
      </c>
      <c r="H314" t="str">
        <f t="shared" si="80"/>
        <v/>
      </c>
      <c r="I314" t="str">
        <f t="shared" si="80"/>
        <v/>
      </c>
      <c r="J314" t="str">
        <f t="shared" si="80"/>
        <v/>
      </c>
      <c r="K314" t="str">
        <f t="shared" si="80"/>
        <v/>
      </c>
      <c r="L314" t="str">
        <f t="shared" si="80"/>
        <v/>
      </c>
      <c r="M314" t="str">
        <f t="shared" si="80"/>
        <v/>
      </c>
      <c r="N314" t="str">
        <f t="shared" si="80"/>
        <v/>
      </c>
      <c r="O314" t="str">
        <f t="shared" si="80"/>
        <v/>
      </c>
      <c r="P314" t="str">
        <f t="shared" si="80"/>
        <v/>
      </c>
      <c r="Q314" t="str">
        <f t="shared" si="80"/>
        <v/>
      </c>
      <c r="R314" t="str">
        <f t="shared" si="80"/>
        <v/>
      </c>
      <c r="S314" t="str">
        <f t="shared" si="80"/>
        <v/>
      </c>
      <c r="T314" t="str">
        <f t="shared" si="80"/>
        <v/>
      </c>
      <c r="U314" t="str">
        <f t="shared" si="80"/>
        <v/>
      </c>
      <c r="V314" t="str">
        <f t="shared" si="65"/>
        <v/>
      </c>
      <c r="W314" t="str">
        <f t="shared" si="79"/>
        <v/>
      </c>
      <c r="X314" t="str">
        <f t="shared" si="79"/>
        <v/>
      </c>
      <c r="Y314" t="str">
        <f t="shared" si="79"/>
        <v/>
      </c>
      <c r="Z314" t="str">
        <f t="shared" si="79"/>
        <v/>
      </c>
      <c r="AA314" t="str">
        <f t="shared" si="79"/>
        <v/>
      </c>
      <c r="AB314" t="str">
        <f t="shared" si="79"/>
        <v/>
      </c>
      <c r="AC314" t="str">
        <f t="shared" si="78"/>
        <v/>
      </c>
      <c r="AD314" t="str">
        <f t="shared" si="78"/>
        <v/>
      </c>
      <c r="AE314" t="str">
        <f t="shared" si="78"/>
        <v/>
      </c>
      <c r="AF314" t="str">
        <f t="shared" si="78"/>
        <v/>
      </c>
      <c r="AG314" t="str">
        <f t="shared" si="78"/>
        <v/>
      </c>
      <c r="AH314" t="str">
        <f t="shared" si="78"/>
        <v/>
      </c>
      <c r="AI314">
        <f t="shared" si="66"/>
        <v>0</v>
      </c>
      <c r="AJ314">
        <f t="shared" si="67"/>
        <v>1</v>
      </c>
    </row>
    <row r="315" spans="2:36" hidden="1" x14ac:dyDescent="0.2">
      <c r="B315">
        <f>TABLA!D310</f>
        <v>1740</v>
      </c>
      <c r="C315" t="str">
        <f>IF(ISNA(LOOKUP($D315,BLIOTECAS!$B$1:$B$27,BLIOTECAS!C$1:C$27)),"",LOOKUP($D315,BLIOTECAS!$B$1:$B$27,BLIOTECAS!C$1:C$27))</f>
        <v xml:space="preserve">Facultad de Medicina </v>
      </c>
      <c r="D315">
        <f>TABLA!G310</f>
        <v>18</v>
      </c>
      <c r="E315" s="163">
        <f>TABLA!BF310</f>
        <v>0</v>
      </c>
      <c r="F315" s="163">
        <f>TABLA!BO310</f>
        <v>0</v>
      </c>
      <c r="G315" t="str">
        <f t="shared" si="80"/>
        <v/>
      </c>
      <c r="H315" t="str">
        <f t="shared" si="80"/>
        <v/>
      </c>
      <c r="I315" t="str">
        <f t="shared" si="80"/>
        <v/>
      </c>
      <c r="J315" t="str">
        <f t="shared" si="80"/>
        <v/>
      </c>
      <c r="K315" t="str">
        <f t="shared" si="80"/>
        <v/>
      </c>
      <c r="L315" t="str">
        <f t="shared" si="80"/>
        <v/>
      </c>
      <c r="M315" t="str">
        <f t="shared" si="80"/>
        <v/>
      </c>
      <c r="N315" t="str">
        <f t="shared" si="80"/>
        <v/>
      </c>
      <c r="O315" t="str">
        <f t="shared" si="80"/>
        <v/>
      </c>
      <c r="P315" t="str">
        <f t="shared" si="80"/>
        <v/>
      </c>
      <c r="Q315" t="str">
        <f t="shared" si="80"/>
        <v/>
      </c>
      <c r="R315" t="str">
        <f t="shared" si="80"/>
        <v/>
      </c>
      <c r="S315" t="str">
        <f t="shared" si="80"/>
        <v/>
      </c>
      <c r="T315" t="str">
        <f t="shared" si="80"/>
        <v/>
      </c>
      <c r="U315" t="str">
        <f t="shared" si="80"/>
        <v/>
      </c>
      <c r="V315" t="str">
        <f t="shared" si="65"/>
        <v/>
      </c>
      <c r="W315" t="str">
        <f t="shared" si="79"/>
        <v/>
      </c>
      <c r="X315" t="str">
        <f t="shared" si="79"/>
        <v/>
      </c>
      <c r="Y315" t="str">
        <f t="shared" si="79"/>
        <v/>
      </c>
      <c r="Z315" t="str">
        <f t="shared" si="79"/>
        <v/>
      </c>
      <c r="AA315" t="str">
        <f t="shared" si="79"/>
        <v/>
      </c>
      <c r="AB315" t="str">
        <f t="shared" si="79"/>
        <v/>
      </c>
      <c r="AC315" t="str">
        <f t="shared" si="78"/>
        <v/>
      </c>
      <c r="AD315" t="str">
        <f t="shared" si="78"/>
        <v/>
      </c>
      <c r="AE315" t="str">
        <f t="shared" si="78"/>
        <v/>
      </c>
      <c r="AF315" t="str">
        <f t="shared" si="78"/>
        <v/>
      </c>
      <c r="AG315" t="str">
        <f t="shared" si="78"/>
        <v/>
      </c>
      <c r="AH315" t="str">
        <f t="shared" si="78"/>
        <v/>
      </c>
      <c r="AI315">
        <f t="shared" si="66"/>
        <v>0</v>
      </c>
      <c r="AJ315">
        <f t="shared" si="67"/>
        <v>0</v>
      </c>
    </row>
    <row r="316" spans="2:36" hidden="1" x14ac:dyDescent="0.2">
      <c r="B316">
        <f>TABLA!D311</f>
        <v>1741</v>
      </c>
      <c r="C316" t="str">
        <f>IF(ISNA(LOOKUP($D316,BLIOTECAS!$B$1:$B$27,BLIOTECAS!C$1:C$27)),"",LOOKUP($D316,BLIOTECAS!$B$1:$B$27,BLIOTECAS!C$1:C$27))</f>
        <v xml:space="preserve">Facultad de Ciencias Económicas y Empresariales </v>
      </c>
      <c r="D316">
        <f>TABLA!G311</f>
        <v>5</v>
      </c>
      <c r="E316" s="163">
        <f>TABLA!BF311</f>
        <v>0</v>
      </c>
      <c r="F316" s="163">
        <f>TABLA!BO311</f>
        <v>0</v>
      </c>
      <c r="G316" t="str">
        <f t="shared" si="80"/>
        <v/>
      </c>
      <c r="H316" t="str">
        <f t="shared" si="80"/>
        <v/>
      </c>
      <c r="I316" t="str">
        <f t="shared" si="80"/>
        <v/>
      </c>
      <c r="J316" t="str">
        <f t="shared" si="80"/>
        <v/>
      </c>
      <c r="K316" t="str">
        <f t="shared" si="80"/>
        <v/>
      </c>
      <c r="L316" t="str">
        <f t="shared" si="80"/>
        <v/>
      </c>
      <c r="M316" t="str">
        <f t="shared" si="80"/>
        <v/>
      </c>
      <c r="N316" t="str">
        <f t="shared" si="80"/>
        <v/>
      </c>
      <c r="O316" t="str">
        <f t="shared" si="80"/>
        <v/>
      </c>
      <c r="P316" t="str">
        <f t="shared" si="80"/>
        <v/>
      </c>
      <c r="Q316" t="str">
        <f t="shared" si="80"/>
        <v/>
      </c>
      <c r="R316" t="str">
        <f t="shared" si="80"/>
        <v/>
      </c>
      <c r="S316" t="str">
        <f t="shared" si="80"/>
        <v/>
      </c>
      <c r="T316" t="str">
        <f t="shared" si="80"/>
        <v/>
      </c>
      <c r="U316" t="str">
        <f t="shared" si="80"/>
        <v/>
      </c>
      <c r="V316" t="str">
        <f t="shared" si="65"/>
        <v/>
      </c>
      <c r="W316" t="str">
        <f t="shared" si="79"/>
        <v/>
      </c>
      <c r="X316" t="str">
        <f t="shared" si="79"/>
        <v/>
      </c>
      <c r="Y316" t="str">
        <f t="shared" si="79"/>
        <v/>
      </c>
      <c r="Z316" t="str">
        <f t="shared" si="79"/>
        <v/>
      </c>
      <c r="AA316" t="str">
        <f t="shared" si="79"/>
        <v/>
      </c>
      <c r="AB316" t="str">
        <f t="shared" si="79"/>
        <v/>
      </c>
      <c r="AC316" t="str">
        <f t="shared" ref="AC316:AH325" si="81">IFERROR((IF(FIND(AC$1,$E316,1)&gt;0,"x")),"")</f>
        <v/>
      </c>
      <c r="AD316" t="str">
        <f t="shared" si="81"/>
        <v/>
      </c>
      <c r="AE316" t="str">
        <f t="shared" si="81"/>
        <v/>
      </c>
      <c r="AF316" t="str">
        <f t="shared" si="81"/>
        <v/>
      </c>
      <c r="AG316" t="str">
        <f t="shared" si="81"/>
        <v/>
      </c>
      <c r="AH316" t="str">
        <f t="shared" si="81"/>
        <v/>
      </c>
      <c r="AI316">
        <f t="shared" si="66"/>
        <v>0</v>
      </c>
      <c r="AJ316">
        <f t="shared" si="67"/>
        <v>0</v>
      </c>
    </row>
    <row r="317" spans="2:36" hidden="1" x14ac:dyDescent="0.2">
      <c r="B317">
        <f>TABLA!D312</f>
        <v>1742</v>
      </c>
      <c r="C317" t="str">
        <f>IF(ISNA(LOOKUP($D317,BLIOTECAS!$B$1:$B$27,BLIOTECAS!C$1:C$27)),"",LOOKUP($D317,BLIOTECAS!$B$1:$B$27,BLIOTECAS!C$1:C$27))</f>
        <v xml:space="preserve">Facultad de Ciencias Económicas y Empresariales </v>
      </c>
      <c r="D317">
        <f>TABLA!G312</f>
        <v>5</v>
      </c>
      <c r="E317" s="163">
        <f>TABLA!BF312</f>
        <v>0</v>
      </c>
      <c r="F317" s="163">
        <f>TABLA!BO312</f>
        <v>0</v>
      </c>
      <c r="G317" t="str">
        <f t="shared" si="80"/>
        <v/>
      </c>
      <c r="H317" t="str">
        <f t="shared" si="80"/>
        <v/>
      </c>
      <c r="I317" t="str">
        <f t="shared" si="80"/>
        <v/>
      </c>
      <c r="J317" t="str">
        <f t="shared" si="80"/>
        <v/>
      </c>
      <c r="K317" t="str">
        <f t="shared" si="80"/>
        <v/>
      </c>
      <c r="L317" t="str">
        <f t="shared" si="80"/>
        <v/>
      </c>
      <c r="M317" t="str">
        <f t="shared" si="80"/>
        <v/>
      </c>
      <c r="N317" t="str">
        <f t="shared" si="80"/>
        <v/>
      </c>
      <c r="O317" t="str">
        <f t="shared" si="80"/>
        <v/>
      </c>
      <c r="P317" t="str">
        <f t="shared" si="80"/>
        <v/>
      </c>
      <c r="Q317" t="str">
        <f t="shared" si="80"/>
        <v/>
      </c>
      <c r="R317" t="str">
        <f t="shared" si="80"/>
        <v/>
      </c>
      <c r="S317" t="str">
        <f t="shared" si="80"/>
        <v/>
      </c>
      <c r="T317" t="str">
        <f t="shared" si="80"/>
        <v/>
      </c>
      <c r="U317" t="str">
        <f t="shared" si="80"/>
        <v/>
      </c>
      <c r="V317" t="str">
        <f t="shared" si="65"/>
        <v/>
      </c>
      <c r="W317" t="str">
        <f t="shared" ref="W317:AB326" si="82">IFERROR((IF(FIND(W$1,$E317,1)&gt;0,"x")),"")</f>
        <v/>
      </c>
      <c r="X317" t="str">
        <f t="shared" si="82"/>
        <v/>
      </c>
      <c r="Y317" t="str">
        <f t="shared" si="82"/>
        <v/>
      </c>
      <c r="Z317" t="str">
        <f t="shared" si="82"/>
        <v/>
      </c>
      <c r="AA317" t="str">
        <f t="shared" si="82"/>
        <v/>
      </c>
      <c r="AB317" t="str">
        <f t="shared" si="82"/>
        <v/>
      </c>
      <c r="AC317" t="str">
        <f t="shared" si="81"/>
        <v/>
      </c>
      <c r="AD317" t="str">
        <f t="shared" si="81"/>
        <v/>
      </c>
      <c r="AE317" t="str">
        <f t="shared" si="81"/>
        <v/>
      </c>
      <c r="AF317" t="str">
        <f t="shared" si="81"/>
        <v/>
      </c>
      <c r="AG317" t="str">
        <f t="shared" si="81"/>
        <v/>
      </c>
      <c r="AH317" t="str">
        <f t="shared" si="81"/>
        <v/>
      </c>
      <c r="AI317">
        <f t="shared" si="66"/>
        <v>0</v>
      </c>
      <c r="AJ317">
        <f t="shared" si="67"/>
        <v>0</v>
      </c>
    </row>
    <row r="318" spans="2:36" hidden="1" x14ac:dyDescent="0.2">
      <c r="B318">
        <f>TABLA!D313</f>
        <v>1743</v>
      </c>
      <c r="C318" t="str">
        <f>IF(ISNA(LOOKUP($D318,BLIOTECAS!$B$1:$B$27,BLIOTECAS!C$1:C$27)),"",LOOKUP($D318,BLIOTECAS!$B$1:$B$27,BLIOTECAS!C$1:C$27))</f>
        <v xml:space="preserve">Facultad de Filosofía </v>
      </c>
      <c r="D318">
        <f>TABLA!G313</f>
        <v>15</v>
      </c>
      <c r="E318" s="163">
        <f>TABLA!BF313</f>
        <v>0</v>
      </c>
      <c r="F318" s="163">
        <f>TABLA!BO313</f>
        <v>0</v>
      </c>
      <c r="G318" t="str">
        <f t="shared" si="80"/>
        <v/>
      </c>
      <c r="H318" t="str">
        <f t="shared" si="80"/>
        <v/>
      </c>
      <c r="I318" t="str">
        <f t="shared" si="80"/>
        <v/>
      </c>
      <c r="J318" t="str">
        <f t="shared" si="80"/>
        <v/>
      </c>
      <c r="K318" t="str">
        <f t="shared" si="80"/>
        <v/>
      </c>
      <c r="L318" t="str">
        <f t="shared" si="80"/>
        <v/>
      </c>
      <c r="M318" t="str">
        <f t="shared" si="80"/>
        <v/>
      </c>
      <c r="N318" t="str">
        <f t="shared" si="80"/>
        <v/>
      </c>
      <c r="O318" t="str">
        <f t="shared" si="80"/>
        <v/>
      </c>
      <c r="P318" t="str">
        <f t="shared" si="80"/>
        <v/>
      </c>
      <c r="Q318" t="str">
        <f t="shared" si="80"/>
        <v/>
      </c>
      <c r="R318" t="str">
        <f t="shared" si="80"/>
        <v/>
      </c>
      <c r="S318" t="str">
        <f t="shared" si="80"/>
        <v/>
      </c>
      <c r="T318" t="str">
        <f t="shared" si="80"/>
        <v/>
      </c>
      <c r="U318" t="str">
        <f t="shared" si="80"/>
        <v/>
      </c>
      <c r="V318" t="str">
        <f t="shared" si="65"/>
        <v/>
      </c>
      <c r="W318" t="str">
        <f t="shared" si="82"/>
        <v/>
      </c>
      <c r="X318" t="str">
        <f t="shared" si="82"/>
        <v/>
      </c>
      <c r="Y318" t="str">
        <f t="shared" si="82"/>
        <v/>
      </c>
      <c r="Z318" t="str">
        <f t="shared" si="82"/>
        <v/>
      </c>
      <c r="AA318" t="str">
        <f t="shared" si="82"/>
        <v/>
      </c>
      <c r="AB318" t="str">
        <f t="shared" si="82"/>
        <v/>
      </c>
      <c r="AC318" t="str">
        <f t="shared" si="81"/>
        <v/>
      </c>
      <c r="AD318" t="str">
        <f t="shared" si="81"/>
        <v/>
      </c>
      <c r="AE318" t="str">
        <f t="shared" si="81"/>
        <v/>
      </c>
      <c r="AF318" t="str">
        <f t="shared" si="81"/>
        <v/>
      </c>
      <c r="AG318" t="str">
        <f t="shared" si="81"/>
        <v/>
      </c>
      <c r="AH318" t="str">
        <f t="shared" si="81"/>
        <v/>
      </c>
      <c r="AI318">
        <f t="shared" si="66"/>
        <v>0</v>
      </c>
      <c r="AJ318">
        <f t="shared" si="67"/>
        <v>0</v>
      </c>
    </row>
    <row r="319" spans="2:36" hidden="1" x14ac:dyDescent="0.2">
      <c r="B319">
        <f>TABLA!D314</f>
        <v>1744</v>
      </c>
      <c r="C319" t="str">
        <f>IF(ISNA(LOOKUP($D319,BLIOTECAS!$B$1:$B$27,BLIOTECAS!C$1:C$27)),"",LOOKUP($D319,BLIOTECAS!$B$1:$B$27,BLIOTECAS!C$1:C$27))</f>
        <v xml:space="preserve">Facultad de Ciencias Matemáticas </v>
      </c>
      <c r="D319">
        <f>TABLA!G314</f>
        <v>8</v>
      </c>
      <c r="E319" s="163">
        <f>TABLA!BF314</f>
        <v>0</v>
      </c>
      <c r="F319" s="163">
        <f>TABLA!BO314</f>
        <v>0</v>
      </c>
      <c r="G319" t="str">
        <f t="shared" si="80"/>
        <v/>
      </c>
      <c r="H319" t="str">
        <f t="shared" si="80"/>
        <v/>
      </c>
      <c r="I319" t="str">
        <f t="shared" si="80"/>
        <v/>
      </c>
      <c r="J319" t="str">
        <f t="shared" si="80"/>
        <v/>
      </c>
      <c r="K319" t="str">
        <f t="shared" si="80"/>
        <v/>
      </c>
      <c r="L319" t="str">
        <f t="shared" si="80"/>
        <v/>
      </c>
      <c r="M319" t="str">
        <f t="shared" si="80"/>
        <v/>
      </c>
      <c r="N319" t="str">
        <f t="shared" si="80"/>
        <v/>
      </c>
      <c r="O319" t="str">
        <f t="shared" si="80"/>
        <v/>
      </c>
      <c r="P319" t="str">
        <f t="shared" si="80"/>
        <v/>
      </c>
      <c r="Q319" t="str">
        <f t="shared" si="80"/>
        <v/>
      </c>
      <c r="R319" t="str">
        <f t="shared" si="80"/>
        <v/>
      </c>
      <c r="S319" t="str">
        <f t="shared" si="80"/>
        <v/>
      </c>
      <c r="T319" t="str">
        <f t="shared" si="80"/>
        <v/>
      </c>
      <c r="U319" t="str">
        <f t="shared" si="80"/>
        <v/>
      </c>
      <c r="V319" t="str">
        <f t="shared" si="65"/>
        <v/>
      </c>
      <c r="W319" t="str">
        <f t="shared" si="82"/>
        <v/>
      </c>
      <c r="X319" t="str">
        <f t="shared" si="82"/>
        <v/>
      </c>
      <c r="Y319" t="str">
        <f t="shared" si="82"/>
        <v/>
      </c>
      <c r="Z319" t="str">
        <f t="shared" si="82"/>
        <v/>
      </c>
      <c r="AA319" t="str">
        <f t="shared" si="82"/>
        <v/>
      </c>
      <c r="AB319" t="str">
        <f t="shared" si="82"/>
        <v/>
      </c>
      <c r="AC319" t="str">
        <f t="shared" si="81"/>
        <v/>
      </c>
      <c r="AD319" t="str">
        <f t="shared" si="81"/>
        <v/>
      </c>
      <c r="AE319" t="str">
        <f t="shared" si="81"/>
        <v/>
      </c>
      <c r="AF319" t="str">
        <f t="shared" si="81"/>
        <v/>
      </c>
      <c r="AG319" t="str">
        <f t="shared" si="81"/>
        <v/>
      </c>
      <c r="AH319" t="str">
        <f t="shared" si="81"/>
        <v/>
      </c>
      <c r="AI319">
        <f t="shared" si="66"/>
        <v>0</v>
      </c>
      <c r="AJ319">
        <f t="shared" si="67"/>
        <v>0</v>
      </c>
    </row>
    <row r="320" spans="2:36" hidden="1" x14ac:dyDescent="0.2">
      <c r="B320">
        <f>TABLA!D315</f>
        <v>1745</v>
      </c>
      <c r="C320" t="str">
        <f>IF(ISNA(LOOKUP($D320,BLIOTECAS!$B$1:$B$27,BLIOTECAS!C$1:C$27)),"",LOOKUP($D320,BLIOTECAS!$B$1:$B$27,BLIOTECAS!C$1:C$27))</f>
        <v xml:space="preserve">Facultad de Bellas Artes </v>
      </c>
      <c r="D320">
        <f>TABLA!G315</f>
        <v>1</v>
      </c>
      <c r="E320" s="163">
        <f>TABLA!BF315</f>
        <v>0</v>
      </c>
      <c r="F320" s="163">
        <f>TABLA!BO315</f>
        <v>0</v>
      </c>
      <c r="G320" t="str">
        <f t="shared" si="80"/>
        <v/>
      </c>
      <c r="H320" t="str">
        <f t="shared" si="80"/>
        <v/>
      </c>
      <c r="I320" t="str">
        <f t="shared" si="80"/>
        <v/>
      </c>
      <c r="J320" t="str">
        <f t="shared" si="80"/>
        <v/>
      </c>
      <c r="K320" t="str">
        <f t="shared" si="80"/>
        <v/>
      </c>
      <c r="L320" t="str">
        <f t="shared" si="80"/>
        <v/>
      </c>
      <c r="M320" t="str">
        <f t="shared" si="80"/>
        <v/>
      </c>
      <c r="N320" t="str">
        <f t="shared" si="80"/>
        <v/>
      </c>
      <c r="O320" t="str">
        <f t="shared" si="80"/>
        <v/>
      </c>
      <c r="P320" t="str">
        <f t="shared" si="80"/>
        <v/>
      </c>
      <c r="Q320" t="str">
        <f t="shared" si="80"/>
        <v/>
      </c>
      <c r="R320" t="str">
        <f t="shared" si="80"/>
        <v/>
      </c>
      <c r="S320" t="str">
        <f t="shared" si="80"/>
        <v/>
      </c>
      <c r="T320" t="str">
        <f t="shared" si="80"/>
        <v/>
      </c>
      <c r="U320" t="str">
        <f t="shared" si="80"/>
        <v/>
      </c>
      <c r="V320" t="str">
        <f t="shared" si="65"/>
        <v/>
      </c>
      <c r="W320" t="str">
        <f t="shared" si="82"/>
        <v/>
      </c>
      <c r="X320" t="str">
        <f t="shared" si="82"/>
        <v/>
      </c>
      <c r="Y320" t="str">
        <f t="shared" si="82"/>
        <v/>
      </c>
      <c r="Z320" t="str">
        <f t="shared" si="82"/>
        <v/>
      </c>
      <c r="AA320" t="str">
        <f t="shared" si="82"/>
        <v/>
      </c>
      <c r="AB320" t="str">
        <f t="shared" si="82"/>
        <v/>
      </c>
      <c r="AC320" t="str">
        <f t="shared" si="81"/>
        <v/>
      </c>
      <c r="AD320" t="str">
        <f t="shared" si="81"/>
        <v/>
      </c>
      <c r="AE320" t="str">
        <f t="shared" si="81"/>
        <v/>
      </c>
      <c r="AF320" t="str">
        <f t="shared" si="81"/>
        <v/>
      </c>
      <c r="AG320" t="str">
        <f t="shared" si="81"/>
        <v/>
      </c>
      <c r="AH320" t="str">
        <f t="shared" si="81"/>
        <v/>
      </c>
      <c r="AI320">
        <f t="shared" si="66"/>
        <v>0</v>
      </c>
      <c r="AJ320">
        <f t="shared" si="67"/>
        <v>0</v>
      </c>
    </row>
    <row r="321" spans="2:36" ht="25.5" hidden="1" x14ac:dyDescent="0.2">
      <c r="B321">
        <f>TABLA!D316</f>
        <v>1746</v>
      </c>
      <c r="C321" t="str">
        <f>IF(ISNA(LOOKUP($D321,BLIOTECAS!$B$1:$B$27,BLIOTECAS!C$1:C$27)),"",LOOKUP($D321,BLIOTECAS!$B$1:$B$27,BLIOTECAS!C$1:C$27))</f>
        <v xml:space="preserve">Facultad de Ciencias Económicas y Empresariales </v>
      </c>
      <c r="D321">
        <f>TABLA!G316</f>
        <v>5</v>
      </c>
      <c r="E321" s="163" t="str">
        <f>TABLA!BF316</f>
        <v>Suscribirse  a más bases de datos o comprar más modulos de AMDEUS</v>
      </c>
      <c r="F321" s="163">
        <f>TABLA!BO316</f>
        <v>0</v>
      </c>
      <c r="G321" t="str">
        <f t="shared" si="80"/>
        <v/>
      </c>
      <c r="H321" t="str">
        <f t="shared" si="80"/>
        <v/>
      </c>
      <c r="I321" t="str">
        <f t="shared" si="80"/>
        <v/>
      </c>
      <c r="J321" t="str">
        <f t="shared" si="80"/>
        <v/>
      </c>
      <c r="K321" t="str">
        <f t="shared" si="80"/>
        <v/>
      </c>
      <c r="L321" t="str">
        <f t="shared" si="80"/>
        <v/>
      </c>
      <c r="M321" t="str">
        <f t="shared" si="80"/>
        <v/>
      </c>
      <c r="N321" t="str">
        <f t="shared" si="80"/>
        <v/>
      </c>
      <c r="O321" t="str">
        <f t="shared" si="80"/>
        <v>x</v>
      </c>
      <c r="P321" t="str">
        <f t="shared" si="80"/>
        <v/>
      </c>
      <c r="Q321" t="str">
        <f t="shared" si="80"/>
        <v/>
      </c>
      <c r="R321" t="str">
        <f t="shared" si="80"/>
        <v/>
      </c>
      <c r="S321" t="str">
        <f t="shared" si="80"/>
        <v/>
      </c>
      <c r="T321" t="str">
        <f t="shared" si="80"/>
        <v/>
      </c>
      <c r="U321" t="str">
        <f t="shared" si="80"/>
        <v/>
      </c>
      <c r="V321" t="str">
        <f t="shared" si="65"/>
        <v/>
      </c>
      <c r="W321" t="str">
        <f t="shared" si="82"/>
        <v/>
      </c>
      <c r="X321" t="str">
        <f t="shared" si="82"/>
        <v/>
      </c>
      <c r="Y321" t="str">
        <f t="shared" si="82"/>
        <v/>
      </c>
      <c r="Z321" t="str">
        <f t="shared" si="82"/>
        <v/>
      </c>
      <c r="AA321" t="str">
        <f t="shared" si="82"/>
        <v/>
      </c>
      <c r="AB321" t="str">
        <f t="shared" si="82"/>
        <v/>
      </c>
      <c r="AC321" t="str">
        <f t="shared" si="81"/>
        <v/>
      </c>
      <c r="AD321" t="str">
        <f t="shared" si="81"/>
        <v/>
      </c>
      <c r="AE321" t="str">
        <f t="shared" si="81"/>
        <v/>
      </c>
      <c r="AF321" t="str">
        <f t="shared" si="81"/>
        <v/>
      </c>
      <c r="AG321" t="str">
        <f t="shared" si="81"/>
        <v/>
      </c>
      <c r="AH321" t="str">
        <f t="shared" si="81"/>
        <v/>
      </c>
      <c r="AI321">
        <f t="shared" si="66"/>
        <v>1</v>
      </c>
      <c r="AJ321">
        <f t="shared" si="67"/>
        <v>0</v>
      </c>
    </row>
    <row r="322" spans="2:36" x14ac:dyDescent="0.2">
      <c r="B322">
        <f>TABLA!D317</f>
        <v>1747</v>
      </c>
      <c r="C322" t="str">
        <f>IF(ISNA(LOOKUP($D322,BLIOTECAS!$B$1:$B$27,BLIOTECAS!C$1:C$27)),"",LOOKUP($D322,BLIOTECAS!$B$1:$B$27,BLIOTECAS!C$1:C$27))</f>
        <v xml:space="preserve">Facultad de Derecho </v>
      </c>
      <c r="D322">
        <f>TABLA!G317</f>
        <v>11</v>
      </c>
      <c r="E322" s="163">
        <f>TABLA!BF317</f>
        <v>0</v>
      </c>
      <c r="F322" s="163">
        <f>TABLA!BO317</f>
        <v>0</v>
      </c>
      <c r="G322" t="str">
        <f t="shared" si="80"/>
        <v/>
      </c>
      <c r="H322" t="str">
        <f t="shared" si="80"/>
        <v/>
      </c>
      <c r="I322" t="str">
        <f t="shared" si="80"/>
        <v/>
      </c>
      <c r="J322" t="str">
        <f t="shared" si="80"/>
        <v/>
      </c>
      <c r="K322" t="str">
        <f t="shared" si="80"/>
        <v/>
      </c>
      <c r="L322" t="str">
        <f t="shared" si="80"/>
        <v/>
      </c>
      <c r="M322" t="str">
        <f t="shared" si="80"/>
        <v/>
      </c>
      <c r="N322" t="str">
        <f t="shared" si="80"/>
        <v/>
      </c>
      <c r="O322" t="str">
        <f t="shared" si="80"/>
        <v/>
      </c>
      <c r="P322" t="str">
        <f t="shared" si="80"/>
        <v/>
      </c>
      <c r="Q322" t="str">
        <f t="shared" si="80"/>
        <v/>
      </c>
      <c r="R322" t="str">
        <f t="shared" si="80"/>
        <v/>
      </c>
      <c r="S322" t="str">
        <f t="shared" si="80"/>
        <v/>
      </c>
      <c r="T322" t="str">
        <f t="shared" si="80"/>
        <v/>
      </c>
      <c r="U322" t="str">
        <f t="shared" si="80"/>
        <v/>
      </c>
      <c r="V322" t="str">
        <f t="shared" si="65"/>
        <v/>
      </c>
      <c r="W322" t="str">
        <f t="shared" si="82"/>
        <v/>
      </c>
      <c r="X322" t="str">
        <f t="shared" si="82"/>
        <v/>
      </c>
      <c r="Y322" t="str">
        <f t="shared" si="82"/>
        <v/>
      </c>
      <c r="Z322" t="str">
        <f t="shared" si="82"/>
        <v/>
      </c>
      <c r="AA322" t="str">
        <f t="shared" si="82"/>
        <v/>
      </c>
      <c r="AB322" t="str">
        <f t="shared" si="82"/>
        <v/>
      </c>
      <c r="AC322" t="str">
        <f t="shared" si="81"/>
        <v/>
      </c>
      <c r="AD322" t="str">
        <f t="shared" si="81"/>
        <v/>
      </c>
      <c r="AE322" t="str">
        <f t="shared" si="81"/>
        <v/>
      </c>
      <c r="AF322" t="str">
        <f t="shared" si="81"/>
        <v/>
      </c>
      <c r="AG322" t="str">
        <f t="shared" si="81"/>
        <v/>
      </c>
      <c r="AH322" t="str">
        <f t="shared" si="81"/>
        <v/>
      </c>
      <c r="AI322">
        <f t="shared" si="66"/>
        <v>0</v>
      </c>
      <c r="AJ322">
        <f t="shared" si="67"/>
        <v>0</v>
      </c>
    </row>
    <row r="323" spans="2:36" ht="51" hidden="1" x14ac:dyDescent="0.2">
      <c r="B323">
        <f>TABLA!D318</f>
        <v>1748</v>
      </c>
      <c r="C323" t="str">
        <f>IF(ISNA(LOOKUP($D323,BLIOTECAS!$B$1:$B$27,BLIOTECAS!C$1:C$27)),"",LOOKUP($D323,BLIOTECAS!$B$1:$B$27,BLIOTECAS!C$1:C$27))</f>
        <v>F. Comercio y Turismo</v>
      </c>
      <c r="D323">
        <f>TABLA!G318</f>
        <v>24</v>
      </c>
      <c r="E323" s="163" t="str">
        <f>TABLA!BF318</f>
        <v>Disponer de la documentación de los cursos que organiza la Biblioteca de forma más accesible e intuitiva; aunque esté disponible, no es fácil encontrarla o está dispersa.</v>
      </c>
      <c r="F323" s="163">
        <f>TABLA!BO318</f>
        <v>0</v>
      </c>
      <c r="G323" t="str">
        <f t="shared" si="80"/>
        <v/>
      </c>
      <c r="H323" t="str">
        <f t="shared" si="80"/>
        <v/>
      </c>
      <c r="I323" t="str">
        <f t="shared" si="80"/>
        <v/>
      </c>
      <c r="J323" t="str">
        <f t="shared" si="80"/>
        <v/>
      </c>
      <c r="K323" t="str">
        <f t="shared" si="80"/>
        <v/>
      </c>
      <c r="L323" t="str">
        <f t="shared" si="80"/>
        <v/>
      </c>
      <c r="M323" t="str">
        <f t="shared" si="80"/>
        <v/>
      </c>
      <c r="N323" t="str">
        <f t="shared" si="80"/>
        <v/>
      </c>
      <c r="O323" t="str">
        <f t="shared" si="80"/>
        <v/>
      </c>
      <c r="P323" t="str">
        <f t="shared" si="80"/>
        <v/>
      </c>
      <c r="Q323" t="str">
        <f t="shared" si="80"/>
        <v/>
      </c>
      <c r="R323" t="str">
        <f t="shared" si="80"/>
        <v/>
      </c>
      <c r="S323" t="str">
        <f t="shared" si="80"/>
        <v/>
      </c>
      <c r="T323" t="str">
        <f t="shared" si="80"/>
        <v/>
      </c>
      <c r="U323" t="str">
        <f t="shared" si="80"/>
        <v/>
      </c>
      <c r="V323" t="str">
        <f t="shared" si="65"/>
        <v/>
      </c>
      <c r="W323" t="str">
        <f t="shared" si="82"/>
        <v/>
      </c>
      <c r="X323" t="str">
        <f t="shared" si="82"/>
        <v/>
      </c>
      <c r="Y323" t="str">
        <f t="shared" si="82"/>
        <v/>
      </c>
      <c r="Z323" t="str">
        <f t="shared" si="82"/>
        <v/>
      </c>
      <c r="AA323" t="str">
        <f t="shared" si="82"/>
        <v/>
      </c>
      <c r="AB323" t="str">
        <f t="shared" si="82"/>
        <v/>
      </c>
      <c r="AC323" t="str">
        <f t="shared" si="81"/>
        <v/>
      </c>
      <c r="AD323" t="str">
        <f t="shared" si="81"/>
        <v/>
      </c>
      <c r="AE323" t="str">
        <f t="shared" si="81"/>
        <v/>
      </c>
      <c r="AF323" t="str">
        <f t="shared" si="81"/>
        <v/>
      </c>
      <c r="AG323" t="str">
        <f t="shared" si="81"/>
        <v/>
      </c>
      <c r="AH323" t="str">
        <f t="shared" si="81"/>
        <v/>
      </c>
      <c r="AI323">
        <f t="shared" si="66"/>
        <v>1</v>
      </c>
      <c r="AJ323">
        <f t="shared" si="67"/>
        <v>0</v>
      </c>
    </row>
    <row r="324" spans="2:36" x14ac:dyDescent="0.2">
      <c r="B324">
        <f>TABLA!D319</f>
        <v>1749</v>
      </c>
      <c r="C324" t="str">
        <f>IF(ISNA(LOOKUP($D324,BLIOTECAS!$B$1:$B$27,BLIOTECAS!C$1:C$27)),"",LOOKUP($D324,BLIOTECAS!$B$1:$B$27,BLIOTECAS!C$1:C$27))</f>
        <v xml:space="preserve">Facultad de Farmacia </v>
      </c>
      <c r="D324">
        <f>TABLA!G319</f>
        <v>13</v>
      </c>
      <c r="E324" s="163">
        <f>TABLA!BF319</f>
        <v>0</v>
      </c>
      <c r="F324" s="163">
        <f>TABLA!BO319</f>
        <v>0</v>
      </c>
      <c r="G324" t="str">
        <f t="shared" ref="G324:U333" si="83">IFERROR((IF(FIND(G$1,$E324,1)&gt;0,"x")),"")</f>
        <v/>
      </c>
      <c r="H324" t="str">
        <f t="shared" si="83"/>
        <v/>
      </c>
      <c r="I324" t="str">
        <f t="shared" si="83"/>
        <v/>
      </c>
      <c r="J324" t="str">
        <f t="shared" si="83"/>
        <v/>
      </c>
      <c r="K324" t="str">
        <f t="shared" si="83"/>
        <v/>
      </c>
      <c r="L324" t="str">
        <f t="shared" si="83"/>
        <v/>
      </c>
      <c r="M324" t="str">
        <f t="shared" si="83"/>
        <v/>
      </c>
      <c r="N324" t="str">
        <f t="shared" si="83"/>
        <v/>
      </c>
      <c r="O324" t="str">
        <f t="shared" si="83"/>
        <v/>
      </c>
      <c r="P324" t="str">
        <f t="shared" si="83"/>
        <v/>
      </c>
      <c r="Q324" t="str">
        <f t="shared" si="83"/>
        <v/>
      </c>
      <c r="R324" t="str">
        <f t="shared" si="83"/>
        <v/>
      </c>
      <c r="S324" t="str">
        <f t="shared" si="83"/>
        <v/>
      </c>
      <c r="T324" t="str">
        <f t="shared" si="83"/>
        <v/>
      </c>
      <c r="U324" t="str">
        <f t="shared" si="83"/>
        <v/>
      </c>
      <c r="V324" t="str">
        <f t="shared" si="65"/>
        <v/>
      </c>
      <c r="W324" t="str">
        <f t="shared" si="82"/>
        <v/>
      </c>
      <c r="X324" t="str">
        <f t="shared" si="82"/>
        <v/>
      </c>
      <c r="Y324" t="str">
        <f t="shared" si="82"/>
        <v/>
      </c>
      <c r="Z324" t="str">
        <f t="shared" si="82"/>
        <v/>
      </c>
      <c r="AA324" t="str">
        <f t="shared" si="82"/>
        <v/>
      </c>
      <c r="AB324" t="str">
        <f t="shared" si="82"/>
        <v/>
      </c>
      <c r="AC324" t="str">
        <f t="shared" si="81"/>
        <v/>
      </c>
      <c r="AD324" t="str">
        <f t="shared" si="81"/>
        <v/>
      </c>
      <c r="AE324" t="str">
        <f t="shared" si="81"/>
        <v/>
      </c>
      <c r="AF324" t="str">
        <f t="shared" si="81"/>
        <v/>
      </c>
      <c r="AG324" t="str">
        <f t="shared" si="81"/>
        <v/>
      </c>
      <c r="AH324" t="str">
        <f t="shared" si="81"/>
        <v/>
      </c>
      <c r="AI324">
        <f t="shared" si="66"/>
        <v>0</v>
      </c>
      <c r="AJ324">
        <f t="shared" si="67"/>
        <v>0</v>
      </c>
    </row>
    <row r="325" spans="2:36" hidden="1" x14ac:dyDescent="0.2">
      <c r="B325">
        <f>TABLA!D320</f>
        <v>1750</v>
      </c>
      <c r="C325" t="str">
        <f>IF(ISNA(LOOKUP($D325,BLIOTECAS!$B$1:$B$27,BLIOTECAS!C$1:C$27)),"",LOOKUP($D325,BLIOTECAS!$B$1:$B$27,BLIOTECAS!C$1:C$27))</f>
        <v xml:space="preserve">Facultad de Geografía e Historia </v>
      </c>
      <c r="D325">
        <f>TABLA!G320</f>
        <v>16</v>
      </c>
      <c r="E325" s="163">
        <f>TABLA!BF320</f>
        <v>0</v>
      </c>
      <c r="F325" s="163">
        <f>TABLA!BO320</f>
        <v>0</v>
      </c>
      <c r="G325" t="str">
        <f t="shared" si="83"/>
        <v/>
      </c>
      <c r="H325" t="str">
        <f t="shared" si="83"/>
        <v/>
      </c>
      <c r="I325" t="str">
        <f t="shared" si="83"/>
        <v/>
      </c>
      <c r="J325" t="str">
        <f t="shared" si="83"/>
        <v/>
      </c>
      <c r="K325" t="str">
        <f t="shared" si="83"/>
        <v/>
      </c>
      <c r="L325" t="str">
        <f t="shared" si="83"/>
        <v/>
      </c>
      <c r="M325" t="str">
        <f t="shared" si="83"/>
        <v/>
      </c>
      <c r="N325" t="str">
        <f t="shared" si="83"/>
        <v/>
      </c>
      <c r="O325" t="str">
        <f t="shared" si="83"/>
        <v/>
      </c>
      <c r="P325" t="str">
        <f t="shared" si="83"/>
        <v/>
      </c>
      <c r="Q325" t="str">
        <f t="shared" si="83"/>
        <v/>
      </c>
      <c r="R325" t="str">
        <f t="shared" si="83"/>
        <v/>
      </c>
      <c r="S325" t="str">
        <f t="shared" si="83"/>
        <v/>
      </c>
      <c r="T325" t="str">
        <f t="shared" si="83"/>
        <v/>
      </c>
      <c r="U325" t="str">
        <f t="shared" si="83"/>
        <v/>
      </c>
      <c r="V325" t="str">
        <f t="shared" si="65"/>
        <v/>
      </c>
      <c r="W325" t="str">
        <f t="shared" si="82"/>
        <v/>
      </c>
      <c r="X325" t="str">
        <f t="shared" si="82"/>
        <v/>
      </c>
      <c r="Y325" t="str">
        <f t="shared" si="82"/>
        <v/>
      </c>
      <c r="Z325" t="str">
        <f t="shared" si="82"/>
        <v/>
      </c>
      <c r="AA325" t="str">
        <f t="shared" si="82"/>
        <v/>
      </c>
      <c r="AB325" t="str">
        <f t="shared" si="82"/>
        <v/>
      </c>
      <c r="AC325" t="str">
        <f t="shared" si="81"/>
        <v/>
      </c>
      <c r="AD325" t="str">
        <f t="shared" si="81"/>
        <v/>
      </c>
      <c r="AE325" t="str">
        <f t="shared" si="81"/>
        <v/>
      </c>
      <c r="AF325" t="str">
        <f t="shared" si="81"/>
        <v/>
      </c>
      <c r="AG325" t="str">
        <f t="shared" si="81"/>
        <v/>
      </c>
      <c r="AH325" t="str">
        <f t="shared" si="81"/>
        <v/>
      </c>
      <c r="AI325">
        <f t="shared" si="66"/>
        <v>0</v>
      </c>
      <c r="AJ325">
        <f t="shared" si="67"/>
        <v>0</v>
      </c>
    </row>
    <row r="326" spans="2:36" hidden="1" x14ac:dyDescent="0.2">
      <c r="B326">
        <f>TABLA!D321</f>
        <v>1751</v>
      </c>
      <c r="C326" t="str">
        <f>IF(ISNA(LOOKUP($D326,BLIOTECAS!$B$1:$B$27,BLIOTECAS!C$1:C$27)),"",LOOKUP($D326,BLIOTECAS!$B$1:$B$27,BLIOTECAS!C$1:C$27))</f>
        <v xml:space="preserve">Facultad de Ciencias Económicas y Empresariales </v>
      </c>
      <c r="D326">
        <f>TABLA!G321</f>
        <v>5</v>
      </c>
      <c r="E326" s="163">
        <f>TABLA!BF321</f>
        <v>0</v>
      </c>
      <c r="F326" s="163">
        <f>TABLA!BO321</f>
        <v>0</v>
      </c>
      <c r="G326" t="str">
        <f t="shared" si="83"/>
        <v/>
      </c>
      <c r="H326" t="str">
        <f t="shared" si="83"/>
        <v/>
      </c>
      <c r="I326" t="str">
        <f t="shared" si="83"/>
        <v/>
      </c>
      <c r="J326" t="str">
        <f t="shared" si="83"/>
        <v/>
      </c>
      <c r="K326" t="str">
        <f t="shared" si="83"/>
        <v/>
      </c>
      <c r="L326" t="str">
        <f t="shared" si="83"/>
        <v/>
      </c>
      <c r="M326" t="str">
        <f t="shared" si="83"/>
        <v/>
      </c>
      <c r="N326" t="str">
        <f t="shared" si="83"/>
        <v/>
      </c>
      <c r="O326" t="str">
        <f t="shared" si="83"/>
        <v/>
      </c>
      <c r="P326" t="str">
        <f t="shared" si="83"/>
        <v/>
      </c>
      <c r="Q326" t="str">
        <f t="shared" si="83"/>
        <v/>
      </c>
      <c r="R326" t="str">
        <f t="shared" si="83"/>
        <v/>
      </c>
      <c r="S326" t="str">
        <f t="shared" si="83"/>
        <v/>
      </c>
      <c r="T326" t="str">
        <f t="shared" si="83"/>
        <v/>
      </c>
      <c r="U326" t="str">
        <f t="shared" si="83"/>
        <v/>
      </c>
      <c r="V326" t="str">
        <f t="shared" si="65"/>
        <v/>
      </c>
      <c r="W326" t="str">
        <f t="shared" si="82"/>
        <v/>
      </c>
      <c r="X326" t="str">
        <f t="shared" si="82"/>
        <v/>
      </c>
      <c r="Y326" t="str">
        <f t="shared" si="82"/>
        <v/>
      </c>
      <c r="Z326" t="str">
        <f t="shared" si="82"/>
        <v/>
      </c>
      <c r="AA326" t="str">
        <f t="shared" si="82"/>
        <v/>
      </c>
      <c r="AB326" t="str">
        <f t="shared" si="82"/>
        <v/>
      </c>
      <c r="AC326" t="str">
        <f t="shared" ref="AC326:AH335" si="84">IFERROR((IF(FIND(AC$1,$E326,1)&gt;0,"x")),"")</f>
        <v/>
      </c>
      <c r="AD326" t="str">
        <f t="shared" si="84"/>
        <v/>
      </c>
      <c r="AE326" t="str">
        <f t="shared" si="84"/>
        <v/>
      </c>
      <c r="AF326" t="str">
        <f t="shared" si="84"/>
        <v/>
      </c>
      <c r="AG326" t="str">
        <f t="shared" si="84"/>
        <v/>
      </c>
      <c r="AH326" t="str">
        <f t="shared" si="84"/>
        <v/>
      </c>
      <c r="AI326">
        <f t="shared" si="66"/>
        <v>0</v>
      </c>
      <c r="AJ326">
        <f t="shared" si="67"/>
        <v>0</v>
      </c>
    </row>
    <row r="327" spans="2:36" hidden="1" x14ac:dyDescent="0.2">
      <c r="B327">
        <f>TABLA!D322</f>
        <v>1752</v>
      </c>
      <c r="C327" t="str">
        <f>IF(ISNA(LOOKUP($D327,BLIOTECAS!$B$1:$B$27,BLIOTECAS!C$1:C$27)),"",LOOKUP($D327,BLIOTECAS!$B$1:$B$27,BLIOTECAS!C$1:C$27))</f>
        <v xml:space="preserve">Facultad de Educación </v>
      </c>
      <c r="D327">
        <f>TABLA!G322</f>
        <v>12</v>
      </c>
      <c r="E327" s="163">
        <f>TABLA!BF322</f>
        <v>0</v>
      </c>
      <c r="F327" s="163">
        <f>TABLA!BO322</f>
        <v>0</v>
      </c>
      <c r="G327" t="str">
        <f t="shared" si="83"/>
        <v/>
      </c>
      <c r="H327" t="str">
        <f t="shared" si="83"/>
        <v/>
      </c>
      <c r="I327" t="str">
        <f t="shared" si="83"/>
        <v/>
      </c>
      <c r="J327" t="str">
        <f t="shared" si="83"/>
        <v/>
      </c>
      <c r="K327" t="str">
        <f t="shared" si="83"/>
        <v/>
      </c>
      <c r="L327" t="str">
        <f t="shared" si="83"/>
        <v/>
      </c>
      <c r="M327" t="str">
        <f t="shared" si="83"/>
        <v/>
      </c>
      <c r="N327" t="str">
        <f t="shared" si="83"/>
        <v/>
      </c>
      <c r="O327" t="str">
        <f t="shared" si="83"/>
        <v/>
      </c>
      <c r="P327" t="str">
        <f t="shared" si="83"/>
        <v/>
      </c>
      <c r="Q327" t="str">
        <f t="shared" si="83"/>
        <v/>
      </c>
      <c r="R327" t="str">
        <f t="shared" si="83"/>
        <v/>
      </c>
      <c r="S327" t="str">
        <f t="shared" si="83"/>
        <v/>
      </c>
      <c r="T327" t="str">
        <f t="shared" si="83"/>
        <v/>
      </c>
      <c r="U327" t="str">
        <f t="shared" si="83"/>
        <v/>
      </c>
      <c r="V327" t="str">
        <f t="shared" si="65"/>
        <v/>
      </c>
      <c r="W327" t="str">
        <f t="shared" ref="W327:AB336" si="85">IFERROR((IF(FIND(W$1,$E327,1)&gt;0,"x")),"")</f>
        <v/>
      </c>
      <c r="X327" t="str">
        <f t="shared" si="85"/>
        <v/>
      </c>
      <c r="Y327" t="str">
        <f t="shared" si="85"/>
        <v/>
      </c>
      <c r="Z327" t="str">
        <f t="shared" si="85"/>
        <v/>
      </c>
      <c r="AA327" t="str">
        <f t="shared" si="85"/>
        <v/>
      </c>
      <c r="AB327" t="str">
        <f t="shared" si="85"/>
        <v/>
      </c>
      <c r="AC327" t="str">
        <f t="shared" si="84"/>
        <v/>
      </c>
      <c r="AD327" t="str">
        <f t="shared" si="84"/>
        <v/>
      </c>
      <c r="AE327" t="str">
        <f t="shared" si="84"/>
        <v/>
      </c>
      <c r="AF327" t="str">
        <f t="shared" si="84"/>
        <v/>
      </c>
      <c r="AG327" t="str">
        <f t="shared" si="84"/>
        <v/>
      </c>
      <c r="AH327" t="str">
        <f t="shared" si="84"/>
        <v/>
      </c>
      <c r="AI327">
        <f t="shared" si="66"/>
        <v>0</v>
      </c>
      <c r="AJ327">
        <f t="shared" si="67"/>
        <v>0</v>
      </c>
    </row>
    <row r="328" spans="2:36" hidden="1" x14ac:dyDescent="0.2">
      <c r="B328">
        <f>TABLA!D323</f>
        <v>1753</v>
      </c>
      <c r="C328" t="str">
        <f>IF(ISNA(LOOKUP($D328,BLIOTECAS!$B$1:$B$27,BLIOTECAS!C$1:C$27)),"",LOOKUP($D328,BLIOTECAS!$B$1:$B$27,BLIOTECAS!C$1:C$27))</f>
        <v xml:space="preserve">Facultad de Odontología </v>
      </c>
      <c r="D328">
        <f>TABLA!G323</f>
        <v>19</v>
      </c>
      <c r="E328" s="163">
        <f>TABLA!BF323</f>
        <v>0</v>
      </c>
      <c r="F328" s="163">
        <f>TABLA!BO323</f>
        <v>0</v>
      </c>
      <c r="G328" t="str">
        <f t="shared" si="83"/>
        <v/>
      </c>
      <c r="H328" t="str">
        <f t="shared" si="83"/>
        <v/>
      </c>
      <c r="I328" t="str">
        <f t="shared" si="83"/>
        <v/>
      </c>
      <c r="J328" t="str">
        <f t="shared" si="83"/>
        <v/>
      </c>
      <c r="K328" t="str">
        <f t="shared" si="83"/>
        <v/>
      </c>
      <c r="L328" t="str">
        <f t="shared" si="83"/>
        <v/>
      </c>
      <c r="M328" t="str">
        <f t="shared" si="83"/>
        <v/>
      </c>
      <c r="N328" t="str">
        <f t="shared" si="83"/>
        <v/>
      </c>
      <c r="O328" t="str">
        <f t="shared" si="83"/>
        <v/>
      </c>
      <c r="P328" t="str">
        <f t="shared" si="83"/>
        <v/>
      </c>
      <c r="Q328" t="str">
        <f t="shared" si="83"/>
        <v/>
      </c>
      <c r="R328" t="str">
        <f t="shared" si="83"/>
        <v/>
      </c>
      <c r="S328" t="str">
        <f t="shared" si="83"/>
        <v/>
      </c>
      <c r="T328" t="str">
        <f t="shared" si="83"/>
        <v/>
      </c>
      <c r="U328" t="str">
        <f t="shared" si="83"/>
        <v/>
      </c>
      <c r="V328" t="str">
        <f t="shared" si="65"/>
        <v/>
      </c>
      <c r="W328" t="str">
        <f t="shared" si="85"/>
        <v/>
      </c>
      <c r="X328" t="str">
        <f t="shared" si="85"/>
        <v/>
      </c>
      <c r="Y328" t="str">
        <f t="shared" si="85"/>
        <v/>
      </c>
      <c r="Z328" t="str">
        <f t="shared" si="85"/>
        <v/>
      </c>
      <c r="AA328" t="str">
        <f t="shared" si="85"/>
        <v/>
      </c>
      <c r="AB328" t="str">
        <f t="shared" si="85"/>
        <v/>
      </c>
      <c r="AC328" t="str">
        <f t="shared" si="84"/>
        <v/>
      </c>
      <c r="AD328" t="str">
        <f t="shared" si="84"/>
        <v/>
      </c>
      <c r="AE328" t="str">
        <f t="shared" si="84"/>
        <v/>
      </c>
      <c r="AF328" t="str">
        <f t="shared" si="84"/>
        <v/>
      </c>
      <c r="AG328" t="str">
        <f t="shared" si="84"/>
        <v/>
      </c>
      <c r="AH328" t="str">
        <f t="shared" si="84"/>
        <v/>
      </c>
      <c r="AI328">
        <f t="shared" si="66"/>
        <v>0</v>
      </c>
      <c r="AJ328">
        <f t="shared" si="67"/>
        <v>0</v>
      </c>
    </row>
    <row r="329" spans="2:36" hidden="1" x14ac:dyDescent="0.2">
      <c r="B329">
        <f>TABLA!D324</f>
        <v>1754</v>
      </c>
      <c r="C329" t="str">
        <f>IF(ISNA(LOOKUP($D329,BLIOTECAS!$B$1:$B$27,BLIOTECAS!C$1:C$27)),"",LOOKUP($D329,BLIOTECAS!$B$1:$B$27,BLIOTECAS!C$1:C$27))</f>
        <v>F. Óptica y Optometría</v>
      </c>
      <c r="D329">
        <f>TABLA!G324</f>
        <v>25</v>
      </c>
      <c r="E329" s="163">
        <f>TABLA!BF324</f>
        <v>0</v>
      </c>
      <c r="F329" s="163">
        <f>TABLA!BO324</f>
        <v>0</v>
      </c>
      <c r="G329" t="str">
        <f t="shared" si="83"/>
        <v/>
      </c>
      <c r="H329" t="str">
        <f t="shared" si="83"/>
        <v/>
      </c>
      <c r="I329" t="str">
        <f t="shared" si="83"/>
        <v/>
      </c>
      <c r="J329" t="str">
        <f t="shared" si="83"/>
        <v/>
      </c>
      <c r="K329" t="str">
        <f t="shared" si="83"/>
        <v/>
      </c>
      <c r="L329" t="str">
        <f t="shared" si="83"/>
        <v/>
      </c>
      <c r="M329" t="str">
        <f t="shared" si="83"/>
        <v/>
      </c>
      <c r="N329" t="str">
        <f t="shared" si="83"/>
        <v/>
      </c>
      <c r="O329" t="str">
        <f t="shared" si="83"/>
        <v/>
      </c>
      <c r="P329" t="str">
        <f t="shared" si="83"/>
        <v/>
      </c>
      <c r="Q329" t="str">
        <f t="shared" si="83"/>
        <v/>
      </c>
      <c r="R329" t="str">
        <f t="shared" si="83"/>
        <v/>
      </c>
      <c r="S329" t="str">
        <f t="shared" si="83"/>
        <v/>
      </c>
      <c r="T329" t="str">
        <f t="shared" si="83"/>
        <v/>
      </c>
      <c r="U329" t="str">
        <f t="shared" si="83"/>
        <v/>
      </c>
      <c r="V329" t="str">
        <f t="shared" si="65"/>
        <v/>
      </c>
      <c r="W329" t="str">
        <f t="shared" si="85"/>
        <v/>
      </c>
      <c r="X329" t="str">
        <f t="shared" si="85"/>
        <v/>
      </c>
      <c r="Y329" t="str">
        <f t="shared" si="85"/>
        <v/>
      </c>
      <c r="Z329" t="str">
        <f t="shared" si="85"/>
        <v/>
      </c>
      <c r="AA329" t="str">
        <f t="shared" si="85"/>
        <v/>
      </c>
      <c r="AB329" t="str">
        <f t="shared" si="85"/>
        <v/>
      </c>
      <c r="AC329" t="str">
        <f t="shared" si="84"/>
        <v/>
      </c>
      <c r="AD329" t="str">
        <f t="shared" si="84"/>
        <v/>
      </c>
      <c r="AE329" t="str">
        <f t="shared" si="84"/>
        <v/>
      </c>
      <c r="AF329" t="str">
        <f t="shared" si="84"/>
        <v/>
      </c>
      <c r="AG329" t="str">
        <f t="shared" si="84"/>
        <v/>
      </c>
      <c r="AH329" t="str">
        <f t="shared" si="84"/>
        <v/>
      </c>
      <c r="AI329">
        <f t="shared" si="66"/>
        <v>0</v>
      </c>
      <c r="AJ329">
        <f t="shared" si="67"/>
        <v>0</v>
      </c>
    </row>
    <row r="330" spans="2:36" hidden="1" x14ac:dyDescent="0.2">
      <c r="B330">
        <f>TABLA!D325</f>
        <v>1755</v>
      </c>
      <c r="C330" t="str">
        <f>IF(ISNA(LOOKUP($D330,BLIOTECAS!$B$1:$B$27,BLIOTECAS!C$1:C$27)),"",LOOKUP($D330,BLIOTECAS!$B$1:$B$27,BLIOTECAS!C$1:C$27))</f>
        <v xml:space="preserve">Facultad de Educación </v>
      </c>
      <c r="D330">
        <f>TABLA!G325</f>
        <v>12</v>
      </c>
      <c r="E330" s="163">
        <f>TABLA!BF325</f>
        <v>0</v>
      </c>
      <c r="F330" s="163">
        <f>TABLA!BO325</f>
        <v>0</v>
      </c>
      <c r="G330" t="str">
        <f t="shared" si="83"/>
        <v/>
      </c>
      <c r="H330" t="str">
        <f t="shared" si="83"/>
        <v/>
      </c>
      <c r="I330" t="str">
        <f t="shared" si="83"/>
        <v/>
      </c>
      <c r="J330" t="str">
        <f t="shared" si="83"/>
        <v/>
      </c>
      <c r="K330" t="str">
        <f t="shared" si="83"/>
        <v/>
      </c>
      <c r="L330" t="str">
        <f t="shared" si="83"/>
        <v/>
      </c>
      <c r="M330" t="str">
        <f t="shared" si="83"/>
        <v/>
      </c>
      <c r="N330" t="str">
        <f t="shared" si="83"/>
        <v/>
      </c>
      <c r="O330" t="str">
        <f t="shared" si="83"/>
        <v/>
      </c>
      <c r="P330" t="str">
        <f t="shared" si="83"/>
        <v/>
      </c>
      <c r="Q330" t="str">
        <f t="shared" si="83"/>
        <v/>
      </c>
      <c r="R330" t="str">
        <f t="shared" si="83"/>
        <v/>
      </c>
      <c r="S330" t="str">
        <f t="shared" si="83"/>
        <v/>
      </c>
      <c r="T330" t="str">
        <f t="shared" si="83"/>
        <v/>
      </c>
      <c r="U330" t="str">
        <f t="shared" si="83"/>
        <v/>
      </c>
      <c r="V330" t="str">
        <f t="shared" si="65"/>
        <v/>
      </c>
      <c r="W330" t="str">
        <f t="shared" si="85"/>
        <v/>
      </c>
      <c r="X330" t="str">
        <f t="shared" si="85"/>
        <v/>
      </c>
      <c r="Y330" t="str">
        <f t="shared" si="85"/>
        <v/>
      </c>
      <c r="Z330" t="str">
        <f t="shared" si="85"/>
        <v/>
      </c>
      <c r="AA330" t="str">
        <f t="shared" si="85"/>
        <v/>
      </c>
      <c r="AB330" t="str">
        <f t="shared" si="85"/>
        <v/>
      </c>
      <c r="AC330" t="str">
        <f t="shared" si="84"/>
        <v/>
      </c>
      <c r="AD330" t="str">
        <f t="shared" si="84"/>
        <v/>
      </c>
      <c r="AE330" t="str">
        <f t="shared" si="84"/>
        <v/>
      </c>
      <c r="AF330" t="str">
        <f t="shared" si="84"/>
        <v/>
      </c>
      <c r="AG330" t="str">
        <f t="shared" si="84"/>
        <v/>
      </c>
      <c r="AH330" t="str">
        <f t="shared" si="84"/>
        <v/>
      </c>
      <c r="AI330">
        <f t="shared" si="66"/>
        <v>0</v>
      </c>
      <c r="AJ330">
        <f t="shared" si="67"/>
        <v>0</v>
      </c>
    </row>
    <row r="331" spans="2:36" hidden="1" x14ac:dyDescent="0.2">
      <c r="B331">
        <f>TABLA!D326</f>
        <v>1756</v>
      </c>
      <c r="C331" t="str">
        <f>IF(ISNA(LOOKUP($D331,BLIOTECAS!$B$1:$B$27,BLIOTECAS!C$1:C$27)),"",LOOKUP($D331,BLIOTECAS!$B$1:$B$27,BLIOTECAS!C$1:C$27))</f>
        <v xml:space="preserve">Facultad de Medicina </v>
      </c>
      <c r="D331">
        <f>TABLA!G326</f>
        <v>18</v>
      </c>
      <c r="E331" s="163">
        <f>TABLA!BF326</f>
        <v>0</v>
      </c>
      <c r="F331" s="163">
        <f>TABLA!BO326</f>
        <v>0</v>
      </c>
      <c r="G331" t="str">
        <f t="shared" si="83"/>
        <v/>
      </c>
      <c r="H331" t="str">
        <f t="shared" si="83"/>
        <v/>
      </c>
      <c r="I331" t="str">
        <f t="shared" si="83"/>
        <v/>
      </c>
      <c r="J331" t="str">
        <f t="shared" si="83"/>
        <v/>
      </c>
      <c r="K331" t="str">
        <f t="shared" si="83"/>
        <v/>
      </c>
      <c r="L331" t="str">
        <f t="shared" si="83"/>
        <v/>
      </c>
      <c r="M331" t="str">
        <f t="shared" si="83"/>
        <v/>
      </c>
      <c r="N331" t="str">
        <f t="shared" si="83"/>
        <v/>
      </c>
      <c r="O331" t="str">
        <f t="shared" si="83"/>
        <v/>
      </c>
      <c r="P331" t="str">
        <f t="shared" si="83"/>
        <v/>
      </c>
      <c r="Q331" t="str">
        <f t="shared" si="83"/>
        <v/>
      </c>
      <c r="R331" t="str">
        <f t="shared" si="83"/>
        <v/>
      </c>
      <c r="S331" t="str">
        <f t="shared" si="83"/>
        <v/>
      </c>
      <c r="T331" t="str">
        <f t="shared" si="83"/>
        <v/>
      </c>
      <c r="U331" t="str">
        <f t="shared" si="83"/>
        <v/>
      </c>
      <c r="V331" t="str">
        <f t="shared" si="65"/>
        <v/>
      </c>
      <c r="W331" t="str">
        <f t="shared" si="85"/>
        <v/>
      </c>
      <c r="X331" t="str">
        <f t="shared" si="85"/>
        <v/>
      </c>
      <c r="Y331" t="str">
        <f t="shared" si="85"/>
        <v/>
      </c>
      <c r="Z331" t="str">
        <f t="shared" si="85"/>
        <v/>
      </c>
      <c r="AA331" t="str">
        <f t="shared" si="85"/>
        <v/>
      </c>
      <c r="AB331" t="str">
        <f t="shared" si="85"/>
        <v/>
      </c>
      <c r="AC331" t="str">
        <f t="shared" si="84"/>
        <v/>
      </c>
      <c r="AD331" t="str">
        <f t="shared" si="84"/>
        <v/>
      </c>
      <c r="AE331" t="str">
        <f t="shared" si="84"/>
        <v/>
      </c>
      <c r="AF331" t="str">
        <f t="shared" si="84"/>
        <v/>
      </c>
      <c r="AG331" t="str">
        <f t="shared" si="84"/>
        <v/>
      </c>
      <c r="AH331" t="str">
        <f t="shared" si="84"/>
        <v/>
      </c>
      <c r="AI331">
        <f t="shared" si="66"/>
        <v>0</v>
      </c>
      <c r="AJ331">
        <f t="shared" si="67"/>
        <v>0</v>
      </c>
    </row>
    <row r="332" spans="2:36" ht="25.5" x14ac:dyDescent="0.2">
      <c r="B332">
        <f>TABLA!D327</f>
        <v>1757</v>
      </c>
      <c r="C332" t="str">
        <f>IF(ISNA(LOOKUP($D332,BLIOTECAS!$B$1:$B$27,BLIOTECAS!C$1:C$27)),"",LOOKUP($D332,BLIOTECAS!$B$1:$B$27,BLIOTECAS!C$1:C$27))</f>
        <v>F. Óptica y Optometría</v>
      </c>
      <c r="D332">
        <f>TABLA!G327</f>
        <v>25</v>
      </c>
      <c r="E332" s="163">
        <f>TABLA!BF327</f>
        <v>0</v>
      </c>
      <c r="F332" s="163" t="str">
        <f>TABLA!BO327</f>
        <v>La especialización de la Biblioteca de Óptica la convierte en una herramienta muy útil como apoyo a mi labor investigadora y docente</v>
      </c>
      <c r="G332" t="str">
        <f t="shared" si="83"/>
        <v/>
      </c>
      <c r="H332" t="str">
        <f t="shared" si="83"/>
        <v/>
      </c>
      <c r="I332" t="str">
        <f t="shared" si="83"/>
        <v/>
      </c>
      <c r="J332" t="str">
        <f t="shared" si="83"/>
        <v/>
      </c>
      <c r="K332" t="str">
        <f t="shared" si="83"/>
        <v/>
      </c>
      <c r="L332" t="str">
        <f t="shared" si="83"/>
        <v/>
      </c>
      <c r="M332" t="str">
        <f t="shared" si="83"/>
        <v/>
      </c>
      <c r="N332" t="str">
        <f t="shared" si="83"/>
        <v/>
      </c>
      <c r="O332" t="str">
        <f t="shared" si="83"/>
        <v/>
      </c>
      <c r="P332" t="str">
        <f t="shared" si="83"/>
        <v/>
      </c>
      <c r="Q332" t="str">
        <f t="shared" si="83"/>
        <v/>
      </c>
      <c r="R332" t="str">
        <f t="shared" si="83"/>
        <v/>
      </c>
      <c r="S332" t="str">
        <f t="shared" si="83"/>
        <v/>
      </c>
      <c r="T332" t="str">
        <f t="shared" si="83"/>
        <v/>
      </c>
      <c r="U332" t="str">
        <f t="shared" si="83"/>
        <v/>
      </c>
      <c r="V332" t="str">
        <f t="shared" si="65"/>
        <v/>
      </c>
      <c r="W332" t="str">
        <f t="shared" si="85"/>
        <v/>
      </c>
      <c r="X332" t="str">
        <f t="shared" si="85"/>
        <v/>
      </c>
      <c r="Y332" t="str">
        <f t="shared" si="85"/>
        <v/>
      </c>
      <c r="Z332" t="str">
        <f t="shared" si="85"/>
        <v/>
      </c>
      <c r="AA332" t="str">
        <f t="shared" si="85"/>
        <v/>
      </c>
      <c r="AB332" t="str">
        <f t="shared" si="85"/>
        <v/>
      </c>
      <c r="AC332" t="str">
        <f t="shared" si="84"/>
        <v/>
      </c>
      <c r="AD332" t="str">
        <f t="shared" si="84"/>
        <v/>
      </c>
      <c r="AE332" t="str">
        <f t="shared" si="84"/>
        <v/>
      </c>
      <c r="AF332" t="str">
        <f t="shared" si="84"/>
        <v/>
      </c>
      <c r="AG332" t="str">
        <f t="shared" si="84"/>
        <v/>
      </c>
      <c r="AH332" t="str">
        <f t="shared" si="84"/>
        <v/>
      </c>
      <c r="AI332">
        <f t="shared" si="66"/>
        <v>0</v>
      </c>
      <c r="AJ332">
        <f t="shared" si="67"/>
        <v>1</v>
      </c>
    </row>
    <row r="333" spans="2:36" hidden="1" x14ac:dyDescent="0.2">
      <c r="B333">
        <f>TABLA!D328</f>
        <v>1758</v>
      </c>
      <c r="C333" t="str">
        <f>IF(ISNA(LOOKUP($D333,BLIOTECAS!$B$1:$B$27,BLIOTECAS!C$1:C$27)),"",LOOKUP($D333,BLIOTECAS!$B$1:$B$27,BLIOTECAS!C$1:C$27))</f>
        <v xml:space="preserve">Facultad de Geografía e Historia </v>
      </c>
      <c r="D333">
        <f>TABLA!G328</f>
        <v>16</v>
      </c>
      <c r="E333" s="163">
        <f>TABLA!BF328</f>
        <v>0</v>
      </c>
      <c r="F333" s="163">
        <f>TABLA!BO328</f>
        <v>0</v>
      </c>
      <c r="G333" t="str">
        <f t="shared" si="83"/>
        <v/>
      </c>
      <c r="H333" t="str">
        <f t="shared" si="83"/>
        <v/>
      </c>
      <c r="I333" t="str">
        <f t="shared" si="83"/>
        <v/>
      </c>
      <c r="J333" t="str">
        <f t="shared" si="83"/>
        <v/>
      </c>
      <c r="K333" t="str">
        <f t="shared" si="83"/>
        <v/>
      </c>
      <c r="L333" t="str">
        <f t="shared" si="83"/>
        <v/>
      </c>
      <c r="M333" t="str">
        <f t="shared" si="83"/>
        <v/>
      </c>
      <c r="N333" t="str">
        <f t="shared" si="83"/>
        <v/>
      </c>
      <c r="O333" t="str">
        <f t="shared" si="83"/>
        <v/>
      </c>
      <c r="P333" t="str">
        <f t="shared" si="83"/>
        <v/>
      </c>
      <c r="Q333" t="str">
        <f t="shared" si="83"/>
        <v/>
      </c>
      <c r="R333" t="str">
        <f t="shared" si="83"/>
        <v/>
      </c>
      <c r="S333" t="str">
        <f t="shared" si="83"/>
        <v/>
      </c>
      <c r="T333" t="str">
        <f t="shared" si="83"/>
        <v/>
      </c>
      <c r="U333" t="str">
        <f t="shared" si="83"/>
        <v/>
      </c>
      <c r="V333" t="str">
        <f t="shared" si="65"/>
        <v/>
      </c>
      <c r="W333" t="str">
        <f t="shared" si="85"/>
        <v/>
      </c>
      <c r="X333" t="str">
        <f t="shared" si="85"/>
        <v/>
      </c>
      <c r="Y333" t="str">
        <f t="shared" si="85"/>
        <v/>
      </c>
      <c r="Z333" t="str">
        <f t="shared" si="85"/>
        <v/>
      </c>
      <c r="AA333" t="str">
        <f t="shared" si="85"/>
        <v/>
      </c>
      <c r="AB333" t="str">
        <f t="shared" si="85"/>
        <v/>
      </c>
      <c r="AC333" t="str">
        <f t="shared" si="84"/>
        <v/>
      </c>
      <c r="AD333" t="str">
        <f t="shared" si="84"/>
        <v/>
      </c>
      <c r="AE333" t="str">
        <f t="shared" si="84"/>
        <v/>
      </c>
      <c r="AF333" t="str">
        <f t="shared" si="84"/>
        <v/>
      </c>
      <c r="AG333" t="str">
        <f t="shared" si="84"/>
        <v/>
      </c>
      <c r="AH333" t="str">
        <f t="shared" si="84"/>
        <v/>
      </c>
      <c r="AI333">
        <f t="shared" si="66"/>
        <v>0</v>
      </c>
      <c r="AJ333">
        <f t="shared" si="67"/>
        <v>0</v>
      </c>
    </row>
    <row r="334" spans="2:36" hidden="1" x14ac:dyDescent="0.2">
      <c r="B334">
        <f>TABLA!D329</f>
        <v>1759</v>
      </c>
      <c r="C334" t="str">
        <f>IF(ISNA(LOOKUP($D334,BLIOTECAS!$B$1:$B$27,BLIOTECAS!C$1:C$27)),"",LOOKUP($D334,BLIOTECAS!$B$1:$B$27,BLIOTECAS!C$1:C$27))</f>
        <v xml:space="preserve">Facultad de Filología </v>
      </c>
      <c r="D334">
        <f>TABLA!G329</f>
        <v>14</v>
      </c>
      <c r="E334" s="163">
        <f>TABLA!BF329</f>
        <v>0</v>
      </c>
      <c r="F334" s="163">
        <f>TABLA!BO329</f>
        <v>0</v>
      </c>
      <c r="G334" t="str">
        <f t="shared" ref="G334:U343" si="86">IFERROR((IF(FIND(G$1,$E334,1)&gt;0,"x")),"")</f>
        <v/>
      </c>
      <c r="H334" t="str">
        <f t="shared" si="86"/>
        <v/>
      </c>
      <c r="I334" t="str">
        <f t="shared" si="86"/>
        <v/>
      </c>
      <c r="J334" t="str">
        <f t="shared" si="86"/>
        <v/>
      </c>
      <c r="K334" t="str">
        <f t="shared" si="86"/>
        <v/>
      </c>
      <c r="L334" t="str">
        <f t="shared" si="86"/>
        <v/>
      </c>
      <c r="M334" t="str">
        <f t="shared" si="86"/>
        <v/>
      </c>
      <c r="N334" t="str">
        <f t="shared" si="86"/>
        <v/>
      </c>
      <c r="O334" t="str">
        <f t="shared" si="86"/>
        <v/>
      </c>
      <c r="P334" t="str">
        <f t="shared" si="86"/>
        <v/>
      </c>
      <c r="Q334" t="str">
        <f t="shared" si="86"/>
        <v/>
      </c>
      <c r="R334" t="str">
        <f t="shared" si="86"/>
        <v/>
      </c>
      <c r="S334" t="str">
        <f t="shared" si="86"/>
        <v/>
      </c>
      <c r="T334" t="str">
        <f t="shared" si="86"/>
        <v/>
      </c>
      <c r="U334" t="str">
        <f t="shared" si="86"/>
        <v/>
      </c>
      <c r="V334" t="str">
        <f t="shared" si="65"/>
        <v/>
      </c>
      <c r="W334" t="str">
        <f t="shared" si="85"/>
        <v/>
      </c>
      <c r="X334" t="str">
        <f t="shared" si="85"/>
        <v/>
      </c>
      <c r="Y334" t="str">
        <f t="shared" si="85"/>
        <v/>
      </c>
      <c r="Z334" t="str">
        <f t="shared" si="85"/>
        <v/>
      </c>
      <c r="AA334" t="str">
        <f t="shared" si="85"/>
        <v/>
      </c>
      <c r="AB334" t="str">
        <f t="shared" si="85"/>
        <v/>
      </c>
      <c r="AC334" t="str">
        <f t="shared" si="84"/>
        <v/>
      </c>
      <c r="AD334" t="str">
        <f t="shared" si="84"/>
        <v/>
      </c>
      <c r="AE334" t="str">
        <f t="shared" si="84"/>
        <v/>
      </c>
      <c r="AF334" t="str">
        <f t="shared" si="84"/>
        <v/>
      </c>
      <c r="AG334" t="str">
        <f t="shared" si="84"/>
        <v/>
      </c>
      <c r="AH334" t="str">
        <f t="shared" si="84"/>
        <v/>
      </c>
      <c r="AI334">
        <f t="shared" si="66"/>
        <v>0</v>
      </c>
      <c r="AJ334">
        <f t="shared" si="67"/>
        <v>0</v>
      </c>
    </row>
    <row r="335" spans="2:36" x14ac:dyDescent="0.2">
      <c r="B335">
        <f>TABLA!D330</f>
        <v>1760</v>
      </c>
      <c r="C335" t="str">
        <f>IF(ISNA(LOOKUP($D335,BLIOTECAS!$B$1:$B$27,BLIOTECAS!C$1:C$27)),"",LOOKUP($D335,BLIOTECAS!$B$1:$B$27,BLIOTECAS!C$1:C$27))</f>
        <v xml:space="preserve">Facultad de Ciencias Biológicas </v>
      </c>
      <c r="D335">
        <f>TABLA!G330</f>
        <v>2</v>
      </c>
      <c r="E335" s="163">
        <f>TABLA!BF330</f>
        <v>0</v>
      </c>
      <c r="F335" s="163">
        <f>TABLA!BO330</f>
        <v>0</v>
      </c>
      <c r="G335" t="str">
        <f t="shared" si="86"/>
        <v/>
      </c>
      <c r="H335" t="str">
        <f t="shared" si="86"/>
        <v/>
      </c>
      <c r="I335" t="str">
        <f t="shared" si="86"/>
        <v/>
      </c>
      <c r="J335" t="str">
        <f t="shared" si="86"/>
        <v/>
      </c>
      <c r="K335" t="str">
        <f t="shared" si="86"/>
        <v/>
      </c>
      <c r="L335" t="str">
        <f t="shared" si="86"/>
        <v/>
      </c>
      <c r="M335" t="str">
        <f t="shared" si="86"/>
        <v/>
      </c>
      <c r="N335" t="str">
        <f t="shared" si="86"/>
        <v/>
      </c>
      <c r="O335" t="str">
        <f t="shared" si="86"/>
        <v/>
      </c>
      <c r="P335" t="str">
        <f t="shared" si="86"/>
        <v/>
      </c>
      <c r="Q335" t="str">
        <f t="shared" si="86"/>
        <v/>
      </c>
      <c r="R335" t="str">
        <f t="shared" si="86"/>
        <v/>
      </c>
      <c r="S335" t="str">
        <f t="shared" si="86"/>
        <v/>
      </c>
      <c r="T335" t="str">
        <f t="shared" si="86"/>
        <v/>
      </c>
      <c r="U335" t="str">
        <f t="shared" si="86"/>
        <v/>
      </c>
      <c r="V335" t="str">
        <f t="shared" si="65"/>
        <v/>
      </c>
      <c r="W335" t="str">
        <f t="shared" si="85"/>
        <v/>
      </c>
      <c r="X335" t="str">
        <f t="shared" si="85"/>
        <v/>
      </c>
      <c r="Y335" t="str">
        <f t="shared" si="85"/>
        <v/>
      </c>
      <c r="Z335" t="str">
        <f t="shared" si="85"/>
        <v/>
      </c>
      <c r="AA335" t="str">
        <f t="shared" si="85"/>
        <v/>
      </c>
      <c r="AB335" t="str">
        <f t="shared" si="85"/>
        <v/>
      </c>
      <c r="AC335" t="str">
        <f t="shared" si="84"/>
        <v/>
      </c>
      <c r="AD335" t="str">
        <f t="shared" si="84"/>
        <v/>
      </c>
      <c r="AE335" t="str">
        <f t="shared" si="84"/>
        <v/>
      </c>
      <c r="AF335" t="str">
        <f t="shared" si="84"/>
        <v/>
      </c>
      <c r="AG335" t="str">
        <f t="shared" si="84"/>
        <v/>
      </c>
      <c r="AH335" t="str">
        <f t="shared" si="84"/>
        <v/>
      </c>
      <c r="AI335">
        <f t="shared" si="66"/>
        <v>0</v>
      </c>
      <c r="AJ335">
        <f t="shared" si="67"/>
        <v>0</v>
      </c>
    </row>
    <row r="336" spans="2:36" hidden="1" x14ac:dyDescent="0.2">
      <c r="B336">
        <f>TABLA!D331</f>
        <v>1761</v>
      </c>
      <c r="C336" t="str">
        <f>IF(ISNA(LOOKUP($D336,BLIOTECAS!$B$1:$B$27,BLIOTECAS!C$1:C$27)),"",LOOKUP($D336,BLIOTECAS!$B$1:$B$27,BLIOTECAS!C$1:C$27))</f>
        <v xml:space="preserve">Facultad de Bellas Artes </v>
      </c>
      <c r="D336">
        <f>TABLA!G331</f>
        <v>1</v>
      </c>
      <c r="E336" s="163">
        <f>TABLA!BF331</f>
        <v>0</v>
      </c>
      <c r="F336" s="163">
        <f>TABLA!BO331</f>
        <v>0</v>
      </c>
      <c r="G336" t="str">
        <f t="shared" si="86"/>
        <v/>
      </c>
      <c r="H336" t="str">
        <f t="shared" si="86"/>
        <v/>
      </c>
      <c r="I336" t="str">
        <f t="shared" si="86"/>
        <v/>
      </c>
      <c r="J336" t="str">
        <f t="shared" si="86"/>
        <v/>
      </c>
      <c r="K336" t="str">
        <f t="shared" si="86"/>
        <v/>
      </c>
      <c r="L336" t="str">
        <f t="shared" si="86"/>
        <v/>
      </c>
      <c r="M336" t="str">
        <f t="shared" si="86"/>
        <v/>
      </c>
      <c r="N336" t="str">
        <f t="shared" si="86"/>
        <v/>
      </c>
      <c r="O336" t="str">
        <f t="shared" si="86"/>
        <v/>
      </c>
      <c r="P336" t="str">
        <f t="shared" si="86"/>
        <v/>
      </c>
      <c r="Q336" t="str">
        <f t="shared" si="86"/>
        <v/>
      </c>
      <c r="R336" t="str">
        <f t="shared" si="86"/>
        <v/>
      </c>
      <c r="S336" t="str">
        <f t="shared" si="86"/>
        <v/>
      </c>
      <c r="T336" t="str">
        <f t="shared" si="86"/>
        <v/>
      </c>
      <c r="U336" t="str">
        <f t="shared" si="86"/>
        <v/>
      </c>
      <c r="V336" t="str">
        <f t="shared" si="65"/>
        <v/>
      </c>
      <c r="W336" t="str">
        <f t="shared" si="85"/>
        <v/>
      </c>
      <c r="X336" t="str">
        <f t="shared" si="85"/>
        <v/>
      </c>
      <c r="Y336" t="str">
        <f t="shared" si="85"/>
        <v/>
      </c>
      <c r="Z336" t="str">
        <f t="shared" si="85"/>
        <v/>
      </c>
      <c r="AA336" t="str">
        <f t="shared" si="85"/>
        <v/>
      </c>
      <c r="AB336" t="str">
        <f t="shared" si="85"/>
        <v/>
      </c>
      <c r="AC336" t="str">
        <f t="shared" ref="AC336:AH345" si="87">IFERROR((IF(FIND(AC$1,$E336,1)&gt;0,"x")),"")</f>
        <v/>
      </c>
      <c r="AD336" t="str">
        <f t="shared" si="87"/>
        <v/>
      </c>
      <c r="AE336" t="str">
        <f t="shared" si="87"/>
        <v/>
      </c>
      <c r="AF336" t="str">
        <f t="shared" si="87"/>
        <v/>
      </c>
      <c r="AG336" t="str">
        <f t="shared" si="87"/>
        <v/>
      </c>
      <c r="AH336" t="str">
        <f t="shared" si="87"/>
        <v/>
      </c>
      <c r="AI336">
        <f t="shared" si="66"/>
        <v>0</v>
      </c>
      <c r="AJ336">
        <f t="shared" si="67"/>
        <v>0</v>
      </c>
    </row>
    <row r="337" spans="2:36" hidden="1" x14ac:dyDescent="0.2">
      <c r="B337">
        <f>TABLA!D332</f>
        <v>1762</v>
      </c>
      <c r="C337" t="str">
        <f>IF(ISNA(LOOKUP($D337,BLIOTECAS!$B$1:$B$27,BLIOTECAS!C$1:C$27)),"",LOOKUP($D337,BLIOTECAS!$B$1:$B$27,BLIOTECAS!C$1:C$27))</f>
        <v xml:space="preserve">Facultad de Medicina </v>
      </c>
      <c r="D337">
        <f>TABLA!G332</f>
        <v>18</v>
      </c>
      <c r="E337" s="163">
        <f>TABLA!BF332</f>
        <v>0</v>
      </c>
      <c r="F337" s="163">
        <f>TABLA!BO332</f>
        <v>0</v>
      </c>
      <c r="G337" t="str">
        <f t="shared" si="86"/>
        <v/>
      </c>
      <c r="H337" t="str">
        <f t="shared" si="86"/>
        <v/>
      </c>
      <c r="I337" t="str">
        <f t="shared" si="86"/>
        <v/>
      </c>
      <c r="J337" t="str">
        <f t="shared" si="86"/>
        <v/>
      </c>
      <c r="K337" t="str">
        <f t="shared" si="86"/>
        <v/>
      </c>
      <c r="L337" t="str">
        <f t="shared" si="86"/>
        <v/>
      </c>
      <c r="M337" t="str">
        <f t="shared" si="86"/>
        <v/>
      </c>
      <c r="N337" t="str">
        <f t="shared" si="86"/>
        <v/>
      </c>
      <c r="O337" t="str">
        <f t="shared" si="86"/>
        <v/>
      </c>
      <c r="P337" t="str">
        <f t="shared" si="86"/>
        <v/>
      </c>
      <c r="Q337" t="str">
        <f t="shared" si="86"/>
        <v/>
      </c>
      <c r="R337" t="str">
        <f t="shared" si="86"/>
        <v/>
      </c>
      <c r="S337" t="str">
        <f t="shared" si="86"/>
        <v/>
      </c>
      <c r="T337" t="str">
        <f t="shared" si="86"/>
        <v/>
      </c>
      <c r="U337" t="str">
        <f t="shared" si="86"/>
        <v/>
      </c>
      <c r="V337" t="str">
        <f t="shared" ref="V337:V400" si="88">IFERROR((IF(FIND(V$1,$E337,1)&gt;0,"x")),"")</f>
        <v/>
      </c>
      <c r="W337" t="str">
        <f t="shared" ref="W337:AB346" si="89">IFERROR((IF(FIND(W$1,$E337,1)&gt;0,"x")),"")</f>
        <v/>
      </c>
      <c r="X337" t="str">
        <f t="shared" si="89"/>
        <v/>
      </c>
      <c r="Y337" t="str">
        <f t="shared" si="89"/>
        <v/>
      </c>
      <c r="Z337" t="str">
        <f t="shared" si="89"/>
        <v/>
      </c>
      <c r="AA337" t="str">
        <f t="shared" si="89"/>
        <v/>
      </c>
      <c r="AB337" t="str">
        <f t="shared" si="89"/>
        <v/>
      </c>
      <c r="AC337" t="str">
        <f t="shared" si="87"/>
        <v/>
      </c>
      <c r="AD337" t="str">
        <f t="shared" si="87"/>
        <v/>
      </c>
      <c r="AE337" t="str">
        <f t="shared" si="87"/>
        <v/>
      </c>
      <c r="AF337" t="str">
        <f t="shared" si="87"/>
        <v/>
      </c>
      <c r="AG337" t="str">
        <f t="shared" si="87"/>
        <v/>
      </c>
      <c r="AH337" t="str">
        <f t="shared" si="87"/>
        <v/>
      </c>
      <c r="AI337">
        <f t="shared" ref="AI337:AI400" si="90">COUNTIF(E337,"&lt;&gt;0")</f>
        <v>0</v>
      </c>
      <c r="AJ337">
        <f t="shared" ref="AJ337:AJ400" si="91">COUNTIF(F337,"&lt;&gt;0")</f>
        <v>0</v>
      </c>
    </row>
    <row r="338" spans="2:36" hidden="1" x14ac:dyDescent="0.2">
      <c r="B338">
        <f>TABLA!D333</f>
        <v>1763</v>
      </c>
      <c r="C338" t="str">
        <f>IF(ISNA(LOOKUP($D338,BLIOTECAS!$B$1:$B$27,BLIOTECAS!C$1:C$27)),"",LOOKUP($D338,BLIOTECAS!$B$1:$B$27,BLIOTECAS!C$1:C$27))</f>
        <v xml:space="preserve">Facultad de Geografía e Historia </v>
      </c>
      <c r="D338">
        <f>TABLA!G333</f>
        <v>16</v>
      </c>
      <c r="E338" s="163">
        <f>TABLA!BF333</f>
        <v>0</v>
      </c>
      <c r="F338" s="163">
        <f>TABLA!BO333</f>
        <v>0</v>
      </c>
      <c r="G338" t="str">
        <f t="shared" si="86"/>
        <v/>
      </c>
      <c r="H338" t="str">
        <f t="shared" si="86"/>
        <v/>
      </c>
      <c r="I338" t="str">
        <f t="shared" si="86"/>
        <v/>
      </c>
      <c r="J338" t="str">
        <f t="shared" si="86"/>
        <v/>
      </c>
      <c r="K338" t="str">
        <f t="shared" si="86"/>
        <v/>
      </c>
      <c r="L338" t="str">
        <f t="shared" si="86"/>
        <v/>
      </c>
      <c r="M338" t="str">
        <f t="shared" si="86"/>
        <v/>
      </c>
      <c r="N338" t="str">
        <f t="shared" si="86"/>
        <v/>
      </c>
      <c r="O338" t="str">
        <f t="shared" si="86"/>
        <v/>
      </c>
      <c r="P338" t="str">
        <f t="shared" si="86"/>
        <v/>
      </c>
      <c r="Q338" t="str">
        <f t="shared" si="86"/>
        <v/>
      </c>
      <c r="R338" t="str">
        <f t="shared" si="86"/>
        <v/>
      </c>
      <c r="S338" t="str">
        <f t="shared" si="86"/>
        <v/>
      </c>
      <c r="T338" t="str">
        <f t="shared" si="86"/>
        <v/>
      </c>
      <c r="U338" t="str">
        <f t="shared" si="86"/>
        <v/>
      </c>
      <c r="V338" t="str">
        <f t="shared" si="88"/>
        <v/>
      </c>
      <c r="W338" t="str">
        <f t="shared" si="89"/>
        <v/>
      </c>
      <c r="X338" t="str">
        <f t="shared" si="89"/>
        <v/>
      </c>
      <c r="Y338" t="str">
        <f t="shared" si="89"/>
        <v/>
      </c>
      <c r="Z338" t="str">
        <f t="shared" si="89"/>
        <v/>
      </c>
      <c r="AA338" t="str">
        <f t="shared" si="89"/>
        <v/>
      </c>
      <c r="AB338" t="str">
        <f t="shared" si="89"/>
        <v/>
      </c>
      <c r="AC338" t="str">
        <f t="shared" si="87"/>
        <v/>
      </c>
      <c r="AD338" t="str">
        <f t="shared" si="87"/>
        <v/>
      </c>
      <c r="AE338" t="str">
        <f t="shared" si="87"/>
        <v/>
      </c>
      <c r="AF338" t="str">
        <f t="shared" si="87"/>
        <v/>
      </c>
      <c r="AG338" t="str">
        <f t="shared" si="87"/>
        <v/>
      </c>
      <c r="AH338" t="str">
        <f t="shared" si="87"/>
        <v/>
      </c>
      <c r="AI338">
        <f t="shared" si="90"/>
        <v>0</v>
      </c>
      <c r="AJ338">
        <f t="shared" si="91"/>
        <v>0</v>
      </c>
    </row>
    <row r="339" spans="2:36" hidden="1" x14ac:dyDescent="0.2">
      <c r="B339">
        <f>TABLA!D334</f>
        <v>1764</v>
      </c>
      <c r="C339" t="str">
        <f>IF(ISNA(LOOKUP($D339,BLIOTECAS!$B$1:$B$27,BLIOTECAS!C$1:C$27)),"",LOOKUP($D339,BLIOTECAS!$B$1:$B$27,BLIOTECAS!C$1:C$27))</f>
        <v xml:space="preserve">Facultad de Geografía e Historia </v>
      </c>
      <c r="D339">
        <f>TABLA!G334</f>
        <v>16</v>
      </c>
      <c r="E339" s="163">
        <f>TABLA!BF334</f>
        <v>0</v>
      </c>
      <c r="F339" s="163">
        <f>TABLA!BO334</f>
        <v>0</v>
      </c>
      <c r="G339" t="str">
        <f t="shared" si="86"/>
        <v/>
      </c>
      <c r="H339" t="str">
        <f t="shared" si="86"/>
        <v/>
      </c>
      <c r="I339" t="str">
        <f t="shared" si="86"/>
        <v/>
      </c>
      <c r="J339" t="str">
        <f t="shared" si="86"/>
        <v/>
      </c>
      <c r="K339" t="str">
        <f t="shared" si="86"/>
        <v/>
      </c>
      <c r="L339" t="str">
        <f t="shared" si="86"/>
        <v/>
      </c>
      <c r="M339" t="str">
        <f t="shared" si="86"/>
        <v/>
      </c>
      <c r="N339" t="str">
        <f t="shared" si="86"/>
        <v/>
      </c>
      <c r="O339" t="str">
        <f t="shared" si="86"/>
        <v/>
      </c>
      <c r="P339" t="str">
        <f t="shared" si="86"/>
        <v/>
      </c>
      <c r="Q339" t="str">
        <f t="shared" si="86"/>
        <v/>
      </c>
      <c r="R339" t="str">
        <f t="shared" si="86"/>
        <v/>
      </c>
      <c r="S339" t="str">
        <f t="shared" si="86"/>
        <v/>
      </c>
      <c r="T339" t="str">
        <f t="shared" si="86"/>
        <v/>
      </c>
      <c r="U339" t="str">
        <f t="shared" si="86"/>
        <v/>
      </c>
      <c r="V339" t="str">
        <f t="shared" si="88"/>
        <v/>
      </c>
      <c r="W339" t="str">
        <f t="shared" si="89"/>
        <v/>
      </c>
      <c r="X339" t="str">
        <f t="shared" si="89"/>
        <v/>
      </c>
      <c r="Y339" t="str">
        <f t="shared" si="89"/>
        <v/>
      </c>
      <c r="Z339" t="str">
        <f t="shared" si="89"/>
        <v/>
      </c>
      <c r="AA339" t="str">
        <f t="shared" si="89"/>
        <v/>
      </c>
      <c r="AB339" t="str">
        <f t="shared" si="89"/>
        <v/>
      </c>
      <c r="AC339" t="str">
        <f t="shared" si="87"/>
        <v/>
      </c>
      <c r="AD339" t="str">
        <f t="shared" si="87"/>
        <v/>
      </c>
      <c r="AE339" t="str">
        <f t="shared" si="87"/>
        <v/>
      </c>
      <c r="AF339" t="str">
        <f t="shared" si="87"/>
        <v/>
      </c>
      <c r="AG339" t="str">
        <f t="shared" si="87"/>
        <v/>
      </c>
      <c r="AH339" t="str">
        <f t="shared" si="87"/>
        <v/>
      </c>
      <c r="AI339">
        <f t="shared" si="90"/>
        <v>0</v>
      </c>
      <c r="AJ339">
        <f t="shared" si="91"/>
        <v>0</v>
      </c>
    </row>
    <row r="340" spans="2:36" hidden="1" x14ac:dyDescent="0.2">
      <c r="B340">
        <f>TABLA!D335</f>
        <v>1765</v>
      </c>
      <c r="C340" t="str">
        <f>IF(ISNA(LOOKUP($D340,BLIOTECAS!$B$1:$B$27,BLIOTECAS!C$1:C$27)),"",LOOKUP($D340,BLIOTECAS!$B$1:$B$27,BLIOTECAS!C$1:C$27))</f>
        <v xml:space="preserve">Facultad de Veterinaria </v>
      </c>
      <c r="D340">
        <f>TABLA!G335</f>
        <v>21</v>
      </c>
      <c r="E340" s="163">
        <f>TABLA!BF335</f>
        <v>0</v>
      </c>
      <c r="F340" s="163">
        <f>TABLA!BO335</f>
        <v>0</v>
      </c>
      <c r="G340" t="str">
        <f t="shared" si="86"/>
        <v/>
      </c>
      <c r="H340" t="str">
        <f t="shared" si="86"/>
        <v/>
      </c>
      <c r="I340" t="str">
        <f t="shared" si="86"/>
        <v/>
      </c>
      <c r="J340" t="str">
        <f t="shared" si="86"/>
        <v/>
      </c>
      <c r="K340" t="str">
        <f t="shared" si="86"/>
        <v/>
      </c>
      <c r="L340" t="str">
        <f t="shared" si="86"/>
        <v/>
      </c>
      <c r="M340" t="str">
        <f t="shared" si="86"/>
        <v/>
      </c>
      <c r="N340" t="str">
        <f t="shared" si="86"/>
        <v/>
      </c>
      <c r="O340" t="str">
        <f t="shared" si="86"/>
        <v/>
      </c>
      <c r="P340" t="str">
        <f t="shared" si="86"/>
        <v/>
      </c>
      <c r="Q340" t="str">
        <f t="shared" si="86"/>
        <v/>
      </c>
      <c r="R340" t="str">
        <f t="shared" si="86"/>
        <v/>
      </c>
      <c r="S340" t="str">
        <f t="shared" si="86"/>
        <v/>
      </c>
      <c r="T340" t="str">
        <f t="shared" si="86"/>
        <v/>
      </c>
      <c r="U340" t="str">
        <f t="shared" si="86"/>
        <v/>
      </c>
      <c r="V340" t="str">
        <f t="shared" si="88"/>
        <v/>
      </c>
      <c r="W340" t="str">
        <f t="shared" si="89"/>
        <v/>
      </c>
      <c r="X340" t="str">
        <f t="shared" si="89"/>
        <v/>
      </c>
      <c r="Y340" t="str">
        <f t="shared" si="89"/>
        <v/>
      </c>
      <c r="Z340" t="str">
        <f t="shared" si="89"/>
        <v/>
      </c>
      <c r="AA340" t="str">
        <f t="shared" si="89"/>
        <v/>
      </c>
      <c r="AB340" t="str">
        <f t="shared" si="89"/>
        <v/>
      </c>
      <c r="AC340" t="str">
        <f t="shared" si="87"/>
        <v/>
      </c>
      <c r="AD340" t="str">
        <f t="shared" si="87"/>
        <v/>
      </c>
      <c r="AE340" t="str">
        <f t="shared" si="87"/>
        <v/>
      </c>
      <c r="AF340" t="str">
        <f t="shared" si="87"/>
        <v/>
      </c>
      <c r="AG340" t="str">
        <f t="shared" si="87"/>
        <v/>
      </c>
      <c r="AH340" t="str">
        <f t="shared" si="87"/>
        <v/>
      </c>
      <c r="AI340">
        <f t="shared" si="90"/>
        <v>0</v>
      </c>
      <c r="AJ340">
        <f t="shared" si="91"/>
        <v>0</v>
      </c>
    </row>
    <row r="341" spans="2:36" hidden="1" x14ac:dyDescent="0.2">
      <c r="B341">
        <f>TABLA!D336</f>
        <v>1766</v>
      </c>
      <c r="C341" t="str">
        <f>IF(ISNA(LOOKUP($D341,BLIOTECAS!$B$1:$B$27,BLIOTECAS!C$1:C$27)),"",LOOKUP($D341,BLIOTECAS!$B$1:$B$27,BLIOTECAS!C$1:C$27))</f>
        <v xml:space="preserve">Facultad de Ciencias Químicas </v>
      </c>
      <c r="D341">
        <f>TABLA!G336</f>
        <v>10</v>
      </c>
      <c r="E341" s="163">
        <f>TABLA!BF336</f>
        <v>0</v>
      </c>
      <c r="F341" s="163">
        <f>TABLA!BO336</f>
        <v>0</v>
      </c>
      <c r="G341" t="str">
        <f t="shared" si="86"/>
        <v/>
      </c>
      <c r="H341" t="str">
        <f t="shared" si="86"/>
        <v/>
      </c>
      <c r="I341" t="str">
        <f t="shared" si="86"/>
        <v/>
      </c>
      <c r="J341" t="str">
        <f t="shared" si="86"/>
        <v/>
      </c>
      <c r="K341" t="str">
        <f t="shared" si="86"/>
        <v/>
      </c>
      <c r="L341" t="str">
        <f t="shared" si="86"/>
        <v/>
      </c>
      <c r="M341" t="str">
        <f t="shared" si="86"/>
        <v/>
      </c>
      <c r="N341" t="str">
        <f t="shared" si="86"/>
        <v/>
      </c>
      <c r="O341" t="str">
        <f t="shared" si="86"/>
        <v/>
      </c>
      <c r="P341" t="str">
        <f t="shared" si="86"/>
        <v/>
      </c>
      <c r="Q341" t="str">
        <f t="shared" si="86"/>
        <v/>
      </c>
      <c r="R341" t="str">
        <f t="shared" si="86"/>
        <v/>
      </c>
      <c r="S341" t="str">
        <f t="shared" si="86"/>
        <v/>
      </c>
      <c r="T341" t="str">
        <f t="shared" si="86"/>
        <v/>
      </c>
      <c r="U341" t="str">
        <f t="shared" si="86"/>
        <v/>
      </c>
      <c r="V341" t="str">
        <f t="shared" si="88"/>
        <v/>
      </c>
      <c r="W341" t="str">
        <f t="shared" si="89"/>
        <v/>
      </c>
      <c r="X341" t="str">
        <f t="shared" si="89"/>
        <v/>
      </c>
      <c r="Y341" t="str">
        <f t="shared" si="89"/>
        <v/>
      </c>
      <c r="Z341" t="str">
        <f t="shared" si="89"/>
        <v/>
      </c>
      <c r="AA341" t="str">
        <f t="shared" si="89"/>
        <v/>
      </c>
      <c r="AB341" t="str">
        <f t="shared" si="89"/>
        <v/>
      </c>
      <c r="AC341" t="str">
        <f t="shared" si="87"/>
        <v/>
      </c>
      <c r="AD341" t="str">
        <f t="shared" si="87"/>
        <v/>
      </c>
      <c r="AE341" t="str">
        <f t="shared" si="87"/>
        <v/>
      </c>
      <c r="AF341" t="str">
        <f t="shared" si="87"/>
        <v/>
      </c>
      <c r="AG341" t="str">
        <f t="shared" si="87"/>
        <v/>
      </c>
      <c r="AH341" t="str">
        <f t="shared" si="87"/>
        <v/>
      </c>
      <c r="AI341">
        <f t="shared" si="90"/>
        <v>0</v>
      </c>
      <c r="AJ341">
        <f t="shared" si="91"/>
        <v>0</v>
      </c>
    </row>
    <row r="342" spans="2:36" hidden="1" x14ac:dyDescent="0.2">
      <c r="B342">
        <f>TABLA!D337</f>
        <v>1767</v>
      </c>
      <c r="C342" t="str">
        <f>IF(ISNA(LOOKUP($D342,BLIOTECAS!$B$1:$B$27,BLIOTECAS!C$1:C$27)),"",LOOKUP($D342,BLIOTECAS!$B$1:$B$27,BLIOTECAS!C$1:C$27))</f>
        <v xml:space="preserve">Facultad de Ciencias Químicas </v>
      </c>
      <c r="D342">
        <f>TABLA!G337</f>
        <v>10</v>
      </c>
      <c r="E342" s="163">
        <f>TABLA!BF337</f>
        <v>0</v>
      </c>
      <c r="F342" s="163">
        <f>TABLA!BO337</f>
        <v>0</v>
      </c>
      <c r="G342" t="str">
        <f t="shared" si="86"/>
        <v/>
      </c>
      <c r="H342" t="str">
        <f t="shared" si="86"/>
        <v/>
      </c>
      <c r="I342" t="str">
        <f t="shared" si="86"/>
        <v/>
      </c>
      <c r="J342" t="str">
        <f t="shared" si="86"/>
        <v/>
      </c>
      <c r="K342" t="str">
        <f t="shared" si="86"/>
        <v/>
      </c>
      <c r="L342" t="str">
        <f t="shared" si="86"/>
        <v/>
      </c>
      <c r="M342" t="str">
        <f t="shared" si="86"/>
        <v/>
      </c>
      <c r="N342" t="str">
        <f t="shared" si="86"/>
        <v/>
      </c>
      <c r="O342" t="str">
        <f t="shared" si="86"/>
        <v/>
      </c>
      <c r="P342" t="str">
        <f t="shared" si="86"/>
        <v/>
      </c>
      <c r="Q342" t="str">
        <f t="shared" si="86"/>
        <v/>
      </c>
      <c r="R342" t="str">
        <f t="shared" si="86"/>
        <v/>
      </c>
      <c r="S342" t="str">
        <f t="shared" si="86"/>
        <v/>
      </c>
      <c r="T342" t="str">
        <f t="shared" si="86"/>
        <v/>
      </c>
      <c r="U342" t="str">
        <f t="shared" si="86"/>
        <v/>
      </c>
      <c r="V342" t="str">
        <f t="shared" si="88"/>
        <v/>
      </c>
      <c r="W342" t="str">
        <f t="shared" si="89"/>
        <v/>
      </c>
      <c r="X342" t="str">
        <f t="shared" si="89"/>
        <v/>
      </c>
      <c r="Y342" t="str">
        <f t="shared" si="89"/>
        <v/>
      </c>
      <c r="Z342" t="str">
        <f t="shared" si="89"/>
        <v/>
      </c>
      <c r="AA342" t="str">
        <f t="shared" si="89"/>
        <v/>
      </c>
      <c r="AB342" t="str">
        <f t="shared" si="89"/>
        <v/>
      </c>
      <c r="AC342" t="str">
        <f t="shared" si="87"/>
        <v/>
      </c>
      <c r="AD342" t="str">
        <f t="shared" si="87"/>
        <v/>
      </c>
      <c r="AE342" t="str">
        <f t="shared" si="87"/>
        <v/>
      </c>
      <c r="AF342" t="str">
        <f t="shared" si="87"/>
        <v/>
      </c>
      <c r="AG342" t="str">
        <f t="shared" si="87"/>
        <v/>
      </c>
      <c r="AH342" t="str">
        <f t="shared" si="87"/>
        <v/>
      </c>
      <c r="AI342">
        <f t="shared" si="90"/>
        <v>0</v>
      </c>
      <c r="AJ342">
        <f t="shared" si="91"/>
        <v>0</v>
      </c>
    </row>
    <row r="343" spans="2:36" hidden="1" x14ac:dyDescent="0.2">
      <c r="B343">
        <f>TABLA!D338</f>
        <v>1768</v>
      </c>
      <c r="C343" t="str">
        <f>IF(ISNA(LOOKUP($D343,BLIOTECAS!$B$1:$B$27,BLIOTECAS!C$1:C$27)),"",LOOKUP($D343,BLIOTECAS!$B$1:$B$27,BLIOTECAS!C$1:C$27))</f>
        <v xml:space="preserve">Facultad de Informática </v>
      </c>
      <c r="D343">
        <f>TABLA!G338</f>
        <v>17</v>
      </c>
      <c r="E343" s="163">
        <f>TABLA!BF338</f>
        <v>0</v>
      </c>
      <c r="F343" s="163">
        <f>TABLA!BO338</f>
        <v>0</v>
      </c>
      <c r="G343" t="str">
        <f t="shared" si="86"/>
        <v/>
      </c>
      <c r="H343" t="str">
        <f t="shared" si="86"/>
        <v/>
      </c>
      <c r="I343" t="str">
        <f t="shared" si="86"/>
        <v/>
      </c>
      <c r="J343" t="str">
        <f t="shared" si="86"/>
        <v/>
      </c>
      <c r="K343" t="str">
        <f t="shared" si="86"/>
        <v/>
      </c>
      <c r="L343" t="str">
        <f t="shared" si="86"/>
        <v/>
      </c>
      <c r="M343" t="str">
        <f t="shared" si="86"/>
        <v/>
      </c>
      <c r="N343" t="str">
        <f t="shared" si="86"/>
        <v/>
      </c>
      <c r="O343" t="str">
        <f t="shared" si="86"/>
        <v/>
      </c>
      <c r="P343" t="str">
        <f t="shared" si="86"/>
        <v/>
      </c>
      <c r="Q343" t="str">
        <f t="shared" si="86"/>
        <v/>
      </c>
      <c r="R343" t="str">
        <f t="shared" si="86"/>
        <v/>
      </c>
      <c r="S343" t="str">
        <f t="shared" si="86"/>
        <v/>
      </c>
      <c r="T343" t="str">
        <f t="shared" si="86"/>
        <v/>
      </c>
      <c r="U343" t="str">
        <f t="shared" si="86"/>
        <v/>
      </c>
      <c r="V343" t="str">
        <f t="shared" si="88"/>
        <v/>
      </c>
      <c r="W343" t="str">
        <f t="shared" si="89"/>
        <v/>
      </c>
      <c r="X343" t="str">
        <f t="shared" si="89"/>
        <v/>
      </c>
      <c r="Y343" t="str">
        <f t="shared" si="89"/>
        <v/>
      </c>
      <c r="Z343" t="str">
        <f t="shared" si="89"/>
        <v/>
      </c>
      <c r="AA343" t="str">
        <f t="shared" si="89"/>
        <v/>
      </c>
      <c r="AB343" t="str">
        <f t="shared" si="89"/>
        <v/>
      </c>
      <c r="AC343" t="str">
        <f t="shared" si="87"/>
        <v/>
      </c>
      <c r="AD343" t="str">
        <f t="shared" si="87"/>
        <v/>
      </c>
      <c r="AE343" t="str">
        <f t="shared" si="87"/>
        <v/>
      </c>
      <c r="AF343" t="str">
        <f t="shared" si="87"/>
        <v/>
      </c>
      <c r="AG343" t="str">
        <f t="shared" si="87"/>
        <v/>
      </c>
      <c r="AH343" t="str">
        <f t="shared" si="87"/>
        <v/>
      </c>
      <c r="AI343">
        <f t="shared" si="90"/>
        <v>0</v>
      </c>
      <c r="AJ343">
        <f t="shared" si="91"/>
        <v>0</v>
      </c>
    </row>
    <row r="344" spans="2:36" hidden="1" x14ac:dyDescent="0.2">
      <c r="B344">
        <f>TABLA!D339</f>
        <v>1769</v>
      </c>
      <c r="C344" t="str">
        <f>IF(ISNA(LOOKUP($D344,BLIOTECAS!$B$1:$B$27,BLIOTECAS!C$1:C$27)),"",LOOKUP($D344,BLIOTECAS!$B$1:$B$27,BLIOTECAS!C$1:C$27))</f>
        <v xml:space="preserve">Facultad de Filosofía </v>
      </c>
      <c r="D344">
        <f>TABLA!G339</f>
        <v>15</v>
      </c>
      <c r="E344" s="163">
        <f>TABLA!BF339</f>
        <v>0</v>
      </c>
      <c r="F344" s="163">
        <f>TABLA!BO339</f>
        <v>0</v>
      </c>
      <c r="G344" t="str">
        <f t="shared" ref="G344:U353" si="92">IFERROR((IF(FIND(G$1,$E344,1)&gt;0,"x")),"")</f>
        <v/>
      </c>
      <c r="H344" t="str">
        <f t="shared" si="92"/>
        <v/>
      </c>
      <c r="I344" t="str">
        <f t="shared" si="92"/>
        <v/>
      </c>
      <c r="J344" t="str">
        <f t="shared" si="92"/>
        <v/>
      </c>
      <c r="K344" t="str">
        <f t="shared" si="92"/>
        <v/>
      </c>
      <c r="L344" t="str">
        <f t="shared" si="92"/>
        <v/>
      </c>
      <c r="M344" t="str">
        <f t="shared" si="92"/>
        <v/>
      </c>
      <c r="N344" t="str">
        <f t="shared" si="92"/>
        <v/>
      </c>
      <c r="O344" t="str">
        <f t="shared" si="92"/>
        <v/>
      </c>
      <c r="P344" t="str">
        <f t="shared" si="92"/>
        <v/>
      </c>
      <c r="Q344" t="str">
        <f t="shared" si="92"/>
        <v/>
      </c>
      <c r="R344" t="str">
        <f t="shared" si="92"/>
        <v/>
      </c>
      <c r="S344" t="str">
        <f t="shared" si="92"/>
        <v/>
      </c>
      <c r="T344" t="str">
        <f t="shared" si="92"/>
        <v/>
      </c>
      <c r="U344" t="str">
        <f t="shared" si="92"/>
        <v/>
      </c>
      <c r="V344" t="str">
        <f t="shared" si="88"/>
        <v/>
      </c>
      <c r="W344" t="str">
        <f t="shared" si="89"/>
        <v/>
      </c>
      <c r="X344" t="str">
        <f t="shared" si="89"/>
        <v/>
      </c>
      <c r="Y344" t="str">
        <f t="shared" si="89"/>
        <v/>
      </c>
      <c r="Z344" t="str">
        <f t="shared" si="89"/>
        <v/>
      </c>
      <c r="AA344" t="str">
        <f t="shared" si="89"/>
        <v/>
      </c>
      <c r="AB344" t="str">
        <f t="shared" si="89"/>
        <v/>
      </c>
      <c r="AC344" t="str">
        <f t="shared" si="87"/>
        <v/>
      </c>
      <c r="AD344" t="str">
        <f t="shared" si="87"/>
        <v/>
      </c>
      <c r="AE344" t="str">
        <f t="shared" si="87"/>
        <v/>
      </c>
      <c r="AF344" t="str">
        <f t="shared" si="87"/>
        <v/>
      </c>
      <c r="AG344" t="str">
        <f t="shared" si="87"/>
        <v/>
      </c>
      <c r="AH344" t="str">
        <f t="shared" si="87"/>
        <v/>
      </c>
      <c r="AI344">
        <f t="shared" si="90"/>
        <v>0</v>
      </c>
      <c r="AJ344">
        <f t="shared" si="91"/>
        <v>0</v>
      </c>
    </row>
    <row r="345" spans="2:36" hidden="1" x14ac:dyDescent="0.2">
      <c r="B345">
        <f>TABLA!D340</f>
        <v>1770</v>
      </c>
      <c r="C345" t="str">
        <f>IF(ISNA(LOOKUP($D345,BLIOTECAS!$B$1:$B$27,BLIOTECAS!C$1:C$27)),"",LOOKUP($D345,BLIOTECAS!$B$1:$B$27,BLIOTECAS!C$1:C$27))</f>
        <v>F. Óptica y Optometría</v>
      </c>
      <c r="D345">
        <f>TABLA!G340</f>
        <v>25</v>
      </c>
      <c r="E345" s="163">
        <f>TABLA!BF340</f>
        <v>0</v>
      </c>
      <c r="F345" s="163">
        <f>TABLA!BO340</f>
        <v>0</v>
      </c>
      <c r="G345" t="str">
        <f t="shared" si="92"/>
        <v/>
      </c>
      <c r="H345" t="str">
        <f t="shared" si="92"/>
        <v/>
      </c>
      <c r="I345" t="str">
        <f t="shared" si="92"/>
        <v/>
      </c>
      <c r="J345" t="str">
        <f t="shared" si="92"/>
        <v/>
      </c>
      <c r="K345" t="str">
        <f t="shared" si="92"/>
        <v/>
      </c>
      <c r="L345" t="str">
        <f t="shared" si="92"/>
        <v/>
      </c>
      <c r="M345" t="str">
        <f t="shared" si="92"/>
        <v/>
      </c>
      <c r="N345" t="str">
        <f t="shared" si="92"/>
        <v/>
      </c>
      <c r="O345" t="str">
        <f t="shared" si="92"/>
        <v/>
      </c>
      <c r="P345" t="str">
        <f t="shared" si="92"/>
        <v/>
      </c>
      <c r="Q345" t="str">
        <f t="shared" si="92"/>
        <v/>
      </c>
      <c r="R345" t="str">
        <f t="shared" si="92"/>
        <v/>
      </c>
      <c r="S345" t="str">
        <f t="shared" si="92"/>
        <v/>
      </c>
      <c r="T345" t="str">
        <f t="shared" si="92"/>
        <v/>
      </c>
      <c r="U345" t="str">
        <f t="shared" si="92"/>
        <v/>
      </c>
      <c r="V345" t="str">
        <f t="shared" si="88"/>
        <v/>
      </c>
      <c r="W345" t="str">
        <f t="shared" si="89"/>
        <v/>
      </c>
      <c r="X345" t="str">
        <f t="shared" si="89"/>
        <v/>
      </c>
      <c r="Y345" t="str">
        <f t="shared" si="89"/>
        <v/>
      </c>
      <c r="Z345" t="str">
        <f t="shared" si="89"/>
        <v/>
      </c>
      <c r="AA345" t="str">
        <f t="shared" si="89"/>
        <v/>
      </c>
      <c r="AB345" t="str">
        <f t="shared" si="89"/>
        <v/>
      </c>
      <c r="AC345" t="str">
        <f t="shared" si="87"/>
        <v/>
      </c>
      <c r="AD345" t="str">
        <f t="shared" si="87"/>
        <v/>
      </c>
      <c r="AE345" t="str">
        <f t="shared" si="87"/>
        <v/>
      </c>
      <c r="AF345" t="str">
        <f t="shared" si="87"/>
        <v/>
      </c>
      <c r="AG345" t="str">
        <f t="shared" si="87"/>
        <v/>
      </c>
      <c r="AH345" t="str">
        <f t="shared" si="87"/>
        <v/>
      </c>
      <c r="AI345">
        <f t="shared" si="90"/>
        <v>0</v>
      </c>
      <c r="AJ345">
        <f t="shared" si="91"/>
        <v>0</v>
      </c>
    </row>
    <row r="346" spans="2:36" hidden="1" x14ac:dyDescent="0.2">
      <c r="B346">
        <f>TABLA!D341</f>
        <v>1771</v>
      </c>
      <c r="C346" t="str">
        <f>IF(ISNA(LOOKUP($D346,BLIOTECAS!$B$1:$B$27,BLIOTECAS!C$1:C$27)),"",LOOKUP($D346,BLIOTECAS!$B$1:$B$27,BLIOTECAS!C$1:C$27))</f>
        <v>F. Óptica y Optometría</v>
      </c>
      <c r="D346">
        <f>TABLA!G341</f>
        <v>25</v>
      </c>
      <c r="E346" s="163">
        <f>TABLA!BF341</f>
        <v>0</v>
      </c>
      <c r="F346" s="163">
        <f>TABLA!BO341</f>
        <v>0</v>
      </c>
      <c r="G346" t="str">
        <f t="shared" si="92"/>
        <v/>
      </c>
      <c r="H346" t="str">
        <f t="shared" si="92"/>
        <v/>
      </c>
      <c r="I346" t="str">
        <f t="shared" si="92"/>
        <v/>
      </c>
      <c r="J346" t="str">
        <f t="shared" si="92"/>
        <v/>
      </c>
      <c r="K346" t="str">
        <f t="shared" si="92"/>
        <v/>
      </c>
      <c r="L346" t="str">
        <f t="shared" si="92"/>
        <v/>
      </c>
      <c r="M346" t="str">
        <f t="shared" si="92"/>
        <v/>
      </c>
      <c r="N346" t="str">
        <f t="shared" si="92"/>
        <v/>
      </c>
      <c r="O346" t="str">
        <f t="shared" si="92"/>
        <v/>
      </c>
      <c r="P346" t="str">
        <f t="shared" si="92"/>
        <v/>
      </c>
      <c r="Q346" t="str">
        <f t="shared" si="92"/>
        <v/>
      </c>
      <c r="R346" t="str">
        <f t="shared" si="92"/>
        <v/>
      </c>
      <c r="S346" t="str">
        <f t="shared" si="92"/>
        <v/>
      </c>
      <c r="T346" t="str">
        <f t="shared" si="92"/>
        <v/>
      </c>
      <c r="U346" t="str">
        <f t="shared" si="92"/>
        <v/>
      </c>
      <c r="V346" t="str">
        <f t="shared" si="88"/>
        <v/>
      </c>
      <c r="W346" t="str">
        <f t="shared" si="89"/>
        <v/>
      </c>
      <c r="X346" t="str">
        <f t="shared" si="89"/>
        <v/>
      </c>
      <c r="Y346" t="str">
        <f t="shared" si="89"/>
        <v/>
      </c>
      <c r="Z346" t="str">
        <f t="shared" si="89"/>
        <v/>
      </c>
      <c r="AA346" t="str">
        <f t="shared" si="89"/>
        <v/>
      </c>
      <c r="AB346" t="str">
        <f t="shared" si="89"/>
        <v/>
      </c>
      <c r="AC346" t="str">
        <f t="shared" ref="AC346:AH355" si="93">IFERROR((IF(FIND(AC$1,$E346,1)&gt;0,"x")),"")</f>
        <v/>
      </c>
      <c r="AD346" t="str">
        <f t="shared" si="93"/>
        <v/>
      </c>
      <c r="AE346" t="str">
        <f t="shared" si="93"/>
        <v/>
      </c>
      <c r="AF346" t="str">
        <f t="shared" si="93"/>
        <v/>
      </c>
      <c r="AG346" t="str">
        <f t="shared" si="93"/>
        <v/>
      </c>
      <c r="AH346" t="str">
        <f t="shared" si="93"/>
        <v/>
      </c>
      <c r="AI346">
        <f t="shared" si="90"/>
        <v>0</v>
      </c>
      <c r="AJ346">
        <f t="shared" si="91"/>
        <v>0</v>
      </c>
    </row>
    <row r="347" spans="2:36" hidden="1" x14ac:dyDescent="0.2">
      <c r="B347">
        <f>TABLA!D342</f>
        <v>1772</v>
      </c>
      <c r="C347" t="str">
        <f>IF(ISNA(LOOKUP($D347,BLIOTECAS!$B$1:$B$27,BLIOTECAS!C$1:C$27)),"",LOOKUP($D347,BLIOTECAS!$B$1:$B$27,BLIOTECAS!C$1:C$27))</f>
        <v xml:space="preserve">Facultad de Ciencias Políticas y Sociología </v>
      </c>
      <c r="D347">
        <f>TABLA!G342</f>
        <v>9</v>
      </c>
      <c r="E347" s="163">
        <f>TABLA!BF342</f>
        <v>0</v>
      </c>
      <c r="F347" s="163">
        <f>TABLA!BO342</f>
        <v>0</v>
      </c>
      <c r="G347" t="str">
        <f t="shared" si="92"/>
        <v/>
      </c>
      <c r="H347" t="str">
        <f t="shared" si="92"/>
        <v/>
      </c>
      <c r="I347" t="str">
        <f t="shared" si="92"/>
        <v/>
      </c>
      <c r="J347" t="str">
        <f t="shared" si="92"/>
        <v/>
      </c>
      <c r="K347" t="str">
        <f t="shared" si="92"/>
        <v/>
      </c>
      <c r="L347" t="str">
        <f t="shared" si="92"/>
        <v/>
      </c>
      <c r="M347" t="str">
        <f t="shared" si="92"/>
        <v/>
      </c>
      <c r="N347" t="str">
        <f t="shared" si="92"/>
        <v/>
      </c>
      <c r="O347" t="str">
        <f t="shared" si="92"/>
        <v/>
      </c>
      <c r="P347" t="str">
        <f t="shared" si="92"/>
        <v/>
      </c>
      <c r="Q347" t="str">
        <f t="shared" si="92"/>
        <v/>
      </c>
      <c r="R347" t="str">
        <f t="shared" si="92"/>
        <v/>
      </c>
      <c r="S347" t="str">
        <f t="shared" si="92"/>
        <v/>
      </c>
      <c r="T347" t="str">
        <f t="shared" si="92"/>
        <v/>
      </c>
      <c r="U347" t="str">
        <f t="shared" si="92"/>
        <v/>
      </c>
      <c r="V347" t="str">
        <f t="shared" si="88"/>
        <v/>
      </c>
      <c r="W347" t="str">
        <f t="shared" ref="W347:AB356" si="94">IFERROR((IF(FIND(W$1,$E347,1)&gt;0,"x")),"")</f>
        <v/>
      </c>
      <c r="X347" t="str">
        <f t="shared" si="94"/>
        <v/>
      </c>
      <c r="Y347" t="str">
        <f t="shared" si="94"/>
        <v/>
      </c>
      <c r="Z347" t="str">
        <f t="shared" si="94"/>
        <v/>
      </c>
      <c r="AA347" t="str">
        <f t="shared" si="94"/>
        <v/>
      </c>
      <c r="AB347" t="str">
        <f t="shared" si="94"/>
        <v/>
      </c>
      <c r="AC347" t="str">
        <f t="shared" si="93"/>
        <v/>
      </c>
      <c r="AD347" t="str">
        <f t="shared" si="93"/>
        <v/>
      </c>
      <c r="AE347" t="str">
        <f t="shared" si="93"/>
        <v/>
      </c>
      <c r="AF347" t="str">
        <f t="shared" si="93"/>
        <v/>
      </c>
      <c r="AG347" t="str">
        <f t="shared" si="93"/>
        <v/>
      </c>
      <c r="AH347" t="str">
        <f t="shared" si="93"/>
        <v/>
      </c>
      <c r="AI347">
        <f t="shared" si="90"/>
        <v>0</v>
      </c>
      <c r="AJ347">
        <f t="shared" si="91"/>
        <v>0</v>
      </c>
    </row>
    <row r="348" spans="2:36" hidden="1" x14ac:dyDescent="0.2">
      <c r="B348">
        <f>TABLA!D343</f>
        <v>1773</v>
      </c>
      <c r="C348" t="str">
        <f>IF(ISNA(LOOKUP($D348,BLIOTECAS!$B$1:$B$27,BLIOTECAS!C$1:C$27)),"",LOOKUP($D348,BLIOTECAS!$B$1:$B$27,BLIOTECAS!C$1:C$27))</f>
        <v xml:space="preserve">Facultad de Psicología </v>
      </c>
      <c r="D348">
        <f>TABLA!G343</f>
        <v>20</v>
      </c>
      <c r="E348" s="163">
        <f>TABLA!BF343</f>
        <v>0</v>
      </c>
      <c r="F348" s="163">
        <f>TABLA!BO343</f>
        <v>0</v>
      </c>
      <c r="G348" t="str">
        <f t="shared" si="92"/>
        <v/>
      </c>
      <c r="H348" t="str">
        <f t="shared" si="92"/>
        <v/>
      </c>
      <c r="I348" t="str">
        <f t="shared" si="92"/>
        <v/>
      </c>
      <c r="J348" t="str">
        <f t="shared" si="92"/>
        <v/>
      </c>
      <c r="K348" t="str">
        <f t="shared" si="92"/>
        <v/>
      </c>
      <c r="L348" t="str">
        <f t="shared" si="92"/>
        <v/>
      </c>
      <c r="M348" t="str">
        <f t="shared" si="92"/>
        <v/>
      </c>
      <c r="N348" t="str">
        <f t="shared" si="92"/>
        <v/>
      </c>
      <c r="O348" t="str">
        <f t="shared" si="92"/>
        <v/>
      </c>
      <c r="P348" t="str">
        <f t="shared" si="92"/>
        <v/>
      </c>
      <c r="Q348" t="str">
        <f t="shared" si="92"/>
        <v/>
      </c>
      <c r="R348" t="str">
        <f t="shared" si="92"/>
        <v/>
      </c>
      <c r="S348" t="str">
        <f t="shared" si="92"/>
        <v/>
      </c>
      <c r="T348" t="str">
        <f t="shared" si="92"/>
        <v/>
      </c>
      <c r="U348" t="str">
        <f t="shared" si="92"/>
        <v/>
      </c>
      <c r="V348" t="str">
        <f t="shared" si="88"/>
        <v/>
      </c>
      <c r="W348" t="str">
        <f t="shared" si="94"/>
        <v/>
      </c>
      <c r="X348" t="str">
        <f t="shared" si="94"/>
        <v/>
      </c>
      <c r="Y348" t="str">
        <f t="shared" si="94"/>
        <v/>
      </c>
      <c r="Z348" t="str">
        <f t="shared" si="94"/>
        <v/>
      </c>
      <c r="AA348" t="str">
        <f t="shared" si="94"/>
        <v/>
      </c>
      <c r="AB348" t="str">
        <f t="shared" si="94"/>
        <v/>
      </c>
      <c r="AC348" t="str">
        <f t="shared" si="93"/>
        <v/>
      </c>
      <c r="AD348" t="str">
        <f t="shared" si="93"/>
        <v/>
      </c>
      <c r="AE348" t="str">
        <f t="shared" si="93"/>
        <v/>
      </c>
      <c r="AF348" t="str">
        <f t="shared" si="93"/>
        <v/>
      </c>
      <c r="AG348" t="str">
        <f t="shared" si="93"/>
        <v/>
      </c>
      <c r="AH348" t="str">
        <f t="shared" si="93"/>
        <v/>
      </c>
      <c r="AI348">
        <f t="shared" si="90"/>
        <v>0</v>
      </c>
      <c r="AJ348">
        <f t="shared" si="91"/>
        <v>0</v>
      </c>
    </row>
    <row r="349" spans="2:36" x14ac:dyDescent="0.2">
      <c r="B349">
        <f>TABLA!D344</f>
        <v>1774</v>
      </c>
      <c r="C349" t="str">
        <f>IF(ISNA(LOOKUP($D349,BLIOTECAS!$B$1:$B$27,BLIOTECAS!C$1:C$27)),"",LOOKUP($D349,BLIOTECAS!$B$1:$B$27,BLIOTECAS!C$1:C$27))</f>
        <v xml:space="preserve">Facultad de Ciencias Políticas y Sociología </v>
      </c>
      <c r="D349">
        <f>TABLA!G344</f>
        <v>9</v>
      </c>
      <c r="E349" s="163">
        <f>TABLA!BF344</f>
        <v>0</v>
      </c>
      <c r="F349" s="163">
        <f>TABLA!BO344</f>
        <v>0</v>
      </c>
      <c r="G349" t="str">
        <f t="shared" si="92"/>
        <v/>
      </c>
      <c r="H349" t="str">
        <f t="shared" si="92"/>
        <v/>
      </c>
      <c r="I349" t="str">
        <f t="shared" si="92"/>
        <v/>
      </c>
      <c r="J349" t="str">
        <f t="shared" si="92"/>
        <v/>
      </c>
      <c r="K349" t="str">
        <f t="shared" si="92"/>
        <v/>
      </c>
      <c r="L349" t="str">
        <f t="shared" si="92"/>
        <v/>
      </c>
      <c r="M349" t="str">
        <f t="shared" si="92"/>
        <v/>
      </c>
      <c r="N349" t="str">
        <f t="shared" si="92"/>
        <v/>
      </c>
      <c r="O349" t="str">
        <f t="shared" si="92"/>
        <v/>
      </c>
      <c r="P349" t="str">
        <f t="shared" si="92"/>
        <v/>
      </c>
      <c r="Q349" t="str">
        <f t="shared" si="92"/>
        <v/>
      </c>
      <c r="R349" t="str">
        <f t="shared" si="92"/>
        <v/>
      </c>
      <c r="S349" t="str">
        <f t="shared" si="92"/>
        <v/>
      </c>
      <c r="T349" t="str">
        <f t="shared" si="92"/>
        <v/>
      </c>
      <c r="U349" t="str">
        <f t="shared" si="92"/>
        <v/>
      </c>
      <c r="V349" t="str">
        <f t="shared" si="88"/>
        <v/>
      </c>
      <c r="W349" t="str">
        <f t="shared" si="94"/>
        <v/>
      </c>
      <c r="X349" t="str">
        <f t="shared" si="94"/>
        <v/>
      </c>
      <c r="Y349" t="str">
        <f t="shared" si="94"/>
        <v/>
      </c>
      <c r="Z349" t="str">
        <f t="shared" si="94"/>
        <v/>
      </c>
      <c r="AA349" t="str">
        <f t="shared" si="94"/>
        <v/>
      </c>
      <c r="AB349" t="str">
        <f t="shared" si="94"/>
        <v/>
      </c>
      <c r="AC349" t="str">
        <f t="shared" si="93"/>
        <v/>
      </c>
      <c r="AD349" t="str">
        <f t="shared" si="93"/>
        <v/>
      </c>
      <c r="AE349" t="str">
        <f t="shared" si="93"/>
        <v/>
      </c>
      <c r="AF349" t="str">
        <f t="shared" si="93"/>
        <v/>
      </c>
      <c r="AG349" t="str">
        <f t="shared" si="93"/>
        <v/>
      </c>
      <c r="AH349" t="str">
        <f t="shared" si="93"/>
        <v/>
      </c>
      <c r="AI349">
        <f t="shared" si="90"/>
        <v>0</v>
      </c>
      <c r="AJ349">
        <f t="shared" si="91"/>
        <v>0</v>
      </c>
    </row>
    <row r="350" spans="2:36" ht="25.5" hidden="1" x14ac:dyDescent="0.2">
      <c r="B350">
        <f>TABLA!D345</f>
        <v>1775</v>
      </c>
      <c r="C350" t="str">
        <f>IF(ISNA(LOOKUP($D350,BLIOTECAS!$B$1:$B$27,BLIOTECAS!C$1:C$27)),"",LOOKUP($D350,BLIOTECAS!$B$1:$B$27,BLIOTECAS!C$1:C$27))</f>
        <v xml:space="preserve">Facultad de Filosofía </v>
      </c>
      <c r="D350">
        <f>TABLA!G345</f>
        <v>15</v>
      </c>
      <c r="E350" s="163">
        <f>TABLA!BF345</f>
        <v>0</v>
      </c>
      <c r="F350" s="163" t="str">
        <f>TABLA!BO345</f>
        <v>Lo peor de la Biblioteca de Filosofía son las instalaciones, y son muchos años lo que llevamos soportando esta situación, que no hace más que agravarse.</v>
      </c>
      <c r="G350" t="str">
        <f t="shared" si="92"/>
        <v/>
      </c>
      <c r="H350" t="str">
        <f t="shared" si="92"/>
        <v/>
      </c>
      <c r="I350" t="str">
        <f t="shared" si="92"/>
        <v/>
      </c>
      <c r="J350" t="str">
        <f t="shared" si="92"/>
        <v/>
      </c>
      <c r="K350" t="str">
        <f t="shared" si="92"/>
        <v/>
      </c>
      <c r="L350" t="str">
        <f t="shared" si="92"/>
        <v/>
      </c>
      <c r="M350" t="str">
        <f t="shared" si="92"/>
        <v/>
      </c>
      <c r="N350" t="str">
        <f t="shared" si="92"/>
        <v/>
      </c>
      <c r="O350" t="str">
        <f t="shared" si="92"/>
        <v/>
      </c>
      <c r="P350" t="str">
        <f t="shared" si="92"/>
        <v/>
      </c>
      <c r="Q350" t="str">
        <f t="shared" si="92"/>
        <v/>
      </c>
      <c r="R350" t="str">
        <f t="shared" si="92"/>
        <v/>
      </c>
      <c r="S350" t="str">
        <f t="shared" si="92"/>
        <v/>
      </c>
      <c r="T350" t="str">
        <f t="shared" si="92"/>
        <v/>
      </c>
      <c r="U350" t="str">
        <f t="shared" si="92"/>
        <v/>
      </c>
      <c r="V350" t="str">
        <f t="shared" si="88"/>
        <v/>
      </c>
      <c r="W350" t="str">
        <f t="shared" si="94"/>
        <v/>
      </c>
      <c r="X350" t="str">
        <f t="shared" si="94"/>
        <v/>
      </c>
      <c r="Y350" t="str">
        <f t="shared" si="94"/>
        <v/>
      </c>
      <c r="Z350" t="str">
        <f t="shared" si="94"/>
        <v/>
      </c>
      <c r="AA350" t="str">
        <f t="shared" si="94"/>
        <v/>
      </c>
      <c r="AB350" t="str">
        <f t="shared" si="94"/>
        <v/>
      </c>
      <c r="AC350" t="str">
        <f t="shared" si="93"/>
        <v/>
      </c>
      <c r="AD350" t="str">
        <f t="shared" si="93"/>
        <v/>
      </c>
      <c r="AE350" t="str">
        <f t="shared" si="93"/>
        <v/>
      </c>
      <c r="AF350" t="str">
        <f t="shared" si="93"/>
        <v/>
      </c>
      <c r="AG350" t="str">
        <f t="shared" si="93"/>
        <v/>
      </c>
      <c r="AH350" t="str">
        <f t="shared" si="93"/>
        <v/>
      </c>
      <c r="AI350">
        <f t="shared" si="90"/>
        <v>0</v>
      </c>
      <c r="AJ350">
        <f t="shared" si="91"/>
        <v>1</v>
      </c>
    </row>
    <row r="351" spans="2:36" hidden="1" x14ac:dyDescent="0.2">
      <c r="B351">
        <f>TABLA!D346</f>
        <v>1776</v>
      </c>
      <c r="C351" t="str">
        <f>IF(ISNA(LOOKUP($D351,BLIOTECAS!$B$1:$B$27,BLIOTECAS!C$1:C$27)),"",LOOKUP($D351,BLIOTECAS!$B$1:$B$27,BLIOTECAS!C$1:C$27))</f>
        <v xml:space="preserve">Facultad de Ciencias de la Información </v>
      </c>
      <c r="D351">
        <f>TABLA!G346</f>
        <v>4</v>
      </c>
      <c r="E351" s="163">
        <f>TABLA!BF346</f>
        <v>0</v>
      </c>
      <c r="F351" s="163">
        <f>TABLA!BO346</f>
        <v>0</v>
      </c>
      <c r="G351" t="str">
        <f t="shared" si="92"/>
        <v/>
      </c>
      <c r="H351" t="str">
        <f t="shared" si="92"/>
        <v/>
      </c>
      <c r="I351" t="str">
        <f t="shared" si="92"/>
        <v/>
      </c>
      <c r="J351" t="str">
        <f t="shared" si="92"/>
        <v/>
      </c>
      <c r="K351" t="str">
        <f t="shared" si="92"/>
        <v/>
      </c>
      <c r="L351" t="str">
        <f t="shared" si="92"/>
        <v/>
      </c>
      <c r="M351" t="str">
        <f t="shared" si="92"/>
        <v/>
      </c>
      <c r="N351" t="str">
        <f t="shared" si="92"/>
        <v/>
      </c>
      <c r="O351" t="str">
        <f t="shared" si="92"/>
        <v/>
      </c>
      <c r="P351" t="str">
        <f t="shared" si="92"/>
        <v/>
      </c>
      <c r="Q351" t="str">
        <f t="shared" si="92"/>
        <v/>
      </c>
      <c r="R351" t="str">
        <f t="shared" si="92"/>
        <v/>
      </c>
      <c r="S351" t="str">
        <f t="shared" si="92"/>
        <v/>
      </c>
      <c r="T351" t="str">
        <f t="shared" si="92"/>
        <v/>
      </c>
      <c r="U351" t="str">
        <f t="shared" si="92"/>
        <v/>
      </c>
      <c r="V351" t="str">
        <f t="shared" si="88"/>
        <v/>
      </c>
      <c r="W351" t="str">
        <f t="shared" si="94"/>
        <v/>
      </c>
      <c r="X351" t="str">
        <f t="shared" si="94"/>
        <v/>
      </c>
      <c r="Y351" t="str">
        <f t="shared" si="94"/>
        <v/>
      </c>
      <c r="Z351" t="str">
        <f t="shared" si="94"/>
        <v/>
      </c>
      <c r="AA351" t="str">
        <f t="shared" si="94"/>
        <v/>
      </c>
      <c r="AB351" t="str">
        <f t="shared" si="94"/>
        <v/>
      </c>
      <c r="AC351" t="str">
        <f t="shared" si="93"/>
        <v/>
      </c>
      <c r="AD351" t="str">
        <f t="shared" si="93"/>
        <v/>
      </c>
      <c r="AE351" t="str">
        <f t="shared" si="93"/>
        <v/>
      </c>
      <c r="AF351" t="str">
        <f t="shared" si="93"/>
        <v/>
      </c>
      <c r="AG351" t="str">
        <f t="shared" si="93"/>
        <v/>
      </c>
      <c r="AH351" t="str">
        <f t="shared" si="93"/>
        <v/>
      </c>
      <c r="AI351">
        <f t="shared" si="90"/>
        <v>0</v>
      </c>
      <c r="AJ351">
        <f t="shared" si="91"/>
        <v>0</v>
      </c>
    </row>
    <row r="352" spans="2:36" hidden="1" x14ac:dyDescent="0.2">
      <c r="B352">
        <f>TABLA!D347</f>
        <v>1777</v>
      </c>
      <c r="C352" t="str">
        <f>IF(ISNA(LOOKUP($D352,BLIOTECAS!$B$1:$B$27,BLIOTECAS!C$1:C$27)),"",LOOKUP($D352,BLIOTECAS!$B$1:$B$27,BLIOTECAS!C$1:C$27))</f>
        <v xml:space="preserve">Facultad de Ciencias de la Información </v>
      </c>
      <c r="D352">
        <f>TABLA!G347</f>
        <v>4</v>
      </c>
      <c r="E352" s="163">
        <f>TABLA!BF347</f>
        <v>0</v>
      </c>
      <c r="F352" s="163">
        <f>TABLA!BO347</f>
        <v>0</v>
      </c>
      <c r="G352" t="str">
        <f t="shared" si="92"/>
        <v/>
      </c>
      <c r="H352" t="str">
        <f t="shared" si="92"/>
        <v/>
      </c>
      <c r="I352" t="str">
        <f t="shared" si="92"/>
        <v/>
      </c>
      <c r="J352" t="str">
        <f t="shared" si="92"/>
        <v/>
      </c>
      <c r="K352" t="str">
        <f t="shared" si="92"/>
        <v/>
      </c>
      <c r="L352" t="str">
        <f t="shared" si="92"/>
        <v/>
      </c>
      <c r="M352" t="str">
        <f t="shared" si="92"/>
        <v/>
      </c>
      <c r="N352" t="str">
        <f t="shared" si="92"/>
        <v/>
      </c>
      <c r="O352" t="str">
        <f t="shared" si="92"/>
        <v/>
      </c>
      <c r="P352" t="str">
        <f t="shared" si="92"/>
        <v/>
      </c>
      <c r="Q352" t="str">
        <f t="shared" si="92"/>
        <v/>
      </c>
      <c r="R352" t="str">
        <f t="shared" si="92"/>
        <v/>
      </c>
      <c r="S352" t="str">
        <f t="shared" si="92"/>
        <v/>
      </c>
      <c r="T352" t="str">
        <f t="shared" si="92"/>
        <v/>
      </c>
      <c r="U352" t="str">
        <f t="shared" si="92"/>
        <v/>
      </c>
      <c r="V352" t="str">
        <f t="shared" si="88"/>
        <v/>
      </c>
      <c r="W352" t="str">
        <f t="shared" si="94"/>
        <v/>
      </c>
      <c r="X352" t="str">
        <f t="shared" si="94"/>
        <v/>
      </c>
      <c r="Y352" t="str">
        <f t="shared" si="94"/>
        <v/>
      </c>
      <c r="Z352" t="str">
        <f t="shared" si="94"/>
        <v/>
      </c>
      <c r="AA352" t="str">
        <f t="shared" si="94"/>
        <v/>
      </c>
      <c r="AB352" t="str">
        <f t="shared" si="94"/>
        <v/>
      </c>
      <c r="AC352" t="str">
        <f t="shared" si="93"/>
        <v/>
      </c>
      <c r="AD352" t="str">
        <f t="shared" si="93"/>
        <v/>
      </c>
      <c r="AE352" t="str">
        <f t="shared" si="93"/>
        <v/>
      </c>
      <c r="AF352" t="str">
        <f t="shared" si="93"/>
        <v/>
      </c>
      <c r="AG352" t="str">
        <f t="shared" si="93"/>
        <v/>
      </c>
      <c r="AH352" t="str">
        <f t="shared" si="93"/>
        <v/>
      </c>
      <c r="AI352">
        <f t="shared" si="90"/>
        <v>0</v>
      </c>
      <c r="AJ352">
        <f t="shared" si="91"/>
        <v>0</v>
      </c>
    </row>
    <row r="353" spans="2:36" hidden="1" x14ac:dyDescent="0.2">
      <c r="B353">
        <f>TABLA!D348</f>
        <v>1778</v>
      </c>
      <c r="C353" t="str">
        <f>IF(ISNA(LOOKUP($D353,BLIOTECAS!$B$1:$B$27,BLIOTECAS!C$1:C$27)),"",LOOKUP($D353,BLIOTECAS!$B$1:$B$27,BLIOTECAS!C$1:C$27))</f>
        <v xml:space="preserve">Facultad de Odontología </v>
      </c>
      <c r="D353">
        <f>TABLA!G348</f>
        <v>19</v>
      </c>
      <c r="E353" s="163">
        <f>TABLA!BF348</f>
        <v>0</v>
      </c>
      <c r="F353" s="163">
        <f>TABLA!BO348</f>
        <v>0</v>
      </c>
      <c r="G353" t="str">
        <f t="shared" si="92"/>
        <v/>
      </c>
      <c r="H353" t="str">
        <f t="shared" si="92"/>
        <v/>
      </c>
      <c r="I353" t="str">
        <f t="shared" si="92"/>
        <v/>
      </c>
      <c r="J353" t="str">
        <f t="shared" si="92"/>
        <v/>
      </c>
      <c r="K353" t="str">
        <f t="shared" si="92"/>
        <v/>
      </c>
      <c r="L353" t="str">
        <f t="shared" si="92"/>
        <v/>
      </c>
      <c r="M353" t="str">
        <f t="shared" si="92"/>
        <v/>
      </c>
      <c r="N353" t="str">
        <f t="shared" si="92"/>
        <v/>
      </c>
      <c r="O353" t="str">
        <f t="shared" si="92"/>
        <v/>
      </c>
      <c r="P353" t="str">
        <f t="shared" si="92"/>
        <v/>
      </c>
      <c r="Q353" t="str">
        <f t="shared" si="92"/>
        <v/>
      </c>
      <c r="R353" t="str">
        <f t="shared" si="92"/>
        <v/>
      </c>
      <c r="S353" t="str">
        <f t="shared" si="92"/>
        <v/>
      </c>
      <c r="T353" t="str">
        <f t="shared" si="92"/>
        <v/>
      </c>
      <c r="U353" t="str">
        <f t="shared" si="92"/>
        <v/>
      </c>
      <c r="V353" t="str">
        <f t="shared" si="88"/>
        <v/>
      </c>
      <c r="W353" t="str">
        <f t="shared" si="94"/>
        <v/>
      </c>
      <c r="X353" t="str">
        <f t="shared" si="94"/>
        <v/>
      </c>
      <c r="Y353" t="str">
        <f t="shared" si="94"/>
        <v/>
      </c>
      <c r="Z353" t="str">
        <f t="shared" si="94"/>
        <v/>
      </c>
      <c r="AA353" t="str">
        <f t="shared" si="94"/>
        <v/>
      </c>
      <c r="AB353" t="str">
        <f t="shared" si="94"/>
        <v/>
      </c>
      <c r="AC353" t="str">
        <f t="shared" si="93"/>
        <v/>
      </c>
      <c r="AD353" t="str">
        <f t="shared" si="93"/>
        <v/>
      </c>
      <c r="AE353" t="str">
        <f t="shared" si="93"/>
        <v/>
      </c>
      <c r="AF353" t="str">
        <f t="shared" si="93"/>
        <v/>
      </c>
      <c r="AG353" t="str">
        <f t="shared" si="93"/>
        <v/>
      </c>
      <c r="AH353" t="str">
        <f t="shared" si="93"/>
        <v/>
      </c>
      <c r="AI353">
        <f t="shared" si="90"/>
        <v>0</v>
      </c>
      <c r="AJ353">
        <f t="shared" si="91"/>
        <v>0</v>
      </c>
    </row>
    <row r="354" spans="2:36" hidden="1" x14ac:dyDescent="0.2">
      <c r="B354">
        <f>TABLA!D349</f>
        <v>1779</v>
      </c>
      <c r="C354" t="str">
        <f>IF(ISNA(LOOKUP($D354,BLIOTECAS!$B$1:$B$27,BLIOTECAS!C$1:C$27)),"",LOOKUP($D354,BLIOTECAS!$B$1:$B$27,BLIOTECAS!C$1:C$27))</f>
        <v xml:space="preserve">Facultad de Ciencias Políticas y Sociología </v>
      </c>
      <c r="D354">
        <f>TABLA!G349</f>
        <v>9</v>
      </c>
      <c r="E354" s="163">
        <f>TABLA!BF349</f>
        <v>0</v>
      </c>
      <c r="F354" s="163">
        <f>TABLA!BO349</f>
        <v>0</v>
      </c>
      <c r="G354" t="str">
        <f t="shared" ref="G354:U363" si="95">IFERROR((IF(FIND(G$1,$E354,1)&gt;0,"x")),"")</f>
        <v/>
      </c>
      <c r="H354" t="str">
        <f t="shared" si="95"/>
        <v/>
      </c>
      <c r="I354" t="str">
        <f t="shared" si="95"/>
        <v/>
      </c>
      <c r="J354" t="str">
        <f t="shared" si="95"/>
        <v/>
      </c>
      <c r="K354" t="str">
        <f t="shared" si="95"/>
        <v/>
      </c>
      <c r="L354" t="str">
        <f t="shared" si="95"/>
        <v/>
      </c>
      <c r="M354" t="str">
        <f t="shared" si="95"/>
        <v/>
      </c>
      <c r="N354" t="str">
        <f t="shared" si="95"/>
        <v/>
      </c>
      <c r="O354" t="str">
        <f t="shared" si="95"/>
        <v/>
      </c>
      <c r="P354" t="str">
        <f t="shared" si="95"/>
        <v/>
      </c>
      <c r="Q354" t="str">
        <f t="shared" si="95"/>
        <v/>
      </c>
      <c r="R354" t="str">
        <f t="shared" si="95"/>
        <v/>
      </c>
      <c r="S354" t="str">
        <f t="shared" si="95"/>
        <v/>
      </c>
      <c r="T354" t="str">
        <f t="shared" si="95"/>
        <v/>
      </c>
      <c r="U354" t="str">
        <f t="shared" si="95"/>
        <v/>
      </c>
      <c r="V354" t="str">
        <f t="shared" si="88"/>
        <v/>
      </c>
      <c r="W354" t="str">
        <f t="shared" si="94"/>
        <v/>
      </c>
      <c r="X354" t="str">
        <f t="shared" si="94"/>
        <v/>
      </c>
      <c r="Y354" t="str">
        <f t="shared" si="94"/>
        <v/>
      </c>
      <c r="Z354" t="str">
        <f t="shared" si="94"/>
        <v/>
      </c>
      <c r="AA354" t="str">
        <f t="shared" si="94"/>
        <v/>
      </c>
      <c r="AB354" t="str">
        <f t="shared" si="94"/>
        <v/>
      </c>
      <c r="AC354" t="str">
        <f t="shared" si="93"/>
        <v/>
      </c>
      <c r="AD354" t="str">
        <f t="shared" si="93"/>
        <v/>
      </c>
      <c r="AE354" t="str">
        <f t="shared" si="93"/>
        <v/>
      </c>
      <c r="AF354" t="str">
        <f t="shared" si="93"/>
        <v/>
      </c>
      <c r="AG354" t="str">
        <f t="shared" si="93"/>
        <v/>
      </c>
      <c r="AH354" t="str">
        <f t="shared" si="93"/>
        <v/>
      </c>
      <c r="AI354">
        <f t="shared" si="90"/>
        <v>0</v>
      </c>
      <c r="AJ354">
        <f t="shared" si="91"/>
        <v>0</v>
      </c>
    </row>
    <row r="355" spans="2:36" hidden="1" x14ac:dyDescent="0.2">
      <c r="B355">
        <f>TABLA!D350</f>
        <v>1780</v>
      </c>
      <c r="C355" t="str">
        <f>IF(ISNA(LOOKUP($D355,BLIOTECAS!$B$1:$B$27,BLIOTECAS!C$1:C$27)),"",LOOKUP($D355,BLIOTECAS!$B$1:$B$27,BLIOTECAS!C$1:C$27))</f>
        <v xml:space="preserve">Facultad de Filología </v>
      </c>
      <c r="D355">
        <f>TABLA!G350</f>
        <v>14</v>
      </c>
      <c r="E355" s="163">
        <f>TABLA!BF350</f>
        <v>0</v>
      </c>
      <c r="F355" s="163">
        <f>TABLA!BO350</f>
        <v>0</v>
      </c>
      <c r="G355" t="str">
        <f t="shared" si="95"/>
        <v/>
      </c>
      <c r="H355" t="str">
        <f t="shared" si="95"/>
        <v/>
      </c>
      <c r="I355" t="str">
        <f t="shared" si="95"/>
        <v/>
      </c>
      <c r="J355" t="str">
        <f t="shared" si="95"/>
        <v/>
      </c>
      <c r="K355" t="str">
        <f t="shared" si="95"/>
        <v/>
      </c>
      <c r="L355" t="str">
        <f t="shared" si="95"/>
        <v/>
      </c>
      <c r="M355" t="str">
        <f t="shared" si="95"/>
        <v/>
      </c>
      <c r="N355" t="str">
        <f t="shared" si="95"/>
        <v/>
      </c>
      <c r="O355" t="str">
        <f t="shared" si="95"/>
        <v/>
      </c>
      <c r="P355" t="str">
        <f t="shared" si="95"/>
        <v/>
      </c>
      <c r="Q355" t="str">
        <f t="shared" si="95"/>
        <v/>
      </c>
      <c r="R355" t="str">
        <f t="shared" si="95"/>
        <v/>
      </c>
      <c r="S355" t="str">
        <f t="shared" si="95"/>
        <v/>
      </c>
      <c r="T355" t="str">
        <f t="shared" si="95"/>
        <v/>
      </c>
      <c r="U355" t="str">
        <f t="shared" si="95"/>
        <v/>
      </c>
      <c r="V355" t="str">
        <f t="shared" si="88"/>
        <v/>
      </c>
      <c r="W355" t="str">
        <f t="shared" si="94"/>
        <v/>
      </c>
      <c r="X355" t="str">
        <f t="shared" si="94"/>
        <v/>
      </c>
      <c r="Y355" t="str">
        <f t="shared" si="94"/>
        <v/>
      </c>
      <c r="Z355" t="str">
        <f t="shared" si="94"/>
        <v/>
      </c>
      <c r="AA355" t="str">
        <f t="shared" si="94"/>
        <v/>
      </c>
      <c r="AB355" t="str">
        <f t="shared" si="94"/>
        <v/>
      </c>
      <c r="AC355" t="str">
        <f t="shared" si="93"/>
        <v/>
      </c>
      <c r="AD355" t="str">
        <f t="shared" si="93"/>
        <v/>
      </c>
      <c r="AE355" t="str">
        <f t="shared" si="93"/>
        <v/>
      </c>
      <c r="AF355" t="str">
        <f t="shared" si="93"/>
        <v/>
      </c>
      <c r="AG355" t="str">
        <f t="shared" si="93"/>
        <v/>
      </c>
      <c r="AH355" t="str">
        <f t="shared" si="93"/>
        <v/>
      </c>
      <c r="AI355">
        <f t="shared" si="90"/>
        <v>0</v>
      </c>
      <c r="AJ355">
        <f t="shared" si="91"/>
        <v>0</v>
      </c>
    </row>
    <row r="356" spans="2:36" hidden="1" x14ac:dyDescent="0.2">
      <c r="B356">
        <f>TABLA!D351</f>
        <v>1781</v>
      </c>
      <c r="C356" t="str">
        <f>IF(ISNA(LOOKUP($D356,BLIOTECAS!$B$1:$B$27,BLIOTECAS!C$1:C$27)),"",LOOKUP($D356,BLIOTECAS!$B$1:$B$27,BLIOTECAS!C$1:C$27))</f>
        <v xml:space="preserve">Facultad de Bellas Artes </v>
      </c>
      <c r="D356">
        <f>TABLA!G351</f>
        <v>1</v>
      </c>
      <c r="E356" s="163">
        <f>TABLA!BF351</f>
        <v>0</v>
      </c>
      <c r="F356" s="163">
        <f>TABLA!BO351</f>
        <v>0</v>
      </c>
      <c r="G356" t="str">
        <f t="shared" si="95"/>
        <v/>
      </c>
      <c r="H356" t="str">
        <f t="shared" si="95"/>
        <v/>
      </c>
      <c r="I356" t="str">
        <f t="shared" si="95"/>
        <v/>
      </c>
      <c r="J356" t="str">
        <f t="shared" si="95"/>
        <v/>
      </c>
      <c r="K356" t="str">
        <f t="shared" si="95"/>
        <v/>
      </c>
      <c r="L356" t="str">
        <f t="shared" si="95"/>
        <v/>
      </c>
      <c r="M356" t="str">
        <f t="shared" si="95"/>
        <v/>
      </c>
      <c r="N356" t="str">
        <f t="shared" si="95"/>
        <v/>
      </c>
      <c r="O356" t="str">
        <f t="shared" si="95"/>
        <v/>
      </c>
      <c r="P356" t="str">
        <f t="shared" si="95"/>
        <v/>
      </c>
      <c r="Q356" t="str">
        <f t="shared" si="95"/>
        <v/>
      </c>
      <c r="R356" t="str">
        <f t="shared" si="95"/>
        <v/>
      </c>
      <c r="S356" t="str">
        <f t="shared" si="95"/>
        <v/>
      </c>
      <c r="T356" t="str">
        <f t="shared" si="95"/>
        <v/>
      </c>
      <c r="U356" t="str">
        <f t="shared" si="95"/>
        <v/>
      </c>
      <c r="V356" t="str">
        <f t="shared" si="88"/>
        <v/>
      </c>
      <c r="W356" t="str">
        <f t="shared" si="94"/>
        <v/>
      </c>
      <c r="X356" t="str">
        <f t="shared" si="94"/>
        <v/>
      </c>
      <c r="Y356" t="str">
        <f t="shared" si="94"/>
        <v/>
      </c>
      <c r="Z356" t="str">
        <f t="shared" si="94"/>
        <v/>
      </c>
      <c r="AA356" t="str">
        <f t="shared" si="94"/>
        <v/>
      </c>
      <c r="AB356" t="str">
        <f t="shared" si="94"/>
        <v/>
      </c>
      <c r="AC356" t="str">
        <f t="shared" ref="AC356:AH365" si="96">IFERROR((IF(FIND(AC$1,$E356,1)&gt;0,"x")),"")</f>
        <v/>
      </c>
      <c r="AD356" t="str">
        <f t="shared" si="96"/>
        <v/>
      </c>
      <c r="AE356" t="str">
        <f t="shared" si="96"/>
        <v/>
      </c>
      <c r="AF356" t="str">
        <f t="shared" si="96"/>
        <v/>
      </c>
      <c r="AG356" t="str">
        <f t="shared" si="96"/>
        <v/>
      </c>
      <c r="AH356" t="str">
        <f t="shared" si="96"/>
        <v/>
      </c>
      <c r="AI356">
        <f t="shared" si="90"/>
        <v>0</v>
      </c>
      <c r="AJ356">
        <f t="shared" si="91"/>
        <v>0</v>
      </c>
    </row>
    <row r="357" spans="2:36" ht="25.5" hidden="1" x14ac:dyDescent="0.2">
      <c r="B357">
        <f>TABLA!D352</f>
        <v>1782</v>
      </c>
      <c r="C357" t="str">
        <f>IF(ISNA(LOOKUP($D357,BLIOTECAS!$B$1:$B$27,BLIOTECAS!C$1:C$27)),"",LOOKUP($D357,BLIOTECAS!$B$1:$B$27,BLIOTECAS!C$1:C$27))</f>
        <v xml:space="preserve">Facultad de Ciencias de la Información </v>
      </c>
      <c r="D357">
        <f>TABLA!G352</f>
        <v>4</v>
      </c>
      <c r="E357" s="163" t="str">
        <f>TABLA!BF352</f>
        <v>Reuniones individuales para ayudar a buscar indicado de calidad.</v>
      </c>
      <c r="F357" s="163" t="str">
        <f>TABLA!BO352</f>
        <v>Sería bueno poder modificar archivos de eprint como tesis doctorales cuando los autores detecten fallos.</v>
      </c>
      <c r="G357" t="str">
        <f t="shared" si="95"/>
        <v/>
      </c>
      <c r="H357" t="str">
        <f t="shared" si="95"/>
        <v/>
      </c>
      <c r="I357" t="str">
        <f t="shared" si="95"/>
        <v/>
      </c>
      <c r="J357" t="str">
        <f t="shared" si="95"/>
        <v/>
      </c>
      <c r="K357" t="str">
        <f t="shared" si="95"/>
        <v/>
      </c>
      <c r="L357" t="str">
        <f t="shared" si="95"/>
        <v/>
      </c>
      <c r="M357" t="str">
        <f t="shared" si="95"/>
        <v/>
      </c>
      <c r="N357" t="str">
        <f t="shared" si="95"/>
        <v/>
      </c>
      <c r="O357" t="str">
        <f t="shared" si="95"/>
        <v/>
      </c>
      <c r="P357" t="str">
        <f t="shared" si="95"/>
        <v/>
      </c>
      <c r="Q357" t="str">
        <f t="shared" si="95"/>
        <v/>
      </c>
      <c r="R357" t="str">
        <f t="shared" si="95"/>
        <v/>
      </c>
      <c r="S357" t="str">
        <f t="shared" si="95"/>
        <v/>
      </c>
      <c r="T357" t="str">
        <f t="shared" si="95"/>
        <v/>
      </c>
      <c r="U357" t="str">
        <f t="shared" si="95"/>
        <v/>
      </c>
      <c r="V357" t="str">
        <f t="shared" si="88"/>
        <v/>
      </c>
      <c r="W357" t="str">
        <f t="shared" ref="W357:AB366" si="97">IFERROR((IF(FIND(W$1,$E357,1)&gt;0,"x")),"")</f>
        <v/>
      </c>
      <c r="X357" t="str">
        <f t="shared" si="97"/>
        <v/>
      </c>
      <c r="Y357" t="str">
        <f t="shared" si="97"/>
        <v/>
      </c>
      <c r="Z357" t="str">
        <f t="shared" si="97"/>
        <v/>
      </c>
      <c r="AA357" t="str">
        <f t="shared" si="97"/>
        <v/>
      </c>
      <c r="AB357" t="str">
        <f t="shared" si="97"/>
        <v/>
      </c>
      <c r="AC357" t="str">
        <f t="shared" si="96"/>
        <v/>
      </c>
      <c r="AD357" t="str">
        <f t="shared" si="96"/>
        <v/>
      </c>
      <c r="AE357" t="str">
        <f t="shared" si="96"/>
        <v/>
      </c>
      <c r="AF357" t="str">
        <f t="shared" si="96"/>
        <v/>
      </c>
      <c r="AG357" t="str">
        <f t="shared" si="96"/>
        <v/>
      </c>
      <c r="AH357" t="str">
        <f t="shared" si="96"/>
        <v/>
      </c>
      <c r="AI357">
        <f t="shared" si="90"/>
        <v>1</v>
      </c>
      <c r="AJ357">
        <f t="shared" si="91"/>
        <v>1</v>
      </c>
    </row>
    <row r="358" spans="2:36" hidden="1" x14ac:dyDescent="0.2">
      <c r="B358">
        <f>TABLA!D353</f>
        <v>1783</v>
      </c>
      <c r="C358" t="str">
        <f>IF(ISNA(LOOKUP($D358,BLIOTECAS!$B$1:$B$27,BLIOTECAS!C$1:C$27)),"",LOOKUP($D358,BLIOTECAS!$B$1:$B$27,BLIOTECAS!C$1:C$27))</f>
        <v/>
      </c>
      <c r="D358">
        <f>TABLA!G353</f>
        <v>0</v>
      </c>
      <c r="E358" s="163">
        <f>TABLA!BF353</f>
        <v>0</v>
      </c>
      <c r="F358" s="163">
        <f>TABLA!BO353</f>
        <v>0</v>
      </c>
      <c r="G358" t="str">
        <f t="shared" si="95"/>
        <v/>
      </c>
      <c r="H358" t="str">
        <f t="shared" si="95"/>
        <v/>
      </c>
      <c r="I358" t="str">
        <f t="shared" si="95"/>
        <v/>
      </c>
      <c r="J358" t="str">
        <f t="shared" si="95"/>
        <v/>
      </c>
      <c r="K358" t="str">
        <f t="shared" si="95"/>
        <v/>
      </c>
      <c r="L358" t="str">
        <f t="shared" si="95"/>
        <v/>
      </c>
      <c r="M358" t="str">
        <f t="shared" si="95"/>
        <v/>
      </c>
      <c r="N358" t="str">
        <f t="shared" si="95"/>
        <v/>
      </c>
      <c r="O358" t="str">
        <f t="shared" si="95"/>
        <v/>
      </c>
      <c r="P358" t="str">
        <f t="shared" si="95"/>
        <v/>
      </c>
      <c r="Q358" t="str">
        <f t="shared" si="95"/>
        <v/>
      </c>
      <c r="R358" t="str">
        <f t="shared" si="95"/>
        <v/>
      </c>
      <c r="S358" t="str">
        <f t="shared" si="95"/>
        <v/>
      </c>
      <c r="T358" t="str">
        <f t="shared" si="95"/>
        <v/>
      </c>
      <c r="U358" t="str">
        <f t="shared" si="95"/>
        <v/>
      </c>
      <c r="V358" t="str">
        <f t="shared" si="88"/>
        <v/>
      </c>
      <c r="W358" t="str">
        <f t="shared" si="97"/>
        <v/>
      </c>
      <c r="X358" t="str">
        <f t="shared" si="97"/>
        <v/>
      </c>
      <c r="Y358" t="str">
        <f t="shared" si="97"/>
        <v/>
      </c>
      <c r="Z358" t="str">
        <f t="shared" si="97"/>
        <v/>
      </c>
      <c r="AA358" t="str">
        <f t="shared" si="97"/>
        <v/>
      </c>
      <c r="AB358" t="str">
        <f t="shared" si="97"/>
        <v/>
      </c>
      <c r="AC358" t="str">
        <f t="shared" si="96"/>
        <v/>
      </c>
      <c r="AD358" t="str">
        <f t="shared" si="96"/>
        <v/>
      </c>
      <c r="AE358" t="str">
        <f t="shared" si="96"/>
        <v/>
      </c>
      <c r="AF358" t="str">
        <f t="shared" si="96"/>
        <v/>
      </c>
      <c r="AG358" t="str">
        <f t="shared" si="96"/>
        <v/>
      </c>
      <c r="AH358" t="str">
        <f t="shared" si="96"/>
        <v/>
      </c>
      <c r="AI358">
        <f t="shared" si="90"/>
        <v>0</v>
      </c>
      <c r="AJ358">
        <f t="shared" si="91"/>
        <v>0</v>
      </c>
    </row>
    <row r="359" spans="2:36" ht="25.5" x14ac:dyDescent="0.2">
      <c r="B359">
        <f>TABLA!D354</f>
        <v>1784</v>
      </c>
      <c r="C359" t="str">
        <f>IF(ISNA(LOOKUP($D359,BLIOTECAS!$B$1:$B$27,BLIOTECAS!C$1:C$27)),"",LOOKUP($D359,BLIOTECAS!$B$1:$B$27,BLIOTECAS!C$1:C$27))</f>
        <v xml:space="preserve">Facultad de Ciencias Económicas y Empresariales </v>
      </c>
      <c r="D359">
        <f>TABLA!G354</f>
        <v>5</v>
      </c>
      <c r="E359" s="163" t="str">
        <f>TABLA!BF354</f>
        <v>Mas recursos de bases de datos y apoyo a la investigación</v>
      </c>
      <c r="F359" s="163" t="str">
        <f>TABLA!BO354</f>
        <v>Gracias</v>
      </c>
      <c r="G359" t="str">
        <f t="shared" si="95"/>
        <v/>
      </c>
      <c r="H359" t="str">
        <f t="shared" si="95"/>
        <v/>
      </c>
      <c r="I359" t="str">
        <f t="shared" si="95"/>
        <v/>
      </c>
      <c r="J359" t="str">
        <f t="shared" si="95"/>
        <v/>
      </c>
      <c r="K359" t="str">
        <f t="shared" si="95"/>
        <v/>
      </c>
      <c r="L359" t="str">
        <f t="shared" si="95"/>
        <v/>
      </c>
      <c r="M359" t="str">
        <f t="shared" si="95"/>
        <v/>
      </c>
      <c r="N359" t="str">
        <f t="shared" si="95"/>
        <v/>
      </c>
      <c r="O359" t="str">
        <f t="shared" si="95"/>
        <v/>
      </c>
      <c r="P359" t="str">
        <f t="shared" si="95"/>
        <v/>
      </c>
      <c r="Q359" t="str">
        <f t="shared" si="95"/>
        <v/>
      </c>
      <c r="R359" t="str">
        <f t="shared" si="95"/>
        <v/>
      </c>
      <c r="S359" t="str">
        <f t="shared" si="95"/>
        <v/>
      </c>
      <c r="T359" t="str">
        <f t="shared" si="95"/>
        <v/>
      </c>
      <c r="U359" t="str">
        <f t="shared" si="95"/>
        <v/>
      </c>
      <c r="V359" t="str">
        <f t="shared" si="88"/>
        <v/>
      </c>
      <c r="W359" t="str">
        <f t="shared" si="97"/>
        <v/>
      </c>
      <c r="X359" t="str">
        <f t="shared" si="97"/>
        <v/>
      </c>
      <c r="Y359" t="str">
        <f t="shared" si="97"/>
        <v/>
      </c>
      <c r="Z359" t="str">
        <f t="shared" si="97"/>
        <v/>
      </c>
      <c r="AA359" t="str">
        <f t="shared" si="97"/>
        <v/>
      </c>
      <c r="AB359" t="str">
        <f t="shared" si="97"/>
        <v/>
      </c>
      <c r="AC359" t="str">
        <f t="shared" si="96"/>
        <v/>
      </c>
      <c r="AD359" t="str">
        <f t="shared" si="96"/>
        <v/>
      </c>
      <c r="AE359" t="str">
        <f t="shared" si="96"/>
        <v/>
      </c>
      <c r="AF359" t="str">
        <f t="shared" si="96"/>
        <v/>
      </c>
      <c r="AG359" t="str">
        <f t="shared" si="96"/>
        <v/>
      </c>
      <c r="AH359" t="str">
        <f t="shared" si="96"/>
        <v/>
      </c>
      <c r="AI359">
        <f t="shared" si="90"/>
        <v>1</v>
      </c>
      <c r="AJ359">
        <f t="shared" si="91"/>
        <v>1</v>
      </c>
    </row>
    <row r="360" spans="2:36" x14ac:dyDescent="0.2">
      <c r="B360">
        <f>TABLA!D355</f>
        <v>1785</v>
      </c>
      <c r="C360" t="str">
        <f>IF(ISNA(LOOKUP($D360,BLIOTECAS!$B$1:$B$27,BLIOTECAS!C$1:C$27)),"",LOOKUP($D360,BLIOTECAS!$B$1:$B$27,BLIOTECAS!C$1:C$27))</f>
        <v xml:space="preserve">Facultad de Veterinaria </v>
      </c>
      <c r="D360">
        <f>TABLA!G355</f>
        <v>21</v>
      </c>
      <c r="E360" s="163">
        <f>TABLA!BF355</f>
        <v>0</v>
      </c>
      <c r="F360" s="163">
        <f>TABLA!BO355</f>
        <v>0</v>
      </c>
      <c r="G360" t="str">
        <f t="shared" si="95"/>
        <v/>
      </c>
      <c r="H360" t="str">
        <f t="shared" si="95"/>
        <v/>
      </c>
      <c r="I360" t="str">
        <f t="shared" si="95"/>
        <v/>
      </c>
      <c r="J360" t="str">
        <f t="shared" si="95"/>
        <v/>
      </c>
      <c r="K360" t="str">
        <f t="shared" si="95"/>
        <v/>
      </c>
      <c r="L360" t="str">
        <f t="shared" si="95"/>
        <v/>
      </c>
      <c r="M360" t="str">
        <f t="shared" si="95"/>
        <v/>
      </c>
      <c r="N360" t="str">
        <f t="shared" si="95"/>
        <v/>
      </c>
      <c r="O360" t="str">
        <f t="shared" si="95"/>
        <v/>
      </c>
      <c r="P360" t="str">
        <f t="shared" si="95"/>
        <v/>
      </c>
      <c r="Q360" t="str">
        <f t="shared" si="95"/>
        <v/>
      </c>
      <c r="R360" t="str">
        <f t="shared" si="95"/>
        <v/>
      </c>
      <c r="S360" t="str">
        <f t="shared" si="95"/>
        <v/>
      </c>
      <c r="T360" t="str">
        <f t="shared" si="95"/>
        <v/>
      </c>
      <c r="U360" t="str">
        <f t="shared" si="95"/>
        <v/>
      </c>
      <c r="V360" t="str">
        <f t="shared" si="88"/>
        <v/>
      </c>
      <c r="W360" t="str">
        <f t="shared" si="97"/>
        <v/>
      </c>
      <c r="X360" t="str">
        <f t="shared" si="97"/>
        <v/>
      </c>
      <c r="Y360" t="str">
        <f t="shared" si="97"/>
        <v/>
      </c>
      <c r="Z360" t="str">
        <f t="shared" si="97"/>
        <v/>
      </c>
      <c r="AA360" t="str">
        <f t="shared" si="97"/>
        <v/>
      </c>
      <c r="AB360" t="str">
        <f t="shared" si="97"/>
        <v/>
      </c>
      <c r="AC360" t="str">
        <f t="shared" si="96"/>
        <v/>
      </c>
      <c r="AD360" t="str">
        <f t="shared" si="96"/>
        <v/>
      </c>
      <c r="AE360" t="str">
        <f t="shared" si="96"/>
        <v/>
      </c>
      <c r="AF360" t="str">
        <f t="shared" si="96"/>
        <v/>
      </c>
      <c r="AG360" t="str">
        <f t="shared" si="96"/>
        <v/>
      </c>
      <c r="AH360" t="str">
        <f t="shared" si="96"/>
        <v/>
      </c>
      <c r="AI360">
        <f t="shared" si="90"/>
        <v>0</v>
      </c>
      <c r="AJ360">
        <f t="shared" si="91"/>
        <v>0</v>
      </c>
    </row>
    <row r="361" spans="2:36" hidden="1" x14ac:dyDescent="0.2">
      <c r="B361">
        <f>TABLA!D356</f>
        <v>1786</v>
      </c>
      <c r="C361" t="str">
        <f>IF(ISNA(LOOKUP($D361,BLIOTECAS!$B$1:$B$27,BLIOTECAS!C$1:C$27)),"",LOOKUP($D361,BLIOTECAS!$B$1:$B$27,BLIOTECAS!C$1:C$27))</f>
        <v xml:space="preserve">Facultad de Ciencias Biológicas </v>
      </c>
      <c r="D361">
        <f>TABLA!G356</f>
        <v>2</v>
      </c>
      <c r="E361" s="163">
        <f>TABLA!BF356</f>
        <v>0</v>
      </c>
      <c r="F361" s="163">
        <f>TABLA!BO356</f>
        <v>0</v>
      </c>
      <c r="G361" t="str">
        <f t="shared" si="95"/>
        <v/>
      </c>
      <c r="H361" t="str">
        <f t="shared" si="95"/>
        <v/>
      </c>
      <c r="I361" t="str">
        <f t="shared" si="95"/>
        <v/>
      </c>
      <c r="J361" t="str">
        <f t="shared" si="95"/>
        <v/>
      </c>
      <c r="K361" t="str">
        <f t="shared" si="95"/>
        <v/>
      </c>
      <c r="L361" t="str">
        <f t="shared" si="95"/>
        <v/>
      </c>
      <c r="M361" t="str">
        <f t="shared" si="95"/>
        <v/>
      </c>
      <c r="N361" t="str">
        <f t="shared" si="95"/>
        <v/>
      </c>
      <c r="O361" t="str">
        <f t="shared" si="95"/>
        <v/>
      </c>
      <c r="P361" t="str">
        <f t="shared" si="95"/>
        <v/>
      </c>
      <c r="Q361" t="str">
        <f t="shared" si="95"/>
        <v/>
      </c>
      <c r="R361" t="str">
        <f t="shared" si="95"/>
        <v/>
      </c>
      <c r="S361" t="str">
        <f t="shared" si="95"/>
        <v/>
      </c>
      <c r="T361" t="str">
        <f t="shared" si="95"/>
        <v/>
      </c>
      <c r="U361" t="str">
        <f t="shared" si="95"/>
        <v/>
      </c>
      <c r="V361" t="str">
        <f t="shared" si="88"/>
        <v/>
      </c>
      <c r="W361" t="str">
        <f t="shared" si="97"/>
        <v/>
      </c>
      <c r="X361" t="str">
        <f t="shared" si="97"/>
        <v/>
      </c>
      <c r="Y361" t="str">
        <f t="shared" si="97"/>
        <v/>
      </c>
      <c r="Z361" t="str">
        <f t="shared" si="97"/>
        <v/>
      </c>
      <c r="AA361" t="str">
        <f t="shared" si="97"/>
        <v/>
      </c>
      <c r="AB361" t="str">
        <f t="shared" si="97"/>
        <v/>
      </c>
      <c r="AC361" t="str">
        <f t="shared" si="96"/>
        <v/>
      </c>
      <c r="AD361" t="str">
        <f t="shared" si="96"/>
        <v/>
      </c>
      <c r="AE361" t="str">
        <f t="shared" si="96"/>
        <v/>
      </c>
      <c r="AF361" t="str">
        <f t="shared" si="96"/>
        <v/>
      </c>
      <c r="AG361" t="str">
        <f t="shared" si="96"/>
        <v/>
      </c>
      <c r="AH361" t="str">
        <f t="shared" si="96"/>
        <v/>
      </c>
      <c r="AI361">
        <f t="shared" si="90"/>
        <v>0</v>
      </c>
      <c r="AJ361">
        <f t="shared" si="91"/>
        <v>0</v>
      </c>
    </row>
    <row r="362" spans="2:36" hidden="1" x14ac:dyDescent="0.2">
      <c r="B362">
        <f>TABLA!D357</f>
        <v>1787</v>
      </c>
      <c r="C362" t="str">
        <f>IF(ISNA(LOOKUP($D362,BLIOTECAS!$B$1:$B$27,BLIOTECAS!C$1:C$27)),"",LOOKUP($D362,BLIOTECAS!$B$1:$B$27,BLIOTECAS!C$1:C$27))</f>
        <v/>
      </c>
      <c r="D362">
        <f>TABLA!G357</f>
        <v>0</v>
      </c>
      <c r="E362" s="163">
        <f>TABLA!BF357</f>
        <v>0</v>
      </c>
      <c r="F362" s="163">
        <f>TABLA!BO357</f>
        <v>0</v>
      </c>
      <c r="G362" t="str">
        <f t="shared" si="95"/>
        <v/>
      </c>
      <c r="H362" t="str">
        <f t="shared" si="95"/>
        <v/>
      </c>
      <c r="I362" t="str">
        <f t="shared" si="95"/>
        <v/>
      </c>
      <c r="J362" t="str">
        <f t="shared" si="95"/>
        <v/>
      </c>
      <c r="K362" t="str">
        <f t="shared" si="95"/>
        <v/>
      </c>
      <c r="L362" t="str">
        <f t="shared" si="95"/>
        <v/>
      </c>
      <c r="M362" t="str">
        <f t="shared" si="95"/>
        <v/>
      </c>
      <c r="N362" t="str">
        <f t="shared" si="95"/>
        <v/>
      </c>
      <c r="O362" t="str">
        <f t="shared" si="95"/>
        <v/>
      </c>
      <c r="P362" t="str">
        <f t="shared" si="95"/>
        <v/>
      </c>
      <c r="Q362" t="str">
        <f t="shared" si="95"/>
        <v/>
      </c>
      <c r="R362" t="str">
        <f t="shared" si="95"/>
        <v/>
      </c>
      <c r="S362" t="str">
        <f t="shared" si="95"/>
        <v/>
      </c>
      <c r="T362" t="str">
        <f t="shared" si="95"/>
        <v/>
      </c>
      <c r="U362" t="str">
        <f t="shared" si="95"/>
        <v/>
      </c>
      <c r="V362" t="str">
        <f t="shared" si="88"/>
        <v/>
      </c>
      <c r="W362" t="str">
        <f t="shared" si="97"/>
        <v/>
      </c>
      <c r="X362" t="str">
        <f t="shared" si="97"/>
        <v/>
      </c>
      <c r="Y362" t="str">
        <f t="shared" si="97"/>
        <v/>
      </c>
      <c r="Z362" t="str">
        <f t="shared" si="97"/>
        <v/>
      </c>
      <c r="AA362" t="str">
        <f t="shared" si="97"/>
        <v/>
      </c>
      <c r="AB362" t="str">
        <f t="shared" si="97"/>
        <v/>
      </c>
      <c r="AC362" t="str">
        <f t="shared" si="96"/>
        <v/>
      </c>
      <c r="AD362" t="str">
        <f t="shared" si="96"/>
        <v/>
      </c>
      <c r="AE362" t="str">
        <f t="shared" si="96"/>
        <v/>
      </c>
      <c r="AF362" t="str">
        <f t="shared" si="96"/>
        <v/>
      </c>
      <c r="AG362" t="str">
        <f t="shared" si="96"/>
        <v/>
      </c>
      <c r="AH362" t="str">
        <f t="shared" si="96"/>
        <v/>
      </c>
      <c r="AI362">
        <f t="shared" si="90"/>
        <v>0</v>
      </c>
      <c r="AJ362">
        <f t="shared" si="91"/>
        <v>0</v>
      </c>
    </row>
    <row r="363" spans="2:36" ht="25.5" hidden="1" x14ac:dyDescent="0.2">
      <c r="B363">
        <f>TABLA!D358</f>
        <v>1788</v>
      </c>
      <c r="C363" t="str">
        <f>IF(ISNA(LOOKUP($D363,BLIOTECAS!$B$1:$B$27,BLIOTECAS!C$1:C$27)),"",LOOKUP($D363,BLIOTECAS!$B$1:$B$27,BLIOTECAS!C$1:C$27))</f>
        <v xml:space="preserve">Facultad de Informática </v>
      </c>
      <c r="D363">
        <f>TABLA!G358</f>
        <v>17</v>
      </c>
      <c r="E363" s="163">
        <f>TABLA!BF358</f>
        <v>0</v>
      </c>
      <c r="F363" s="163" t="str">
        <f>TABLA!BO358</f>
        <v>Muchos de los recursos electrónicos que necesitaría para mi investigación no están disponibles en nuestra biblioteca desde que salimos del Consorcio Madroño.</v>
      </c>
      <c r="G363" t="str">
        <f t="shared" si="95"/>
        <v/>
      </c>
      <c r="H363" t="str">
        <f t="shared" si="95"/>
        <v/>
      </c>
      <c r="I363" t="str">
        <f t="shared" si="95"/>
        <v/>
      </c>
      <c r="J363" t="str">
        <f t="shared" si="95"/>
        <v/>
      </c>
      <c r="K363" t="str">
        <f t="shared" si="95"/>
        <v/>
      </c>
      <c r="L363" t="str">
        <f t="shared" si="95"/>
        <v/>
      </c>
      <c r="M363" t="str">
        <f t="shared" si="95"/>
        <v/>
      </c>
      <c r="N363" t="str">
        <f t="shared" si="95"/>
        <v/>
      </c>
      <c r="O363" t="str">
        <f t="shared" si="95"/>
        <v/>
      </c>
      <c r="P363" t="str">
        <f t="shared" si="95"/>
        <v/>
      </c>
      <c r="Q363" t="str">
        <f t="shared" si="95"/>
        <v/>
      </c>
      <c r="R363" t="str">
        <f t="shared" si="95"/>
        <v/>
      </c>
      <c r="S363" t="str">
        <f t="shared" si="95"/>
        <v/>
      </c>
      <c r="T363" t="str">
        <f t="shared" si="95"/>
        <v/>
      </c>
      <c r="U363" t="str">
        <f t="shared" si="95"/>
        <v/>
      </c>
      <c r="V363" t="str">
        <f t="shared" si="88"/>
        <v/>
      </c>
      <c r="W363" t="str">
        <f t="shared" si="97"/>
        <v/>
      </c>
      <c r="X363" t="str">
        <f t="shared" si="97"/>
        <v/>
      </c>
      <c r="Y363" t="str">
        <f t="shared" si="97"/>
        <v/>
      </c>
      <c r="Z363" t="str">
        <f t="shared" si="97"/>
        <v/>
      </c>
      <c r="AA363" t="str">
        <f t="shared" si="97"/>
        <v/>
      </c>
      <c r="AB363" t="str">
        <f t="shared" si="97"/>
        <v/>
      </c>
      <c r="AC363" t="str">
        <f t="shared" si="96"/>
        <v/>
      </c>
      <c r="AD363" t="str">
        <f t="shared" si="96"/>
        <v/>
      </c>
      <c r="AE363" t="str">
        <f t="shared" si="96"/>
        <v/>
      </c>
      <c r="AF363" t="str">
        <f t="shared" si="96"/>
        <v/>
      </c>
      <c r="AG363" t="str">
        <f t="shared" si="96"/>
        <v/>
      </c>
      <c r="AH363" t="str">
        <f t="shared" si="96"/>
        <v/>
      </c>
      <c r="AI363">
        <f t="shared" si="90"/>
        <v>0</v>
      </c>
      <c r="AJ363">
        <f t="shared" si="91"/>
        <v>1</v>
      </c>
    </row>
    <row r="364" spans="2:36" hidden="1" x14ac:dyDescent="0.2">
      <c r="B364">
        <f>TABLA!D359</f>
        <v>1789</v>
      </c>
      <c r="C364" t="str">
        <f>IF(ISNA(LOOKUP($D364,BLIOTECAS!$B$1:$B$27,BLIOTECAS!C$1:C$27)),"",LOOKUP($D364,BLIOTECAS!$B$1:$B$27,BLIOTECAS!C$1:C$27))</f>
        <v xml:space="preserve">Facultad de Filología </v>
      </c>
      <c r="D364">
        <f>TABLA!G359</f>
        <v>14</v>
      </c>
      <c r="E364" s="163">
        <f>TABLA!BF359</f>
        <v>0</v>
      </c>
      <c r="F364" s="163">
        <f>TABLA!BO359</f>
        <v>0</v>
      </c>
      <c r="G364" t="str">
        <f t="shared" ref="G364:U373" si="98">IFERROR((IF(FIND(G$1,$E364,1)&gt;0,"x")),"")</f>
        <v/>
      </c>
      <c r="H364" t="str">
        <f t="shared" si="98"/>
        <v/>
      </c>
      <c r="I364" t="str">
        <f t="shared" si="98"/>
        <v/>
      </c>
      <c r="J364" t="str">
        <f t="shared" si="98"/>
        <v/>
      </c>
      <c r="K364" t="str">
        <f t="shared" si="98"/>
        <v/>
      </c>
      <c r="L364" t="str">
        <f t="shared" si="98"/>
        <v/>
      </c>
      <c r="M364" t="str">
        <f t="shared" si="98"/>
        <v/>
      </c>
      <c r="N364" t="str">
        <f t="shared" si="98"/>
        <v/>
      </c>
      <c r="O364" t="str">
        <f t="shared" si="98"/>
        <v/>
      </c>
      <c r="P364" t="str">
        <f t="shared" si="98"/>
        <v/>
      </c>
      <c r="Q364" t="str">
        <f t="shared" si="98"/>
        <v/>
      </c>
      <c r="R364" t="str">
        <f t="shared" si="98"/>
        <v/>
      </c>
      <c r="S364" t="str">
        <f t="shared" si="98"/>
        <v/>
      </c>
      <c r="T364" t="str">
        <f t="shared" si="98"/>
        <v/>
      </c>
      <c r="U364" t="str">
        <f t="shared" si="98"/>
        <v/>
      </c>
      <c r="V364" t="str">
        <f t="shared" si="88"/>
        <v/>
      </c>
      <c r="W364" t="str">
        <f t="shared" si="97"/>
        <v/>
      </c>
      <c r="X364" t="str">
        <f t="shared" si="97"/>
        <v/>
      </c>
      <c r="Y364" t="str">
        <f t="shared" si="97"/>
        <v/>
      </c>
      <c r="Z364" t="str">
        <f t="shared" si="97"/>
        <v/>
      </c>
      <c r="AA364" t="str">
        <f t="shared" si="97"/>
        <v/>
      </c>
      <c r="AB364" t="str">
        <f t="shared" si="97"/>
        <v/>
      </c>
      <c r="AC364" t="str">
        <f t="shared" si="96"/>
        <v/>
      </c>
      <c r="AD364" t="str">
        <f t="shared" si="96"/>
        <v/>
      </c>
      <c r="AE364" t="str">
        <f t="shared" si="96"/>
        <v/>
      </c>
      <c r="AF364" t="str">
        <f t="shared" si="96"/>
        <v/>
      </c>
      <c r="AG364" t="str">
        <f t="shared" si="96"/>
        <v/>
      </c>
      <c r="AH364" t="str">
        <f t="shared" si="96"/>
        <v/>
      </c>
      <c r="AI364">
        <f t="shared" si="90"/>
        <v>0</v>
      </c>
      <c r="AJ364">
        <f t="shared" si="91"/>
        <v>0</v>
      </c>
    </row>
    <row r="365" spans="2:36" hidden="1" x14ac:dyDescent="0.2">
      <c r="B365">
        <f>TABLA!D360</f>
        <v>1790</v>
      </c>
      <c r="C365" t="str">
        <f>IF(ISNA(LOOKUP($D365,BLIOTECAS!$B$1:$B$27,BLIOTECAS!C$1:C$27)),"",LOOKUP($D365,BLIOTECAS!$B$1:$B$27,BLIOTECAS!C$1:C$27))</f>
        <v xml:space="preserve">Facultad de Medicina </v>
      </c>
      <c r="D365">
        <f>TABLA!G360</f>
        <v>18</v>
      </c>
      <c r="E365" s="163">
        <f>TABLA!BF360</f>
        <v>0</v>
      </c>
      <c r="F365" s="163">
        <f>TABLA!BO360</f>
        <v>0</v>
      </c>
      <c r="G365" t="str">
        <f t="shared" si="98"/>
        <v/>
      </c>
      <c r="H365" t="str">
        <f t="shared" si="98"/>
        <v/>
      </c>
      <c r="I365" t="str">
        <f t="shared" si="98"/>
        <v/>
      </c>
      <c r="J365" t="str">
        <f t="shared" si="98"/>
        <v/>
      </c>
      <c r="K365" t="str">
        <f t="shared" si="98"/>
        <v/>
      </c>
      <c r="L365" t="str">
        <f t="shared" si="98"/>
        <v/>
      </c>
      <c r="M365" t="str">
        <f t="shared" si="98"/>
        <v/>
      </c>
      <c r="N365" t="str">
        <f t="shared" si="98"/>
        <v/>
      </c>
      <c r="O365" t="str">
        <f t="shared" si="98"/>
        <v/>
      </c>
      <c r="P365" t="str">
        <f t="shared" si="98"/>
        <v/>
      </c>
      <c r="Q365" t="str">
        <f t="shared" si="98"/>
        <v/>
      </c>
      <c r="R365" t="str">
        <f t="shared" si="98"/>
        <v/>
      </c>
      <c r="S365" t="str">
        <f t="shared" si="98"/>
        <v/>
      </c>
      <c r="T365" t="str">
        <f t="shared" si="98"/>
        <v/>
      </c>
      <c r="U365" t="str">
        <f t="shared" si="98"/>
        <v/>
      </c>
      <c r="V365" t="str">
        <f t="shared" si="88"/>
        <v/>
      </c>
      <c r="W365" t="str">
        <f t="shared" si="97"/>
        <v/>
      </c>
      <c r="X365" t="str">
        <f t="shared" si="97"/>
        <v/>
      </c>
      <c r="Y365" t="str">
        <f t="shared" si="97"/>
        <v/>
      </c>
      <c r="Z365" t="str">
        <f t="shared" si="97"/>
        <v/>
      </c>
      <c r="AA365" t="str">
        <f t="shared" si="97"/>
        <v/>
      </c>
      <c r="AB365" t="str">
        <f t="shared" si="97"/>
        <v/>
      </c>
      <c r="AC365" t="str">
        <f t="shared" si="96"/>
        <v/>
      </c>
      <c r="AD365" t="str">
        <f t="shared" si="96"/>
        <v/>
      </c>
      <c r="AE365" t="str">
        <f t="shared" si="96"/>
        <v/>
      </c>
      <c r="AF365" t="str">
        <f t="shared" si="96"/>
        <v/>
      </c>
      <c r="AG365" t="str">
        <f t="shared" si="96"/>
        <v/>
      </c>
      <c r="AH365" t="str">
        <f t="shared" si="96"/>
        <v/>
      </c>
      <c r="AI365">
        <f t="shared" si="90"/>
        <v>0</v>
      </c>
      <c r="AJ365">
        <f t="shared" si="91"/>
        <v>0</v>
      </c>
    </row>
    <row r="366" spans="2:36" x14ac:dyDescent="0.2">
      <c r="B366">
        <f>TABLA!D361</f>
        <v>1791</v>
      </c>
      <c r="C366" t="str">
        <f>IF(ISNA(LOOKUP($D366,BLIOTECAS!$B$1:$B$27,BLIOTECAS!C$1:C$27)),"",LOOKUP($D366,BLIOTECAS!$B$1:$B$27,BLIOTECAS!C$1:C$27))</f>
        <v xml:space="preserve">Facultad de Geografía e Historia </v>
      </c>
      <c r="D366">
        <f>TABLA!G361</f>
        <v>16</v>
      </c>
      <c r="E366" s="163">
        <f>TABLA!BF361</f>
        <v>0</v>
      </c>
      <c r="F366" s="163">
        <f>TABLA!BO361</f>
        <v>0</v>
      </c>
      <c r="G366" t="str">
        <f t="shared" si="98"/>
        <v/>
      </c>
      <c r="H366" t="str">
        <f t="shared" si="98"/>
        <v/>
      </c>
      <c r="I366" t="str">
        <f t="shared" si="98"/>
        <v/>
      </c>
      <c r="J366" t="str">
        <f t="shared" si="98"/>
        <v/>
      </c>
      <c r="K366" t="str">
        <f t="shared" si="98"/>
        <v/>
      </c>
      <c r="L366" t="str">
        <f t="shared" si="98"/>
        <v/>
      </c>
      <c r="M366" t="str">
        <f t="shared" si="98"/>
        <v/>
      </c>
      <c r="N366" t="str">
        <f t="shared" si="98"/>
        <v/>
      </c>
      <c r="O366" t="str">
        <f t="shared" si="98"/>
        <v/>
      </c>
      <c r="P366" t="str">
        <f t="shared" si="98"/>
        <v/>
      </c>
      <c r="Q366" t="str">
        <f t="shared" si="98"/>
        <v/>
      </c>
      <c r="R366" t="str">
        <f t="shared" si="98"/>
        <v/>
      </c>
      <c r="S366" t="str">
        <f t="shared" si="98"/>
        <v/>
      </c>
      <c r="T366" t="str">
        <f t="shared" si="98"/>
        <v/>
      </c>
      <c r="U366" t="str">
        <f t="shared" si="98"/>
        <v/>
      </c>
      <c r="V366" t="str">
        <f t="shared" si="88"/>
        <v/>
      </c>
      <c r="W366" t="str">
        <f t="shared" si="97"/>
        <v/>
      </c>
      <c r="X366" t="str">
        <f t="shared" si="97"/>
        <v/>
      </c>
      <c r="Y366" t="str">
        <f t="shared" si="97"/>
        <v/>
      </c>
      <c r="Z366" t="str">
        <f t="shared" si="97"/>
        <v/>
      </c>
      <c r="AA366" t="str">
        <f t="shared" si="97"/>
        <v/>
      </c>
      <c r="AB366" t="str">
        <f t="shared" si="97"/>
        <v/>
      </c>
      <c r="AC366" t="str">
        <f t="shared" ref="AC366:AH375" si="99">IFERROR((IF(FIND(AC$1,$E366,1)&gt;0,"x")),"")</f>
        <v/>
      </c>
      <c r="AD366" t="str">
        <f t="shared" si="99"/>
        <v/>
      </c>
      <c r="AE366" t="str">
        <f t="shared" si="99"/>
        <v/>
      </c>
      <c r="AF366" t="str">
        <f t="shared" si="99"/>
        <v/>
      </c>
      <c r="AG366" t="str">
        <f t="shared" si="99"/>
        <v/>
      </c>
      <c r="AH366" t="str">
        <f t="shared" si="99"/>
        <v/>
      </c>
      <c r="AI366">
        <f t="shared" si="90"/>
        <v>0</v>
      </c>
      <c r="AJ366">
        <f t="shared" si="91"/>
        <v>0</v>
      </c>
    </row>
    <row r="367" spans="2:36" ht="25.5" hidden="1" x14ac:dyDescent="0.2">
      <c r="B367">
        <f>TABLA!D362</f>
        <v>1792</v>
      </c>
      <c r="C367" t="str">
        <f>IF(ISNA(LOOKUP($D367,BLIOTECAS!$B$1:$B$27,BLIOTECAS!C$1:C$27)),"",LOOKUP($D367,BLIOTECAS!$B$1:$B$27,BLIOTECAS!C$1:C$27))</f>
        <v xml:space="preserve">Facultad de Veterinaria </v>
      </c>
      <c r="D367">
        <f>TABLA!G362</f>
        <v>21</v>
      </c>
      <c r="E367" s="163">
        <f>TABLA!BF362</f>
        <v>0</v>
      </c>
      <c r="F367" s="163" t="str">
        <f>TABLA!BO362</f>
        <v>El personal de la Biblioteca de la Facultad de Veterinaria es excelente en todos los sentidos, lo cual facilita nuestra tarea docente e investigadora.</v>
      </c>
      <c r="G367" t="str">
        <f t="shared" si="98"/>
        <v/>
      </c>
      <c r="H367" t="str">
        <f t="shared" si="98"/>
        <v/>
      </c>
      <c r="I367" t="str">
        <f t="shared" si="98"/>
        <v/>
      </c>
      <c r="J367" t="str">
        <f t="shared" si="98"/>
        <v/>
      </c>
      <c r="K367" t="str">
        <f t="shared" si="98"/>
        <v/>
      </c>
      <c r="L367" t="str">
        <f t="shared" si="98"/>
        <v/>
      </c>
      <c r="M367" t="str">
        <f t="shared" si="98"/>
        <v/>
      </c>
      <c r="N367" t="str">
        <f t="shared" si="98"/>
        <v/>
      </c>
      <c r="O367" t="str">
        <f t="shared" si="98"/>
        <v/>
      </c>
      <c r="P367" t="str">
        <f t="shared" si="98"/>
        <v/>
      </c>
      <c r="Q367" t="str">
        <f t="shared" si="98"/>
        <v/>
      </c>
      <c r="R367" t="str">
        <f t="shared" si="98"/>
        <v/>
      </c>
      <c r="S367" t="str">
        <f t="shared" si="98"/>
        <v/>
      </c>
      <c r="T367" t="str">
        <f t="shared" si="98"/>
        <v/>
      </c>
      <c r="U367" t="str">
        <f t="shared" si="98"/>
        <v/>
      </c>
      <c r="V367" t="str">
        <f t="shared" si="88"/>
        <v/>
      </c>
      <c r="W367" t="str">
        <f t="shared" ref="W367:AB376" si="100">IFERROR((IF(FIND(W$1,$E367,1)&gt;0,"x")),"")</f>
        <v/>
      </c>
      <c r="X367" t="str">
        <f t="shared" si="100"/>
        <v/>
      </c>
      <c r="Y367" t="str">
        <f t="shared" si="100"/>
        <v/>
      </c>
      <c r="Z367" t="str">
        <f t="shared" si="100"/>
        <v/>
      </c>
      <c r="AA367" t="str">
        <f t="shared" si="100"/>
        <v/>
      </c>
      <c r="AB367" t="str">
        <f t="shared" si="100"/>
        <v/>
      </c>
      <c r="AC367" t="str">
        <f t="shared" si="99"/>
        <v/>
      </c>
      <c r="AD367" t="str">
        <f t="shared" si="99"/>
        <v/>
      </c>
      <c r="AE367" t="str">
        <f t="shared" si="99"/>
        <v/>
      </c>
      <c r="AF367" t="str">
        <f t="shared" si="99"/>
        <v/>
      </c>
      <c r="AG367" t="str">
        <f t="shared" si="99"/>
        <v/>
      </c>
      <c r="AH367" t="str">
        <f t="shared" si="99"/>
        <v/>
      </c>
      <c r="AI367">
        <f t="shared" si="90"/>
        <v>0</v>
      </c>
      <c r="AJ367">
        <f t="shared" si="91"/>
        <v>1</v>
      </c>
    </row>
    <row r="368" spans="2:36" hidden="1" x14ac:dyDescent="0.2">
      <c r="B368">
        <f>TABLA!D363</f>
        <v>1793</v>
      </c>
      <c r="C368" t="str">
        <f>IF(ISNA(LOOKUP($D368,BLIOTECAS!$B$1:$B$27,BLIOTECAS!C$1:C$27)),"",LOOKUP($D368,BLIOTECAS!$B$1:$B$27,BLIOTECAS!C$1:C$27))</f>
        <v xml:space="preserve">Facultad de Veterinaria </v>
      </c>
      <c r="D368">
        <f>TABLA!G363</f>
        <v>21</v>
      </c>
      <c r="E368" s="163">
        <f>TABLA!BF363</f>
        <v>0</v>
      </c>
      <c r="F368" s="163">
        <f>TABLA!BO363</f>
        <v>0</v>
      </c>
      <c r="G368" t="str">
        <f t="shared" si="98"/>
        <v/>
      </c>
      <c r="H368" t="str">
        <f t="shared" si="98"/>
        <v/>
      </c>
      <c r="I368" t="str">
        <f t="shared" si="98"/>
        <v/>
      </c>
      <c r="J368" t="str">
        <f t="shared" si="98"/>
        <v/>
      </c>
      <c r="K368" t="str">
        <f t="shared" si="98"/>
        <v/>
      </c>
      <c r="L368" t="str">
        <f t="shared" si="98"/>
        <v/>
      </c>
      <c r="M368" t="str">
        <f t="shared" si="98"/>
        <v/>
      </c>
      <c r="N368" t="str">
        <f t="shared" si="98"/>
        <v/>
      </c>
      <c r="O368" t="str">
        <f t="shared" si="98"/>
        <v/>
      </c>
      <c r="P368" t="str">
        <f t="shared" si="98"/>
        <v/>
      </c>
      <c r="Q368" t="str">
        <f t="shared" si="98"/>
        <v/>
      </c>
      <c r="R368" t="str">
        <f t="shared" si="98"/>
        <v/>
      </c>
      <c r="S368" t="str">
        <f t="shared" si="98"/>
        <v/>
      </c>
      <c r="T368" t="str">
        <f t="shared" si="98"/>
        <v/>
      </c>
      <c r="U368" t="str">
        <f t="shared" si="98"/>
        <v/>
      </c>
      <c r="V368" t="str">
        <f t="shared" si="88"/>
        <v/>
      </c>
      <c r="W368" t="str">
        <f t="shared" si="100"/>
        <v/>
      </c>
      <c r="X368" t="str">
        <f t="shared" si="100"/>
        <v/>
      </c>
      <c r="Y368" t="str">
        <f t="shared" si="100"/>
        <v/>
      </c>
      <c r="Z368" t="str">
        <f t="shared" si="100"/>
        <v/>
      </c>
      <c r="AA368" t="str">
        <f t="shared" si="100"/>
        <v/>
      </c>
      <c r="AB368" t="str">
        <f t="shared" si="100"/>
        <v/>
      </c>
      <c r="AC368" t="str">
        <f t="shared" si="99"/>
        <v/>
      </c>
      <c r="AD368" t="str">
        <f t="shared" si="99"/>
        <v/>
      </c>
      <c r="AE368" t="str">
        <f t="shared" si="99"/>
        <v/>
      </c>
      <c r="AF368" t="str">
        <f t="shared" si="99"/>
        <v/>
      </c>
      <c r="AG368" t="str">
        <f t="shared" si="99"/>
        <v/>
      </c>
      <c r="AH368" t="str">
        <f t="shared" si="99"/>
        <v/>
      </c>
      <c r="AI368">
        <f t="shared" si="90"/>
        <v>0</v>
      </c>
      <c r="AJ368">
        <f t="shared" si="91"/>
        <v>0</v>
      </c>
    </row>
    <row r="369" spans="2:36" x14ac:dyDescent="0.2">
      <c r="B369">
        <f>TABLA!D364</f>
        <v>1794</v>
      </c>
      <c r="C369" t="str">
        <f>IF(ISNA(LOOKUP($D369,BLIOTECAS!$B$1:$B$27,BLIOTECAS!C$1:C$27)),"",LOOKUP($D369,BLIOTECAS!$B$1:$B$27,BLIOTECAS!C$1:C$27))</f>
        <v xml:space="preserve">Facultad de Medicina </v>
      </c>
      <c r="D369">
        <f>TABLA!G364</f>
        <v>18</v>
      </c>
      <c r="E369" s="163">
        <f>TABLA!BF364</f>
        <v>0</v>
      </c>
      <c r="F369" s="163">
        <f>TABLA!BO364</f>
        <v>0</v>
      </c>
      <c r="G369" t="str">
        <f t="shared" si="98"/>
        <v/>
      </c>
      <c r="H369" t="str">
        <f t="shared" si="98"/>
        <v/>
      </c>
      <c r="I369" t="str">
        <f t="shared" si="98"/>
        <v/>
      </c>
      <c r="J369" t="str">
        <f t="shared" si="98"/>
        <v/>
      </c>
      <c r="K369" t="str">
        <f t="shared" si="98"/>
        <v/>
      </c>
      <c r="L369" t="str">
        <f t="shared" si="98"/>
        <v/>
      </c>
      <c r="M369" t="str">
        <f t="shared" si="98"/>
        <v/>
      </c>
      <c r="N369" t="str">
        <f t="shared" si="98"/>
        <v/>
      </c>
      <c r="O369" t="str">
        <f t="shared" si="98"/>
        <v/>
      </c>
      <c r="P369" t="str">
        <f t="shared" si="98"/>
        <v/>
      </c>
      <c r="Q369" t="str">
        <f t="shared" si="98"/>
        <v/>
      </c>
      <c r="R369" t="str">
        <f t="shared" si="98"/>
        <v/>
      </c>
      <c r="S369" t="str">
        <f t="shared" si="98"/>
        <v/>
      </c>
      <c r="T369" t="str">
        <f t="shared" si="98"/>
        <v/>
      </c>
      <c r="U369" t="str">
        <f t="shared" si="98"/>
        <v/>
      </c>
      <c r="V369" t="str">
        <f t="shared" si="88"/>
        <v/>
      </c>
      <c r="W369" t="str">
        <f t="shared" si="100"/>
        <v/>
      </c>
      <c r="X369" t="str">
        <f t="shared" si="100"/>
        <v/>
      </c>
      <c r="Y369" t="str">
        <f t="shared" si="100"/>
        <v/>
      </c>
      <c r="Z369" t="str">
        <f t="shared" si="100"/>
        <v/>
      </c>
      <c r="AA369" t="str">
        <f t="shared" si="100"/>
        <v/>
      </c>
      <c r="AB369" t="str">
        <f t="shared" si="100"/>
        <v/>
      </c>
      <c r="AC369" t="str">
        <f t="shared" si="99"/>
        <v/>
      </c>
      <c r="AD369" t="str">
        <f t="shared" si="99"/>
        <v/>
      </c>
      <c r="AE369" t="str">
        <f t="shared" si="99"/>
        <v/>
      </c>
      <c r="AF369" t="str">
        <f t="shared" si="99"/>
        <v/>
      </c>
      <c r="AG369" t="str">
        <f t="shared" si="99"/>
        <v/>
      </c>
      <c r="AH369" t="str">
        <f t="shared" si="99"/>
        <v/>
      </c>
      <c r="AI369">
        <f t="shared" si="90"/>
        <v>0</v>
      </c>
      <c r="AJ369">
        <f t="shared" si="91"/>
        <v>0</v>
      </c>
    </row>
    <row r="370" spans="2:36" x14ac:dyDescent="0.2">
      <c r="B370">
        <f>TABLA!D365</f>
        <v>1795</v>
      </c>
      <c r="C370" t="str">
        <f>IF(ISNA(LOOKUP($D370,BLIOTECAS!$B$1:$B$27,BLIOTECAS!C$1:C$27)),"",LOOKUP($D370,BLIOTECAS!$B$1:$B$27,BLIOTECAS!C$1:C$27))</f>
        <v xml:space="preserve">Facultad de Filología </v>
      </c>
      <c r="D370">
        <f>TABLA!G365</f>
        <v>14</v>
      </c>
      <c r="E370" s="163">
        <f>TABLA!BF365</f>
        <v>0</v>
      </c>
      <c r="F370" s="163">
        <f>TABLA!BO365</f>
        <v>0</v>
      </c>
      <c r="G370" t="str">
        <f t="shared" si="98"/>
        <v/>
      </c>
      <c r="H370" t="str">
        <f t="shared" si="98"/>
        <v/>
      </c>
      <c r="I370" t="str">
        <f t="shared" si="98"/>
        <v/>
      </c>
      <c r="J370" t="str">
        <f t="shared" si="98"/>
        <v/>
      </c>
      <c r="K370" t="str">
        <f t="shared" si="98"/>
        <v/>
      </c>
      <c r="L370" t="str">
        <f t="shared" si="98"/>
        <v/>
      </c>
      <c r="M370" t="str">
        <f t="shared" si="98"/>
        <v/>
      </c>
      <c r="N370" t="str">
        <f t="shared" si="98"/>
        <v/>
      </c>
      <c r="O370" t="str">
        <f t="shared" si="98"/>
        <v/>
      </c>
      <c r="P370" t="str">
        <f t="shared" si="98"/>
        <v/>
      </c>
      <c r="Q370" t="str">
        <f t="shared" si="98"/>
        <v/>
      </c>
      <c r="R370" t="str">
        <f t="shared" si="98"/>
        <v/>
      </c>
      <c r="S370" t="str">
        <f t="shared" si="98"/>
        <v/>
      </c>
      <c r="T370" t="str">
        <f t="shared" si="98"/>
        <v/>
      </c>
      <c r="U370" t="str">
        <f t="shared" si="98"/>
        <v/>
      </c>
      <c r="V370" t="str">
        <f t="shared" si="88"/>
        <v/>
      </c>
      <c r="W370" t="str">
        <f t="shared" si="100"/>
        <v/>
      </c>
      <c r="X370" t="str">
        <f t="shared" si="100"/>
        <v/>
      </c>
      <c r="Y370" t="str">
        <f t="shared" si="100"/>
        <v/>
      </c>
      <c r="Z370" t="str">
        <f t="shared" si="100"/>
        <v/>
      </c>
      <c r="AA370" t="str">
        <f t="shared" si="100"/>
        <v/>
      </c>
      <c r="AB370" t="str">
        <f t="shared" si="100"/>
        <v/>
      </c>
      <c r="AC370" t="str">
        <f t="shared" si="99"/>
        <v/>
      </c>
      <c r="AD370" t="str">
        <f t="shared" si="99"/>
        <v/>
      </c>
      <c r="AE370" t="str">
        <f t="shared" si="99"/>
        <v/>
      </c>
      <c r="AF370" t="str">
        <f t="shared" si="99"/>
        <v/>
      </c>
      <c r="AG370" t="str">
        <f t="shared" si="99"/>
        <v/>
      </c>
      <c r="AH370" t="str">
        <f t="shared" si="99"/>
        <v/>
      </c>
      <c r="AI370">
        <f t="shared" si="90"/>
        <v>0</v>
      </c>
      <c r="AJ370">
        <f t="shared" si="91"/>
        <v>0</v>
      </c>
    </row>
    <row r="371" spans="2:36" hidden="1" x14ac:dyDescent="0.2">
      <c r="B371">
        <f>TABLA!D366</f>
        <v>1796</v>
      </c>
      <c r="C371" t="str">
        <f>IF(ISNA(LOOKUP($D371,BLIOTECAS!$B$1:$B$27,BLIOTECAS!C$1:C$27)),"",LOOKUP($D371,BLIOTECAS!$B$1:$B$27,BLIOTECAS!C$1:C$27))</f>
        <v xml:space="preserve">Facultad de Filología </v>
      </c>
      <c r="D371">
        <f>TABLA!G366</f>
        <v>14</v>
      </c>
      <c r="E371" s="163">
        <f>TABLA!BF366</f>
        <v>0</v>
      </c>
      <c r="F371" s="163">
        <f>TABLA!BO366</f>
        <v>0</v>
      </c>
      <c r="G371" t="str">
        <f t="shared" si="98"/>
        <v/>
      </c>
      <c r="H371" t="str">
        <f t="shared" si="98"/>
        <v/>
      </c>
      <c r="I371" t="str">
        <f t="shared" si="98"/>
        <v/>
      </c>
      <c r="J371" t="str">
        <f t="shared" si="98"/>
        <v/>
      </c>
      <c r="K371" t="str">
        <f t="shared" si="98"/>
        <v/>
      </c>
      <c r="L371" t="str">
        <f t="shared" si="98"/>
        <v/>
      </c>
      <c r="M371" t="str">
        <f t="shared" si="98"/>
        <v/>
      </c>
      <c r="N371" t="str">
        <f t="shared" si="98"/>
        <v/>
      </c>
      <c r="O371" t="str">
        <f t="shared" si="98"/>
        <v/>
      </c>
      <c r="P371" t="str">
        <f t="shared" si="98"/>
        <v/>
      </c>
      <c r="Q371" t="str">
        <f t="shared" si="98"/>
        <v/>
      </c>
      <c r="R371" t="str">
        <f t="shared" si="98"/>
        <v/>
      </c>
      <c r="S371" t="str">
        <f t="shared" si="98"/>
        <v/>
      </c>
      <c r="T371" t="str">
        <f t="shared" si="98"/>
        <v/>
      </c>
      <c r="U371" t="str">
        <f t="shared" si="98"/>
        <v/>
      </c>
      <c r="V371" t="str">
        <f t="shared" si="88"/>
        <v/>
      </c>
      <c r="W371" t="str">
        <f t="shared" si="100"/>
        <v/>
      </c>
      <c r="X371" t="str">
        <f t="shared" si="100"/>
        <v/>
      </c>
      <c r="Y371" t="str">
        <f t="shared" si="100"/>
        <v/>
      </c>
      <c r="Z371" t="str">
        <f t="shared" si="100"/>
        <v/>
      </c>
      <c r="AA371" t="str">
        <f t="shared" si="100"/>
        <v/>
      </c>
      <c r="AB371" t="str">
        <f t="shared" si="100"/>
        <v/>
      </c>
      <c r="AC371" t="str">
        <f t="shared" si="99"/>
        <v/>
      </c>
      <c r="AD371" t="str">
        <f t="shared" si="99"/>
        <v/>
      </c>
      <c r="AE371" t="str">
        <f t="shared" si="99"/>
        <v/>
      </c>
      <c r="AF371" t="str">
        <f t="shared" si="99"/>
        <v/>
      </c>
      <c r="AG371" t="str">
        <f t="shared" si="99"/>
        <v/>
      </c>
      <c r="AH371" t="str">
        <f t="shared" si="99"/>
        <v/>
      </c>
      <c r="AI371">
        <f t="shared" si="90"/>
        <v>0</v>
      </c>
      <c r="AJ371">
        <f t="shared" si="91"/>
        <v>0</v>
      </c>
    </row>
    <row r="372" spans="2:36" x14ac:dyDescent="0.2">
      <c r="B372">
        <f>TABLA!D367</f>
        <v>1797</v>
      </c>
      <c r="C372" t="str">
        <f>IF(ISNA(LOOKUP($D372,BLIOTECAS!$B$1:$B$27,BLIOTECAS!C$1:C$27)),"",LOOKUP($D372,BLIOTECAS!$B$1:$B$27,BLIOTECAS!C$1:C$27))</f>
        <v/>
      </c>
      <c r="D372">
        <f>TABLA!G367</f>
        <v>0</v>
      </c>
      <c r="E372" s="163">
        <f>TABLA!BF367</f>
        <v>0</v>
      </c>
      <c r="F372" s="163">
        <f>TABLA!BO367</f>
        <v>0</v>
      </c>
      <c r="G372" t="str">
        <f t="shared" si="98"/>
        <v/>
      </c>
      <c r="H372" t="str">
        <f t="shared" si="98"/>
        <v/>
      </c>
      <c r="I372" t="str">
        <f t="shared" si="98"/>
        <v/>
      </c>
      <c r="J372" t="str">
        <f t="shared" si="98"/>
        <v/>
      </c>
      <c r="K372" t="str">
        <f t="shared" si="98"/>
        <v/>
      </c>
      <c r="L372" t="str">
        <f t="shared" si="98"/>
        <v/>
      </c>
      <c r="M372" t="str">
        <f t="shared" si="98"/>
        <v/>
      </c>
      <c r="N372" t="str">
        <f t="shared" si="98"/>
        <v/>
      </c>
      <c r="O372" t="str">
        <f t="shared" si="98"/>
        <v/>
      </c>
      <c r="P372" t="str">
        <f t="shared" si="98"/>
        <v/>
      </c>
      <c r="Q372" t="str">
        <f t="shared" si="98"/>
        <v/>
      </c>
      <c r="R372" t="str">
        <f t="shared" si="98"/>
        <v/>
      </c>
      <c r="S372" t="str">
        <f t="shared" si="98"/>
        <v/>
      </c>
      <c r="T372" t="str">
        <f t="shared" si="98"/>
        <v/>
      </c>
      <c r="U372" t="str">
        <f t="shared" si="98"/>
        <v/>
      </c>
      <c r="V372" t="str">
        <f t="shared" si="88"/>
        <v/>
      </c>
      <c r="W372" t="str">
        <f t="shared" si="100"/>
        <v/>
      </c>
      <c r="X372" t="str">
        <f t="shared" si="100"/>
        <v/>
      </c>
      <c r="Y372" t="str">
        <f t="shared" si="100"/>
        <v/>
      </c>
      <c r="Z372" t="str">
        <f t="shared" si="100"/>
        <v/>
      </c>
      <c r="AA372" t="str">
        <f t="shared" si="100"/>
        <v/>
      </c>
      <c r="AB372" t="str">
        <f t="shared" si="100"/>
        <v/>
      </c>
      <c r="AC372" t="str">
        <f t="shared" si="99"/>
        <v/>
      </c>
      <c r="AD372" t="str">
        <f t="shared" si="99"/>
        <v/>
      </c>
      <c r="AE372" t="str">
        <f t="shared" si="99"/>
        <v/>
      </c>
      <c r="AF372" t="str">
        <f t="shared" si="99"/>
        <v/>
      </c>
      <c r="AG372" t="str">
        <f t="shared" si="99"/>
        <v/>
      </c>
      <c r="AH372" t="str">
        <f t="shared" si="99"/>
        <v/>
      </c>
      <c r="AI372">
        <f t="shared" si="90"/>
        <v>0</v>
      </c>
      <c r="AJ372">
        <f t="shared" si="91"/>
        <v>0</v>
      </c>
    </row>
    <row r="373" spans="2:36" hidden="1" x14ac:dyDescent="0.2">
      <c r="B373">
        <f>TABLA!D368</f>
        <v>1798</v>
      </c>
      <c r="C373" t="str">
        <f>IF(ISNA(LOOKUP($D373,BLIOTECAS!$B$1:$B$27,BLIOTECAS!C$1:C$27)),"",LOOKUP($D373,BLIOTECAS!$B$1:$B$27,BLIOTECAS!C$1:C$27))</f>
        <v/>
      </c>
      <c r="D373">
        <f>TABLA!G368</f>
        <v>0</v>
      </c>
      <c r="E373" s="163">
        <f>TABLA!BF368</f>
        <v>0</v>
      </c>
      <c r="F373" s="163">
        <f>TABLA!BO368</f>
        <v>0</v>
      </c>
      <c r="G373" t="str">
        <f t="shared" si="98"/>
        <v/>
      </c>
      <c r="H373" t="str">
        <f t="shared" si="98"/>
        <v/>
      </c>
      <c r="I373" t="str">
        <f t="shared" si="98"/>
        <v/>
      </c>
      <c r="J373" t="str">
        <f t="shared" si="98"/>
        <v/>
      </c>
      <c r="K373" t="str">
        <f t="shared" si="98"/>
        <v/>
      </c>
      <c r="L373" t="str">
        <f t="shared" si="98"/>
        <v/>
      </c>
      <c r="M373" t="str">
        <f t="shared" si="98"/>
        <v/>
      </c>
      <c r="N373" t="str">
        <f t="shared" si="98"/>
        <v/>
      </c>
      <c r="O373" t="str">
        <f t="shared" si="98"/>
        <v/>
      </c>
      <c r="P373" t="str">
        <f t="shared" si="98"/>
        <v/>
      </c>
      <c r="Q373" t="str">
        <f t="shared" si="98"/>
        <v/>
      </c>
      <c r="R373" t="str">
        <f t="shared" si="98"/>
        <v/>
      </c>
      <c r="S373" t="str">
        <f t="shared" si="98"/>
        <v/>
      </c>
      <c r="T373" t="str">
        <f t="shared" si="98"/>
        <v/>
      </c>
      <c r="U373" t="str">
        <f t="shared" si="98"/>
        <v/>
      </c>
      <c r="V373" t="str">
        <f t="shared" si="88"/>
        <v/>
      </c>
      <c r="W373" t="str">
        <f t="shared" si="100"/>
        <v/>
      </c>
      <c r="X373" t="str">
        <f t="shared" si="100"/>
        <v/>
      </c>
      <c r="Y373" t="str">
        <f t="shared" si="100"/>
        <v/>
      </c>
      <c r="Z373" t="str">
        <f t="shared" si="100"/>
        <v/>
      </c>
      <c r="AA373" t="str">
        <f t="shared" si="100"/>
        <v/>
      </c>
      <c r="AB373" t="str">
        <f t="shared" si="100"/>
        <v/>
      </c>
      <c r="AC373" t="str">
        <f t="shared" si="99"/>
        <v/>
      </c>
      <c r="AD373" t="str">
        <f t="shared" si="99"/>
        <v/>
      </c>
      <c r="AE373" t="str">
        <f t="shared" si="99"/>
        <v/>
      </c>
      <c r="AF373" t="str">
        <f t="shared" si="99"/>
        <v/>
      </c>
      <c r="AG373" t="str">
        <f t="shared" si="99"/>
        <v/>
      </c>
      <c r="AH373" t="str">
        <f t="shared" si="99"/>
        <v/>
      </c>
      <c r="AI373">
        <f t="shared" si="90"/>
        <v>0</v>
      </c>
      <c r="AJ373">
        <f t="shared" si="91"/>
        <v>0</v>
      </c>
    </row>
    <row r="374" spans="2:36" hidden="1" x14ac:dyDescent="0.2">
      <c r="B374">
        <f>TABLA!D369</f>
        <v>1799</v>
      </c>
      <c r="C374" t="str">
        <f>IF(ISNA(LOOKUP($D374,BLIOTECAS!$B$1:$B$27,BLIOTECAS!C$1:C$27)),"",LOOKUP($D374,BLIOTECAS!$B$1:$B$27,BLIOTECAS!C$1:C$27))</f>
        <v xml:space="preserve">Facultad de Geografía e Historia </v>
      </c>
      <c r="D374">
        <f>TABLA!G369</f>
        <v>16</v>
      </c>
      <c r="E374" s="163">
        <f>TABLA!BF369</f>
        <v>0</v>
      </c>
      <c r="F374" s="163">
        <f>TABLA!BO369</f>
        <v>0</v>
      </c>
      <c r="G374" t="str">
        <f t="shared" ref="G374:U383" si="101">IFERROR((IF(FIND(G$1,$E374,1)&gt;0,"x")),"")</f>
        <v/>
      </c>
      <c r="H374" t="str">
        <f t="shared" si="101"/>
        <v/>
      </c>
      <c r="I374" t="str">
        <f t="shared" si="101"/>
        <v/>
      </c>
      <c r="J374" t="str">
        <f t="shared" si="101"/>
        <v/>
      </c>
      <c r="K374" t="str">
        <f t="shared" si="101"/>
        <v/>
      </c>
      <c r="L374" t="str">
        <f t="shared" si="101"/>
        <v/>
      </c>
      <c r="M374" t="str">
        <f t="shared" si="101"/>
        <v/>
      </c>
      <c r="N374" t="str">
        <f t="shared" si="101"/>
        <v/>
      </c>
      <c r="O374" t="str">
        <f t="shared" si="101"/>
        <v/>
      </c>
      <c r="P374" t="str">
        <f t="shared" si="101"/>
        <v/>
      </c>
      <c r="Q374" t="str">
        <f t="shared" si="101"/>
        <v/>
      </c>
      <c r="R374" t="str">
        <f t="shared" si="101"/>
        <v/>
      </c>
      <c r="S374" t="str">
        <f t="shared" si="101"/>
        <v/>
      </c>
      <c r="T374" t="str">
        <f t="shared" si="101"/>
        <v/>
      </c>
      <c r="U374" t="str">
        <f t="shared" si="101"/>
        <v/>
      </c>
      <c r="V374" t="str">
        <f t="shared" si="88"/>
        <v/>
      </c>
      <c r="W374" t="str">
        <f t="shared" si="100"/>
        <v/>
      </c>
      <c r="X374" t="str">
        <f t="shared" si="100"/>
        <v/>
      </c>
      <c r="Y374" t="str">
        <f t="shared" si="100"/>
        <v/>
      </c>
      <c r="Z374" t="str">
        <f t="shared" si="100"/>
        <v/>
      </c>
      <c r="AA374" t="str">
        <f t="shared" si="100"/>
        <v/>
      </c>
      <c r="AB374" t="str">
        <f t="shared" si="100"/>
        <v/>
      </c>
      <c r="AC374" t="str">
        <f t="shared" si="99"/>
        <v/>
      </c>
      <c r="AD374" t="str">
        <f t="shared" si="99"/>
        <v/>
      </c>
      <c r="AE374" t="str">
        <f t="shared" si="99"/>
        <v/>
      </c>
      <c r="AF374" t="str">
        <f t="shared" si="99"/>
        <v/>
      </c>
      <c r="AG374" t="str">
        <f t="shared" si="99"/>
        <v/>
      </c>
      <c r="AH374" t="str">
        <f t="shared" si="99"/>
        <v/>
      </c>
      <c r="AI374">
        <f t="shared" si="90"/>
        <v>0</v>
      </c>
      <c r="AJ374">
        <f t="shared" si="91"/>
        <v>0</v>
      </c>
    </row>
    <row r="375" spans="2:36" hidden="1" x14ac:dyDescent="0.2">
      <c r="B375">
        <f>TABLA!D370</f>
        <v>1800</v>
      </c>
      <c r="C375" t="str">
        <f>IF(ISNA(LOOKUP($D375,BLIOTECAS!$B$1:$B$27,BLIOTECAS!C$1:C$27)),"",LOOKUP($D375,BLIOTECAS!$B$1:$B$27,BLIOTECAS!C$1:C$27))</f>
        <v xml:space="preserve">Facultad de Geografía e Historia </v>
      </c>
      <c r="D375">
        <f>TABLA!G370</f>
        <v>16</v>
      </c>
      <c r="E375" s="163">
        <f>TABLA!BF370</f>
        <v>0</v>
      </c>
      <c r="F375" s="163">
        <f>TABLA!BO370</f>
        <v>0</v>
      </c>
      <c r="G375" t="str">
        <f t="shared" si="101"/>
        <v/>
      </c>
      <c r="H375" t="str">
        <f t="shared" si="101"/>
        <v/>
      </c>
      <c r="I375" t="str">
        <f t="shared" si="101"/>
        <v/>
      </c>
      <c r="J375" t="str">
        <f t="shared" si="101"/>
        <v/>
      </c>
      <c r="K375" t="str">
        <f t="shared" si="101"/>
        <v/>
      </c>
      <c r="L375" t="str">
        <f t="shared" si="101"/>
        <v/>
      </c>
      <c r="M375" t="str">
        <f t="shared" si="101"/>
        <v/>
      </c>
      <c r="N375" t="str">
        <f t="shared" si="101"/>
        <v/>
      </c>
      <c r="O375" t="str">
        <f t="shared" si="101"/>
        <v/>
      </c>
      <c r="P375" t="str">
        <f t="shared" si="101"/>
        <v/>
      </c>
      <c r="Q375" t="str">
        <f t="shared" si="101"/>
        <v/>
      </c>
      <c r="R375" t="str">
        <f t="shared" si="101"/>
        <v/>
      </c>
      <c r="S375" t="str">
        <f t="shared" si="101"/>
        <v/>
      </c>
      <c r="T375" t="str">
        <f t="shared" si="101"/>
        <v/>
      </c>
      <c r="U375" t="str">
        <f t="shared" si="101"/>
        <v/>
      </c>
      <c r="V375" t="str">
        <f t="shared" si="88"/>
        <v/>
      </c>
      <c r="W375" t="str">
        <f t="shared" si="100"/>
        <v/>
      </c>
      <c r="X375" t="str">
        <f t="shared" si="100"/>
        <v/>
      </c>
      <c r="Y375" t="str">
        <f t="shared" si="100"/>
        <v/>
      </c>
      <c r="Z375" t="str">
        <f t="shared" si="100"/>
        <v/>
      </c>
      <c r="AA375" t="str">
        <f t="shared" si="100"/>
        <v/>
      </c>
      <c r="AB375" t="str">
        <f t="shared" si="100"/>
        <v/>
      </c>
      <c r="AC375" t="str">
        <f t="shared" si="99"/>
        <v/>
      </c>
      <c r="AD375" t="str">
        <f t="shared" si="99"/>
        <v/>
      </c>
      <c r="AE375" t="str">
        <f t="shared" si="99"/>
        <v/>
      </c>
      <c r="AF375" t="str">
        <f t="shared" si="99"/>
        <v/>
      </c>
      <c r="AG375" t="str">
        <f t="shared" si="99"/>
        <v/>
      </c>
      <c r="AH375" t="str">
        <f t="shared" si="99"/>
        <v/>
      </c>
      <c r="AI375">
        <f t="shared" si="90"/>
        <v>0</v>
      </c>
      <c r="AJ375">
        <f t="shared" si="91"/>
        <v>0</v>
      </c>
    </row>
    <row r="376" spans="2:36" hidden="1" x14ac:dyDescent="0.2">
      <c r="B376">
        <f>TABLA!D371</f>
        <v>1801</v>
      </c>
      <c r="C376" t="str">
        <f>IF(ISNA(LOOKUP($D376,BLIOTECAS!$B$1:$B$27,BLIOTECAS!C$1:C$27)),"",LOOKUP($D376,BLIOTECAS!$B$1:$B$27,BLIOTECAS!C$1:C$27))</f>
        <v xml:space="preserve">Facultad de Ciencias Políticas y Sociología </v>
      </c>
      <c r="D376">
        <f>TABLA!G371</f>
        <v>9</v>
      </c>
      <c r="E376" s="163">
        <f>TABLA!BF371</f>
        <v>0</v>
      </c>
      <c r="F376" s="163">
        <f>TABLA!BO371</f>
        <v>0</v>
      </c>
      <c r="G376" t="str">
        <f t="shared" si="101"/>
        <v/>
      </c>
      <c r="H376" t="str">
        <f t="shared" si="101"/>
        <v/>
      </c>
      <c r="I376" t="str">
        <f t="shared" si="101"/>
        <v/>
      </c>
      <c r="J376" t="str">
        <f t="shared" si="101"/>
        <v/>
      </c>
      <c r="K376" t="str">
        <f t="shared" si="101"/>
        <v/>
      </c>
      <c r="L376" t="str">
        <f t="shared" si="101"/>
        <v/>
      </c>
      <c r="M376" t="str">
        <f t="shared" si="101"/>
        <v/>
      </c>
      <c r="N376" t="str">
        <f t="shared" si="101"/>
        <v/>
      </c>
      <c r="O376" t="str">
        <f t="shared" si="101"/>
        <v/>
      </c>
      <c r="P376" t="str">
        <f t="shared" si="101"/>
        <v/>
      </c>
      <c r="Q376" t="str">
        <f t="shared" si="101"/>
        <v/>
      </c>
      <c r="R376" t="str">
        <f t="shared" si="101"/>
        <v/>
      </c>
      <c r="S376" t="str">
        <f t="shared" si="101"/>
        <v/>
      </c>
      <c r="T376" t="str">
        <f t="shared" si="101"/>
        <v/>
      </c>
      <c r="U376" t="str">
        <f t="shared" si="101"/>
        <v/>
      </c>
      <c r="V376" t="str">
        <f t="shared" si="88"/>
        <v/>
      </c>
      <c r="W376" t="str">
        <f t="shared" si="100"/>
        <v/>
      </c>
      <c r="X376" t="str">
        <f t="shared" si="100"/>
        <v/>
      </c>
      <c r="Y376" t="str">
        <f t="shared" si="100"/>
        <v/>
      </c>
      <c r="Z376" t="str">
        <f t="shared" si="100"/>
        <v/>
      </c>
      <c r="AA376" t="str">
        <f t="shared" si="100"/>
        <v/>
      </c>
      <c r="AB376" t="str">
        <f t="shared" si="100"/>
        <v/>
      </c>
      <c r="AC376" t="str">
        <f t="shared" ref="AC376:AH385" si="102">IFERROR((IF(FIND(AC$1,$E376,1)&gt;0,"x")),"")</f>
        <v/>
      </c>
      <c r="AD376" t="str">
        <f t="shared" si="102"/>
        <v/>
      </c>
      <c r="AE376" t="str">
        <f t="shared" si="102"/>
        <v/>
      </c>
      <c r="AF376" t="str">
        <f t="shared" si="102"/>
        <v/>
      </c>
      <c r="AG376" t="str">
        <f t="shared" si="102"/>
        <v/>
      </c>
      <c r="AH376" t="str">
        <f t="shared" si="102"/>
        <v/>
      </c>
      <c r="AI376">
        <f t="shared" si="90"/>
        <v>0</v>
      </c>
      <c r="AJ376">
        <f t="shared" si="91"/>
        <v>0</v>
      </c>
    </row>
    <row r="377" spans="2:36" hidden="1" x14ac:dyDescent="0.2">
      <c r="B377">
        <f>TABLA!D372</f>
        <v>1802</v>
      </c>
      <c r="C377" t="str">
        <f>IF(ISNA(LOOKUP($D377,BLIOTECAS!$B$1:$B$27,BLIOTECAS!C$1:C$27)),"",LOOKUP($D377,BLIOTECAS!$B$1:$B$27,BLIOTECAS!C$1:C$27))</f>
        <v xml:space="preserve">Facultad de Ciencias de la Información </v>
      </c>
      <c r="D377">
        <f>TABLA!G372</f>
        <v>4</v>
      </c>
      <c r="E377" s="163">
        <f>TABLA!BF372</f>
        <v>0</v>
      </c>
      <c r="F377" s="163">
        <f>TABLA!BO372</f>
        <v>0</v>
      </c>
      <c r="G377" t="str">
        <f t="shared" si="101"/>
        <v/>
      </c>
      <c r="H377" t="str">
        <f t="shared" si="101"/>
        <v/>
      </c>
      <c r="I377" t="str">
        <f t="shared" si="101"/>
        <v/>
      </c>
      <c r="J377" t="str">
        <f t="shared" si="101"/>
        <v/>
      </c>
      <c r="K377" t="str">
        <f t="shared" si="101"/>
        <v/>
      </c>
      <c r="L377" t="str">
        <f t="shared" si="101"/>
        <v/>
      </c>
      <c r="M377" t="str">
        <f t="shared" si="101"/>
        <v/>
      </c>
      <c r="N377" t="str">
        <f t="shared" si="101"/>
        <v/>
      </c>
      <c r="O377" t="str">
        <f t="shared" si="101"/>
        <v/>
      </c>
      <c r="P377" t="str">
        <f t="shared" si="101"/>
        <v/>
      </c>
      <c r="Q377" t="str">
        <f t="shared" si="101"/>
        <v/>
      </c>
      <c r="R377" t="str">
        <f t="shared" si="101"/>
        <v/>
      </c>
      <c r="S377" t="str">
        <f t="shared" si="101"/>
        <v/>
      </c>
      <c r="T377" t="str">
        <f t="shared" si="101"/>
        <v/>
      </c>
      <c r="U377" t="str">
        <f t="shared" si="101"/>
        <v/>
      </c>
      <c r="V377" t="str">
        <f t="shared" si="88"/>
        <v/>
      </c>
      <c r="W377" t="str">
        <f t="shared" ref="W377:AB386" si="103">IFERROR((IF(FIND(W$1,$E377,1)&gt;0,"x")),"")</f>
        <v/>
      </c>
      <c r="X377" t="str">
        <f t="shared" si="103"/>
        <v/>
      </c>
      <c r="Y377" t="str">
        <f t="shared" si="103"/>
        <v/>
      </c>
      <c r="Z377" t="str">
        <f t="shared" si="103"/>
        <v/>
      </c>
      <c r="AA377" t="str">
        <f t="shared" si="103"/>
        <v/>
      </c>
      <c r="AB377" t="str">
        <f t="shared" si="103"/>
        <v/>
      </c>
      <c r="AC377" t="str">
        <f t="shared" si="102"/>
        <v/>
      </c>
      <c r="AD377" t="str">
        <f t="shared" si="102"/>
        <v/>
      </c>
      <c r="AE377" t="str">
        <f t="shared" si="102"/>
        <v/>
      </c>
      <c r="AF377" t="str">
        <f t="shared" si="102"/>
        <v/>
      </c>
      <c r="AG377" t="str">
        <f t="shared" si="102"/>
        <v/>
      </c>
      <c r="AH377" t="str">
        <f t="shared" si="102"/>
        <v/>
      </c>
      <c r="AI377">
        <f t="shared" si="90"/>
        <v>0</v>
      </c>
      <c r="AJ377">
        <f t="shared" si="91"/>
        <v>0</v>
      </c>
    </row>
    <row r="378" spans="2:36" hidden="1" x14ac:dyDescent="0.2">
      <c r="B378">
        <f>TABLA!D373</f>
        <v>1803</v>
      </c>
      <c r="C378" t="str">
        <f>IF(ISNA(LOOKUP($D378,BLIOTECAS!$B$1:$B$27,BLIOTECAS!C$1:C$27)),"",LOOKUP($D378,BLIOTECAS!$B$1:$B$27,BLIOTECAS!C$1:C$27))</f>
        <v>F. Óptica y Optometría</v>
      </c>
      <c r="D378">
        <f>TABLA!G373</f>
        <v>25</v>
      </c>
      <c r="E378" s="163">
        <f>TABLA!BF373</f>
        <v>0</v>
      </c>
      <c r="F378" s="163">
        <f>TABLA!BO373</f>
        <v>0</v>
      </c>
      <c r="G378" t="str">
        <f t="shared" si="101"/>
        <v/>
      </c>
      <c r="H378" t="str">
        <f t="shared" si="101"/>
        <v/>
      </c>
      <c r="I378" t="str">
        <f t="shared" si="101"/>
        <v/>
      </c>
      <c r="J378" t="str">
        <f t="shared" si="101"/>
        <v/>
      </c>
      <c r="K378" t="str">
        <f t="shared" si="101"/>
        <v/>
      </c>
      <c r="L378" t="str">
        <f t="shared" si="101"/>
        <v/>
      </c>
      <c r="M378" t="str">
        <f t="shared" si="101"/>
        <v/>
      </c>
      <c r="N378" t="str">
        <f t="shared" si="101"/>
        <v/>
      </c>
      <c r="O378" t="str">
        <f t="shared" si="101"/>
        <v/>
      </c>
      <c r="P378" t="str">
        <f t="shared" si="101"/>
        <v/>
      </c>
      <c r="Q378" t="str">
        <f t="shared" si="101"/>
        <v/>
      </c>
      <c r="R378" t="str">
        <f t="shared" si="101"/>
        <v/>
      </c>
      <c r="S378" t="str">
        <f t="shared" si="101"/>
        <v/>
      </c>
      <c r="T378" t="str">
        <f t="shared" si="101"/>
        <v/>
      </c>
      <c r="U378" t="str">
        <f t="shared" si="101"/>
        <v/>
      </c>
      <c r="V378" t="str">
        <f t="shared" si="88"/>
        <v/>
      </c>
      <c r="W378" t="str">
        <f t="shared" si="103"/>
        <v/>
      </c>
      <c r="X378" t="str">
        <f t="shared" si="103"/>
        <v/>
      </c>
      <c r="Y378" t="str">
        <f t="shared" si="103"/>
        <v/>
      </c>
      <c r="Z378" t="str">
        <f t="shared" si="103"/>
        <v/>
      </c>
      <c r="AA378" t="str">
        <f t="shared" si="103"/>
        <v/>
      </c>
      <c r="AB378" t="str">
        <f t="shared" si="103"/>
        <v/>
      </c>
      <c r="AC378" t="str">
        <f t="shared" si="102"/>
        <v/>
      </c>
      <c r="AD378" t="str">
        <f t="shared" si="102"/>
        <v/>
      </c>
      <c r="AE378" t="str">
        <f t="shared" si="102"/>
        <v/>
      </c>
      <c r="AF378" t="str">
        <f t="shared" si="102"/>
        <v/>
      </c>
      <c r="AG378" t="str">
        <f t="shared" si="102"/>
        <v/>
      </c>
      <c r="AH378" t="str">
        <f t="shared" si="102"/>
        <v/>
      </c>
      <c r="AI378">
        <f t="shared" si="90"/>
        <v>0</v>
      </c>
      <c r="AJ378">
        <f t="shared" si="91"/>
        <v>0</v>
      </c>
    </row>
    <row r="379" spans="2:36" hidden="1" x14ac:dyDescent="0.2">
      <c r="B379">
        <f>TABLA!D374</f>
        <v>1804</v>
      </c>
      <c r="C379" t="str">
        <f>IF(ISNA(LOOKUP($D379,BLIOTECAS!$B$1:$B$27,BLIOTECAS!C$1:C$27)),"",LOOKUP($D379,BLIOTECAS!$B$1:$B$27,BLIOTECAS!C$1:C$27))</f>
        <v xml:space="preserve">Facultad de Ciencias de la Documentación </v>
      </c>
      <c r="D379">
        <f>TABLA!G374</f>
        <v>3</v>
      </c>
      <c r="E379" s="163">
        <f>TABLA!BF374</f>
        <v>0</v>
      </c>
      <c r="F379" s="163">
        <f>TABLA!BO374</f>
        <v>0</v>
      </c>
      <c r="G379" t="str">
        <f t="shared" si="101"/>
        <v/>
      </c>
      <c r="H379" t="str">
        <f t="shared" si="101"/>
        <v/>
      </c>
      <c r="I379" t="str">
        <f t="shared" si="101"/>
        <v/>
      </c>
      <c r="J379" t="str">
        <f t="shared" si="101"/>
        <v/>
      </c>
      <c r="K379" t="str">
        <f t="shared" si="101"/>
        <v/>
      </c>
      <c r="L379" t="str">
        <f t="shared" si="101"/>
        <v/>
      </c>
      <c r="M379" t="str">
        <f t="shared" si="101"/>
        <v/>
      </c>
      <c r="N379" t="str">
        <f t="shared" si="101"/>
        <v/>
      </c>
      <c r="O379" t="str">
        <f t="shared" si="101"/>
        <v/>
      </c>
      <c r="P379" t="str">
        <f t="shared" si="101"/>
        <v/>
      </c>
      <c r="Q379" t="str">
        <f t="shared" si="101"/>
        <v/>
      </c>
      <c r="R379" t="str">
        <f t="shared" si="101"/>
        <v/>
      </c>
      <c r="S379" t="str">
        <f t="shared" si="101"/>
        <v/>
      </c>
      <c r="T379" t="str">
        <f t="shared" si="101"/>
        <v/>
      </c>
      <c r="U379" t="str">
        <f t="shared" si="101"/>
        <v/>
      </c>
      <c r="V379" t="str">
        <f t="shared" si="88"/>
        <v/>
      </c>
      <c r="W379" t="str">
        <f t="shared" si="103"/>
        <v/>
      </c>
      <c r="X379" t="str">
        <f t="shared" si="103"/>
        <v/>
      </c>
      <c r="Y379" t="str">
        <f t="shared" si="103"/>
        <v/>
      </c>
      <c r="Z379" t="str">
        <f t="shared" si="103"/>
        <v/>
      </c>
      <c r="AA379" t="str">
        <f t="shared" si="103"/>
        <v/>
      </c>
      <c r="AB379" t="str">
        <f t="shared" si="103"/>
        <v/>
      </c>
      <c r="AC379" t="str">
        <f t="shared" si="102"/>
        <v/>
      </c>
      <c r="AD379" t="str">
        <f t="shared" si="102"/>
        <v/>
      </c>
      <c r="AE379" t="str">
        <f t="shared" si="102"/>
        <v/>
      </c>
      <c r="AF379" t="str">
        <f t="shared" si="102"/>
        <v/>
      </c>
      <c r="AG379" t="str">
        <f t="shared" si="102"/>
        <v/>
      </c>
      <c r="AH379" t="str">
        <f t="shared" si="102"/>
        <v/>
      </c>
      <c r="AI379">
        <f t="shared" si="90"/>
        <v>0</v>
      </c>
      <c r="AJ379">
        <f t="shared" si="91"/>
        <v>0</v>
      </c>
    </row>
    <row r="380" spans="2:36" hidden="1" x14ac:dyDescent="0.2">
      <c r="B380">
        <f>TABLA!D375</f>
        <v>1805</v>
      </c>
      <c r="C380" t="str">
        <f>IF(ISNA(LOOKUP($D380,BLIOTECAS!$B$1:$B$27,BLIOTECAS!C$1:C$27)),"",LOOKUP($D380,BLIOTECAS!$B$1:$B$27,BLIOTECAS!C$1:C$27))</f>
        <v xml:space="preserve">Facultad de Ciencias Geológicas </v>
      </c>
      <c r="D380">
        <f>TABLA!G375</f>
        <v>7</v>
      </c>
      <c r="E380" s="163">
        <f>TABLA!BF375</f>
        <v>0</v>
      </c>
      <c r="F380" s="163">
        <f>TABLA!BO375</f>
        <v>0</v>
      </c>
      <c r="G380" t="str">
        <f t="shared" si="101"/>
        <v/>
      </c>
      <c r="H380" t="str">
        <f t="shared" si="101"/>
        <v/>
      </c>
      <c r="I380" t="str">
        <f t="shared" si="101"/>
        <v/>
      </c>
      <c r="J380" t="str">
        <f t="shared" si="101"/>
        <v/>
      </c>
      <c r="K380" t="str">
        <f t="shared" si="101"/>
        <v/>
      </c>
      <c r="L380" t="str">
        <f t="shared" si="101"/>
        <v/>
      </c>
      <c r="M380" t="str">
        <f t="shared" si="101"/>
        <v/>
      </c>
      <c r="N380" t="str">
        <f t="shared" si="101"/>
        <v/>
      </c>
      <c r="O380" t="str">
        <f t="shared" si="101"/>
        <v/>
      </c>
      <c r="P380" t="str">
        <f t="shared" si="101"/>
        <v/>
      </c>
      <c r="Q380" t="str">
        <f t="shared" si="101"/>
        <v/>
      </c>
      <c r="R380" t="str">
        <f t="shared" si="101"/>
        <v/>
      </c>
      <c r="S380" t="str">
        <f t="shared" si="101"/>
        <v/>
      </c>
      <c r="T380" t="str">
        <f t="shared" si="101"/>
        <v/>
      </c>
      <c r="U380" t="str">
        <f t="shared" si="101"/>
        <v/>
      </c>
      <c r="V380" t="str">
        <f t="shared" si="88"/>
        <v/>
      </c>
      <c r="W380" t="str">
        <f t="shared" si="103"/>
        <v/>
      </c>
      <c r="X380" t="str">
        <f t="shared" si="103"/>
        <v/>
      </c>
      <c r="Y380" t="str">
        <f t="shared" si="103"/>
        <v/>
      </c>
      <c r="Z380" t="str">
        <f t="shared" si="103"/>
        <v/>
      </c>
      <c r="AA380" t="str">
        <f t="shared" si="103"/>
        <v/>
      </c>
      <c r="AB380" t="str">
        <f t="shared" si="103"/>
        <v/>
      </c>
      <c r="AC380" t="str">
        <f t="shared" si="102"/>
        <v/>
      </c>
      <c r="AD380" t="str">
        <f t="shared" si="102"/>
        <v/>
      </c>
      <c r="AE380" t="str">
        <f t="shared" si="102"/>
        <v/>
      </c>
      <c r="AF380" t="str">
        <f t="shared" si="102"/>
        <v/>
      </c>
      <c r="AG380" t="str">
        <f t="shared" si="102"/>
        <v/>
      </c>
      <c r="AH380" t="str">
        <f t="shared" si="102"/>
        <v/>
      </c>
      <c r="AI380">
        <f t="shared" si="90"/>
        <v>0</v>
      </c>
      <c r="AJ380">
        <f t="shared" si="91"/>
        <v>0</v>
      </c>
    </row>
    <row r="381" spans="2:36" hidden="1" x14ac:dyDescent="0.2">
      <c r="B381">
        <f>TABLA!D376</f>
        <v>1806</v>
      </c>
      <c r="C381" t="str">
        <f>IF(ISNA(LOOKUP($D381,BLIOTECAS!$B$1:$B$27,BLIOTECAS!C$1:C$27)),"",LOOKUP($D381,BLIOTECAS!$B$1:$B$27,BLIOTECAS!C$1:C$27))</f>
        <v xml:space="preserve">Facultad de Ciencias Químicas </v>
      </c>
      <c r="D381">
        <f>TABLA!G376</f>
        <v>10</v>
      </c>
      <c r="E381" s="163">
        <f>TABLA!BF376</f>
        <v>0</v>
      </c>
      <c r="F381" s="163">
        <f>TABLA!BO376</f>
        <v>0</v>
      </c>
      <c r="G381" t="str">
        <f t="shared" si="101"/>
        <v/>
      </c>
      <c r="H381" t="str">
        <f t="shared" si="101"/>
        <v/>
      </c>
      <c r="I381" t="str">
        <f t="shared" si="101"/>
        <v/>
      </c>
      <c r="J381" t="str">
        <f t="shared" si="101"/>
        <v/>
      </c>
      <c r="K381" t="str">
        <f t="shared" si="101"/>
        <v/>
      </c>
      <c r="L381" t="str">
        <f t="shared" si="101"/>
        <v/>
      </c>
      <c r="M381" t="str">
        <f t="shared" si="101"/>
        <v/>
      </c>
      <c r="N381" t="str">
        <f t="shared" si="101"/>
        <v/>
      </c>
      <c r="O381" t="str">
        <f t="shared" si="101"/>
        <v/>
      </c>
      <c r="P381" t="str">
        <f t="shared" si="101"/>
        <v/>
      </c>
      <c r="Q381" t="str">
        <f t="shared" si="101"/>
        <v/>
      </c>
      <c r="R381" t="str">
        <f t="shared" si="101"/>
        <v/>
      </c>
      <c r="S381" t="str">
        <f t="shared" si="101"/>
        <v/>
      </c>
      <c r="T381" t="str">
        <f t="shared" si="101"/>
        <v/>
      </c>
      <c r="U381" t="str">
        <f t="shared" si="101"/>
        <v/>
      </c>
      <c r="V381" t="str">
        <f t="shared" si="88"/>
        <v/>
      </c>
      <c r="W381" t="str">
        <f t="shared" si="103"/>
        <v/>
      </c>
      <c r="X381" t="str">
        <f t="shared" si="103"/>
        <v/>
      </c>
      <c r="Y381" t="str">
        <f t="shared" si="103"/>
        <v/>
      </c>
      <c r="Z381" t="str">
        <f t="shared" si="103"/>
        <v/>
      </c>
      <c r="AA381" t="str">
        <f t="shared" si="103"/>
        <v/>
      </c>
      <c r="AB381" t="str">
        <f t="shared" si="103"/>
        <v/>
      </c>
      <c r="AC381" t="str">
        <f t="shared" si="102"/>
        <v/>
      </c>
      <c r="AD381" t="str">
        <f t="shared" si="102"/>
        <v/>
      </c>
      <c r="AE381" t="str">
        <f t="shared" si="102"/>
        <v/>
      </c>
      <c r="AF381" t="str">
        <f t="shared" si="102"/>
        <v/>
      </c>
      <c r="AG381" t="str">
        <f t="shared" si="102"/>
        <v/>
      </c>
      <c r="AH381" t="str">
        <f t="shared" si="102"/>
        <v/>
      </c>
      <c r="AI381">
        <f t="shared" si="90"/>
        <v>0</v>
      </c>
      <c r="AJ381">
        <f t="shared" si="91"/>
        <v>0</v>
      </c>
    </row>
    <row r="382" spans="2:36" hidden="1" x14ac:dyDescent="0.2">
      <c r="B382">
        <f>TABLA!D377</f>
        <v>1807</v>
      </c>
      <c r="C382" t="str">
        <f>IF(ISNA(LOOKUP($D382,BLIOTECAS!$B$1:$B$27,BLIOTECAS!C$1:C$27)),"",LOOKUP($D382,BLIOTECAS!$B$1:$B$27,BLIOTECAS!C$1:C$27))</f>
        <v xml:space="preserve">Facultad de Ciencias Físicas </v>
      </c>
      <c r="D382">
        <f>TABLA!G377</f>
        <v>6</v>
      </c>
      <c r="E382" s="163">
        <f>TABLA!BF377</f>
        <v>0</v>
      </c>
      <c r="F382" s="163">
        <f>TABLA!BO377</f>
        <v>0</v>
      </c>
      <c r="G382" t="str">
        <f t="shared" si="101"/>
        <v/>
      </c>
      <c r="H382" t="str">
        <f t="shared" si="101"/>
        <v/>
      </c>
      <c r="I382" t="str">
        <f t="shared" si="101"/>
        <v/>
      </c>
      <c r="J382" t="str">
        <f t="shared" si="101"/>
        <v/>
      </c>
      <c r="K382" t="str">
        <f t="shared" si="101"/>
        <v/>
      </c>
      <c r="L382" t="str">
        <f t="shared" si="101"/>
        <v/>
      </c>
      <c r="M382" t="str">
        <f t="shared" si="101"/>
        <v/>
      </c>
      <c r="N382" t="str">
        <f t="shared" si="101"/>
        <v/>
      </c>
      <c r="O382" t="str">
        <f t="shared" si="101"/>
        <v/>
      </c>
      <c r="P382" t="str">
        <f t="shared" si="101"/>
        <v/>
      </c>
      <c r="Q382" t="str">
        <f t="shared" si="101"/>
        <v/>
      </c>
      <c r="R382" t="str">
        <f t="shared" si="101"/>
        <v/>
      </c>
      <c r="S382" t="str">
        <f t="shared" si="101"/>
        <v/>
      </c>
      <c r="T382" t="str">
        <f t="shared" si="101"/>
        <v/>
      </c>
      <c r="U382" t="str">
        <f t="shared" si="101"/>
        <v/>
      </c>
      <c r="V382" t="str">
        <f t="shared" si="88"/>
        <v/>
      </c>
      <c r="W382" t="str">
        <f t="shared" si="103"/>
        <v/>
      </c>
      <c r="X382" t="str">
        <f t="shared" si="103"/>
        <v/>
      </c>
      <c r="Y382" t="str">
        <f t="shared" si="103"/>
        <v/>
      </c>
      <c r="Z382" t="str">
        <f t="shared" si="103"/>
        <v/>
      </c>
      <c r="AA382" t="str">
        <f t="shared" si="103"/>
        <v/>
      </c>
      <c r="AB382" t="str">
        <f t="shared" si="103"/>
        <v/>
      </c>
      <c r="AC382" t="str">
        <f t="shared" si="102"/>
        <v/>
      </c>
      <c r="AD382" t="str">
        <f t="shared" si="102"/>
        <v/>
      </c>
      <c r="AE382" t="str">
        <f t="shared" si="102"/>
        <v/>
      </c>
      <c r="AF382" t="str">
        <f t="shared" si="102"/>
        <v/>
      </c>
      <c r="AG382" t="str">
        <f t="shared" si="102"/>
        <v/>
      </c>
      <c r="AH382" t="str">
        <f t="shared" si="102"/>
        <v/>
      </c>
      <c r="AI382">
        <f t="shared" si="90"/>
        <v>0</v>
      </c>
      <c r="AJ382">
        <f t="shared" si="91"/>
        <v>0</v>
      </c>
    </row>
    <row r="383" spans="2:36" ht="38.25" hidden="1" x14ac:dyDescent="0.2">
      <c r="B383">
        <f>TABLA!D378</f>
        <v>1808</v>
      </c>
      <c r="C383" t="str">
        <f>IF(ISNA(LOOKUP($D383,BLIOTECAS!$B$1:$B$27,BLIOTECAS!C$1:C$27)),"",LOOKUP($D383,BLIOTECAS!$B$1:$B$27,BLIOTECAS!C$1:C$27))</f>
        <v xml:space="preserve">Facultad de Derecho </v>
      </c>
      <c r="D383">
        <f>TABLA!G378</f>
        <v>11</v>
      </c>
      <c r="E383" s="163">
        <f>TABLA!BF378</f>
        <v>0</v>
      </c>
      <c r="F383" s="163" t="str">
        <f>TABLA!BO378</f>
        <v>- La María Zambrano es estupenda pero tiene poca luz, natural y artificial.&lt;br&gt;- Entiendo que la organización del catálogo sigue reglas universales, pero para los profesores es chocante y en muchos casos desacertada, y nos dificulta conocer lo que se escr</v>
      </c>
      <c r="G383" t="str">
        <f t="shared" si="101"/>
        <v/>
      </c>
      <c r="H383" t="str">
        <f t="shared" si="101"/>
        <v/>
      </c>
      <c r="I383" t="str">
        <f t="shared" si="101"/>
        <v/>
      </c>
      <c r="J383" t="str">
        <f t="shared" si="101"/>
        <v/>
      </c>
      <c r="K383" t="str">
        <f t="shared" si="101"/>
        <v/>
      </c>
      <c r="L383" t="str">
        <f t="shared" si="101"/>
        <v/>
      </c>
      <c r="M383" t="str">
        <f t="shared" si="101"/>
        <v/>
      </c>
      <c r="N383" t="str">
        <f t="shared" si="101"/>
        <v/>
      </c>
      <c r="O383" t="str">
        <f t="shared" si="101"/>
        <v/>
      </c>
      <c r="P383" t="str">
        <f t="shared" si="101"/>
        <v/>
      </c>
      <c r="Q383" t="str">
        <f t="shared" si="101"/>
        <v/>
      </c>
      <c r="R383" t="str">
        <f t="shared" si="101"/>
        <v/>
      </c>
      <c r="S383" t="str">
        <f t="shared" si="101"/>
        <v/>
      </c>
      <c r="T383" t="str">
        <f t="shared" si="101"/>
        <v/>
      </c>
      <c r="U383" t="str">
        <f t="shared" si="101"/>
        <v/>
      </c>
      <c r="V383" t="str">
        <f t="shared" si="88"/>
        <v/>
      </c>
      <c r="W383" t="str">
        <f t="shared" si="103"/>
        <v/>
      </c>
      <c r="X383" t="str">
        <f t="shared" si="103"/>
        <v/>
      </c>
      <c r="Y383" t="str">
        <f t="shared" si="103"/>
        <v/>
      </c>
      <c r="Z383" t="str">
        <f t="shared" si="103"/>
        <v/>
      </c>
      <c r="AA383" t="str">
        <f t="shared" si="103"/>
        <v/>
      </c>
      <c r="AB383" t="str">
        <f t="shared" si="103"/>
        <v/>
      </c>
      <c r="AC383" t="str">
        <f t="shared" si="102"/>
        <v/>
      </c>
      <c r="AD383" t="str">
        <f t="shared" si="102"/>
        <v/>
      </c>
      <c r="AE383" t="str">
        <f t="shared" si="102"/>
        <v/>
      </c>
      <c r="AF383" t="str">
        <f t="shared" si="102"/>
        <v/>
      </c>
      <c r="AG383" t="str">
        <f t="shared" si="102"/>
        <v/>
      </c>
      <c r="AH383" t="str">
        <f t="shared" si="102"/>
        <v/>
      </c>
      <c r="AI383">
        <f t="shared" si="90"/>
        <v>0</v>
      </c>
      <c r="AJ383">
        <f t="shared" si="91"/>
        <v>1</v>
      </c>
    </row>
    <row r="384" spans="2:36" ht="76.5" hidden="1" x14ac:dyDescent="0.2">
      <c r="B384">
        <f>TABLA!D379</f>
        <v>1809</v>
      </c>
      <c r="C384" t="str">
        <f>IF(ISNA(LOOKUP($D384,BLIOTECAS!$B$1:$B$27,BLIOTECAS!C$1:C$27)),"",LOOKUP($D384,BLIOTECAS!$B$1:$B$27,BLIOTECAS!C$1:C$27))</f>
        <v xml:space="preserve">Facultad de Ciencias Matemáticas </v>
      </c>
      <c r="D384">
        <f>TABLA!G379</f>
        <v>8</v>
      </c>
      <c r="E384" s="163">
        <f>TABLA!BF379</f>
        <v>0</v>
      </c>
      <c r="F384" s="163" t="str">
        <f>TABLA!BO379</f>
        <v>Tanto el  buscador BUCEA como el buscador CISNE no me ayudan a encontrar lo que busco.&lt;br&gt;Pierdo mucho el tiempo con ellos.&lt;br&gt;Se ha dado el caso de saber que cierto libro está en la biblioteca de la UCM, y no ser capaz de encontrarlo con esos buscadores.&lt;br&gt;&lt;br&gt;Entre otras mejoras de los buscadores, deberían  a)  incorporar una casilla específica para el ISBN de los libros y b) deberían filtrar mucho más de lo que lo hacen ahora mismo.</v>
      </c>
      <c r="G384" t="str">
        <f t="shared" ref="G384:U393" si="104">IFERROR((IF(FIND(G$1,$E384,1)&gt;0,"x")),"")</f>
        <v/>
      </c>
      <c r="H384" t="str">
        <f t="shared" si="104"/>
        <v/>
      </c>
      <c r="I384" t="str">
        <f t="shared" si="104"/>
        <v/>
      </c>
      <c r="J384" t="str">
        <f t="shared" si="104"/>
        <v/>
      </c>
      <c r="K384" t="str">
        <f t="shared" si="104"/>
        <v/>
      </c>
      <c r="L384" t="str">
        <f t="shared" si="104"/>
        <v/>
      </c>
      <c r="M384" t="str">
        <f t="shared" si="104"/>
        <v/>
      </c>
      <c r="N384" t="str">
        <f t="shared" si="104"/>
        <v/>
      </c>
      <c r="O384" t="str">
        <f t="shared" si="104"/>
        <v/>
      </c>
      <c r="P384" t="str">
        <f t="shared" si="104"/>
        <v/>
      </c>
      <c r="Q384" t="str">
        <f t="shared" si="104"/>
        <v/>
      </c>
      <c r="R384" t="str">
        <f t="shared" si="104"/>
        <v/>
      </c>
      <c r="S384" t="str">
        <f t="shared" si="104"/>
        <v/>
      </c>
      <c r="T384" t="str">
        <f t="shared" si="104"/>
        <v/>
      </c>
      <c r="U384" t="str">
        <f t="shared" si="104"/>
        <v/>
      </c>
      <c r="V384" t="str">
        <f t="shared" si="88"/>
        <v/>
      </c>
      <c r="W384" t="str">
        <f t="shared" si="103"/>
        <v/>
      </c>
      <c r="X384" t="str">
        <f t="shared" si="103"/>
        <v/>
      </c>
      <c r="Y384" t="str">
        <f t="shared" si="103"/>
        <v/>
      </c>
      <c r="Z384" t="str">
        <f t="shared" si="103"/>
        <v/>
      </c>
      <c r="AA384" t="str">
        <f t="shared" si="103"/>
        <v/>
      </c>
      <c r="AB384" t="str">
        <f t="shared" si="103"/>
        <v/>
      </c>
      <c r="AC384" t="str">
        <f t="shared" si="102"/>
        <v/>
      </c>
      <c r="AD384" t="str">
        <f t="shared" si="102"/>
        <v/>
      </c>
      <c r="AE384" t="str">
        <f t="shared" si="102"/>
        <v/>
      </c>
      <c r="AF384" t="str">
        <f t="shared" si="102"/>
        <v/>
      </c>
      <c r="AG384" t="str">
        <f t="shared" si="102"/>
        <v/>
      </c>
      <c r="AH384" t="str">
        <f t="shared" si="102"/>
        <v/>
      </c>
      <c r="AI384">
        <f t="shared" si="90"/>
        <v>0</v>
      </c>
      <c r="AJ384">
        <f t="shared" si="91"/>
        <v>1</v>
      </c>
    </row>
    <row r="385" spans="2:36" ht="25.5" hidden="1" x14ac:dyDescent="0.2">
      <c r="B385">
        <f>TABLA!D380</f>
        <v>1810</v>
      </c>
      <c r="C385" t="str">
        <f>IF(ISNA(LOOKUP($D385,BLIOTECAS!$B$1:$B$27,BLIOTECAS!C$1:C$27)),"",LOOKUP($D385,BLIOTECAS!$B$1:$B$27,BLIOTECAS!C$1:C$27))</f>
        <v/>
      </c>
      <c r="D385">
        <f>TABLA!G380</f>
        <v>0</v>
      </c>
      <c r="E385" s="163">
        <f>TABLA!BF380</f>
        <v>0</v>
      </c>
      <c r="F385" s="163" t="str">
        <f>TABLA!BO380</f>
        <v>Felicitar y agradecer a todo el personal de la biblioteca de medicina por su eficacia y amibilidad, especialmente a María José Valdemoro Fernández-Quevedo.</v>
      </c>
      <c r="G385" t="str">
        <f t="shared" si="104"/>
        <v/>
      </c>
      <c r="H385" t="str">
        <f t="shared" si="104"/>
        <v/>
      </c>
      <c r="I385" t="str">
        <f t="shared" si="104"/>
        <v/>
      </c>
      <c r="J385" t="str">
        <f t="shared" si="104"/>
        <v/>
      </c>
      <c r="K385" t="str">
        <f t="shared" si="104"/>
        <v/>
      </c>
      <c r="L385" t="str">
        <f t="shared" si="104"/>
        <v/>
      </c>
      <c r="M385" t="str">
        <f t="shared" si="104"/>
        <v/>
      </c>
      <c r="N385" t="str">
        <f t="shared" si="104"/>
        <v/>
      </c>
      <c r="O385" t="str">
        <f t="shared" si="104"/>
        <v/>
      </c>
      <c r="P385" t="str">
        <f t="shared" si="104"/>
        <v/>
      </c>
      <c r="Q385" t="str">
        <f t="shared" si="104"/>
        <v/>
      </c>
      <c r="R385" t="str">
        <f t="shared" si="104"/>
        <v/>
      </c>
      <c r="S385" t="str">
        <f t="shared" si="104"/>
        <v/>
      </c>
      <c r="T385" t="str">
        <f t="shared" si="104"/>
        <v/>
      </c>
      <c r="U385" t="str">
        <f t="shared" si="104"/>
        <v/>
      </c>
      <c r="V385" t="str">
        <f t="shared" si="88"/>
        <v/>
      </c>
      <c r="W385" t="str">
        <f t="shared" si="103"/>
        <v/>
      </c>
      <c r="X385" t="str">
        <f t="shared" si="103"/>
        <v/>
      </c>
      <c r="Y385" t="str">
        <f t="shared" si="103"/>
        <v/>
      </c>
      <c r="Z385" t="str">
        <f t="shared" si="103"/>
        <v/>
      </c>
      <c r="AA385" t="str">
        <f t="shared" si="103"/>
        <v/>
      </c>
      <c r="AB385" t="str">
        <f t="shared" si="103"/>
        <v/>
      </c>
      <c r="AC385" t="str">
        <f t="shared" si="102"/>
        <v/>
      </c>
      <c r="AD385" t="str">
        <f t="shared" si="102"/>
        <v/>
      </c>
      <c r="AE385" t="str">
        <f t="shared" si="102"/>
        <v/>
      </c>
      <c r="AF385" t="str">
        <f t="shared" si="102"/>
        <v/>
      </c>
      <c r="AG385" t="str">
        <f t="shared" si="102"/>
        <v/>
      </c>
      <c r="AH385" t="str">
        <f t="shared" si="102"/>
        <v/>
      </c>
      <c r="AI385">
        <f t="shared" si="90"/>
        <v>0</v>
      </c>
      <c r="AJ385">
        <f t="shared" si="91"/>
        <v>1</v>
      </c>
    </row>
    <row r="386" spans="2:36" hidden="1" x14ac:dyDescent="0.2">
      <c r="B386">
        <f>TABLA!D381</f>
        <v>1811</v>
      </c>
      <c r="C386" t="str">
        <f>IF(ISNA(LOOKUP($D386,BLIOTECAS!$B$1:$B$27,BLIOTECAS!C$1:C$27)),"",LOOKUP($D386,BLIOTECAS!$B$1:$B$27,BLIOTECAS!C$1:C$27))</f>
        <v xml:space="preserve">Facultad de Odontología </v>
      </c>
      <c r="D386">
        <f>TABLA!G381</f>
        <v>19</v>
      </c>
      <c r="E386" s="163">
        <f>TABLA!BF381</f>
        <v>0</v>
      </c>
      <c r="F386" s="163">
        <f>TABLA!BO381</f>
        <v>0</v>
      </c>
      <c r="G386" t="str">
        <f t="shared" si="104"/>
        <v/>
      </c>
      <c r="H386" t="str">
        <f t="shared" si="104"/>
        <v/>
      </c>
      <c r="I386" t="str">
        <f t="shared" si="104"/>
        <v/>
      </c>
      <c r="J386" t="str">
        <f t="shared" si="104"/>
        <v/>
      </c>
      <c r="K386" t="str">
        <f t="shared" si="104"/>
        <v/>
      </c>
      <c r="L386" t="str">
        <f t="shared" si="104"/>
        <v/>
      </c>
      <c r="M386" t="str">
        <f t="shared" si="104"/>
        <v/>
      </c>
      <c r="N386" t="str">
        <f t="shared" si="104"/>
        <v/>
      </c>
      <c r="O386" t="str">
        <f t="shared" si="104"/>
        <v/>
      </c>
      <c r="P386" t="str">
        <f t="shared" si="104"/>
        <v/>
      </c>
      <c r="Q386" t="str">
        <f t="shared" si="104"/>
        <v/>
      </c>
      <c r="R386" t="str">
        <f t="shared" si="104"/>
        <v/>
      </c>
      <c r="S386" t="str">
        <f t="shared" si="104"/>
        <v/>
      </c>
      <c r="T386" t="str">
        <f t="shared" si="104"/>
        <v/>
      </c>
      <c r="U386" t="str">
        <f t="shared" si="104"/>
        <v/>
      </c>
      <c r="V386" t="str">
        <f t="shared" si="88"/>
        <v/>
      </c>
      <c r="W386" t="str">
        <f t="shared" si="103"/>
        <v/>
      </c>
      <c r="X386" t="str">
        <f t="shared" si="103"/>
        <v/>
      </c>
      <c r="Y386" t="str">
        <f t="shared" si="103"/>
        <v/>
      </c>
      <c r="Z386" t="str">
        <f t="shared" si="103"/>
        <v/>
      </c>
      <c r="AA386" t="str">
        <f t="shared" si="103"/>
        <v/>
      </c>
      <c r="AB386" t="str">
        <f t="shared" si="103"/>
        <v/>
      </c>
      <c r="AC386" t="str">
        <f t="shared" ref="AC386:AH395" si="105">IFERROR((IF(FIND(AC$1,$E386,1)&gt;0,"x")),"")</f>
        <v/>
      </c>
      <c r="AD386" t="str">
        <f t="shared" si="105"/>
        <v/>
      </c>
      <c r="AE386" t="str">
        <f t="shared" si="105"/>
        <v/>
      </c>
      <c r="AF386" t="str">
        <f t="shared" si="105"/>
        <v/>
      </c>
      <c r="AG386" t="str">
        <f t="shared" si="105"/>
        <v/>
      </c>
      <c r="AH386" t="str">
        <f t="shared" si="105"/>
        <v/>
      </c>
      <c r="AI386">
        <f t="shared" si="90"/>
        <v>0</v>
      </c>
      <c r="AJ386">
        <f t="shared" si="91"/>
        <v>0</v>
      </c>
    </row>
    <row r="387" spans="2:36" ht="25.5" hidden="1" x14ac:dyDescent="0.2">
      <c r="B387">
        <f>TABLA!D382</f>
        <v>1812</v>
      </c>
      <c r="C387" t="str">
        <f>IF(ISNA(LOOKUP($D387,BLIOTECAS!$B$1:$B$27,BLIOTECAS!C$1:C$27)),"",LOOKUP($D387,BLIOTECAS!$B$1:$B$27,BLIOTECAS!C$1:C$27))</f>
        <v xml:space="preserve">Facultad de Educación </v>
      </c>
      <c r="D387">
        <f>TABLA!G382</f>
        <v>12</v>
      </c>
      <c r="E387" s="163" t="str">
        <f>TABLA!BF382</f>
        <v>más suscripciones a revistas y libros electónicos en epub</v>
      </c>
      <c r="F387" s="163" t="str">
        <f>TABLA!BO382</f>
        <v>más suscripciones a revistas y libros electónicos en epub como en otras universidades</v>
      </c>
      <c r="G387" t="str">
        <f t="shared" si="104"/>
        <v/>
      </c>
      <c r="H387" t="str">
        <f t="shared" si="104"/>
        <v/>
      </c>
      <c r="I387" t="str">
        <f t="shared" si="104"/>
        <v/>
      </c>
      <c r="J387" t="str">
        <f t="shared" si="104"/>
        <v>x</v>
      </c>
      <c r="K387" t="str">
        <f t="shared" si="104"/>
        <v/>
      </c>
      <c r="L387" t="str">
        <f t="shared" si="104"/>
        <v/>
      </c>
      <c r="M387" t="str">
        <f t="shared" si="104"/>
        <v/>
      </c>
      <c r="N387" t="str">
        <f t="shared" si="104"/>
        <v/>
      </c>
      <c r="O387" t="str">
        <f t="shared" si="104"/>
        <v/>
      </c>
      <c r="P387" t="str">
        <f t="shared" si="104"/>
        <v/>
      </c>
      <c r="Q387" t="str">
        <f t="shared" si="104"/>
        <v/>
      </c>
      <c r="R387" t="str">
        <f t="shared" si="104"/>
        <v/>
      </c>
      <c r="S387" t="str">
        <f t="shared" si="104"/>
        <v/>
      </c>
      <c r="T387" t="str">
        <f t="shared" si="104"/>
        <v/>
      </c>
      <c r="U387" t="str">
        <f t="shared" si="104"/>
        <v/>
      </c>
      <c r="V387" t="str">
        <f t="shared" si="88"/>
        <v/>
      </c>
      <c r="W387" t="str">
        <f t="shared" ref="W387:AB396" si="106">IFERROR((IF(FIND(W$1,$E387,1)&gt;0,"x")),"")</f>
        <v/>
      </c>
      <c r="X387" t="str">
        <f t="shared" si="106"/>
        <v/>
      </c>
      <c r="Y387" t="str">
        <f t="shared" si="106"/>
        <v/>
      </c>
      <c r="Z387" t="str">
        <f t="shared" si="106"/>
        <v/>
      </c>
      <c r="AA387" t="str">
        <f t="shared" si="106"/>
        <v/>
      </c>
      <c r="AB387" t="str">
        <f t="shared" si="106"/>
        <v/>
      </c>
      <c r="AC387" t="str">
        <f t="shared" si="105"/>
        <v/>
      </c>
      <c r="AD387" t="str">
        <f t="shared" si="105"/>
        <v/>
      </c>
      <c r="AE387" t="str">
        <f t="shared" si="105"/>
        <v/>
      </c>
      <c r="AF387" t="str">
        <f t="shared" si="105"/>
        <v/>
      </c>
      <c r="AG387" t="str">
        <f t="shared" si="105"/>
        <v/>
      </c>
      <c r="AH387" t="str">
        <f t="shared" si="105"/>
        <v/>
      </c>
      <c r="AI387">
        <f t="shared" si="90"/>
        <v>1</v>
      </c>
      <c r="AJ387">
        <f t="shared" si="91"/>
        <v>1</v>
      </c>
    </row>
    <row r="388" spans="2:36" hidden="1" x14ac:dyDescent="0.2">
      <c r="B388">
        <f>TABLA!D383</f>
        <v>1813</v>
      </c>
      <c r="C388" t="str">
        <f>IF(ISNA(LOOKUP($D388,BLIOTECAS!$B$1:$B$27,BLIOTECAS!C$1:C$27)),"",LOOKUP($D388,BLIOTECAS!$B$1:$B$27,BLIOTECAS!C$1:C$27))</f>
        <v xml:space="preserve">Facultad de Educación </v>
      </c>
      <c r="D388">
        <f>TABLA!G383</f>
        <v>12</v>
      </c>
      <c r="E388" s="163">
        <f>TABLA!BF383</f>
        <v>0</v>
      </c>
      <c r="F388" s="163">
        <f>TABLA!BO383</f>
        <v>0</v>
      </c>
      <c r="G388" t="str">
        <f t="shared" si="104"/>
        <v/>
      </c>
      <c r="H388" t="str">
        <f t="shared" si="104"/>
        <v/>
      </c>
      <c r="I388" t="str">
        <f t="shared" si="104"/>
        <v/>
      </c>
      <c r="J388" t="str">
        <f t="shared" si="104"/>
        <v/>
      </c>
      <c r="K388" t="str">
        <f t="shared" si="104"/>
        <v/>
      </c>
      <c r="L388" t="str">
        <f t="shared" si="104"/>
        <v/>
      </c>
      <c r="M388" t="str">
        <f t="shared" si="104"/>
        <v/>
      </c>
      <c r="N388" t="str">
        <f t="shared" si="104"/>
        <v/>
      </c>
      <c r="O388" t="str">
        <f t="shared" si="104"/>
        <v/>
      </c>
      <c r="P388" t="str">
        <f t="shared" si="104"/>
        <v/>
      </c>
      <c r="Q388" t="str">
        <f t="shared" si="104"/>
        <v/>
      </c>
      <c r="R388" t="str">
        <f t="shared" si="104"/>
        <v/>
      </c>
      <c r="S388" t="str">
        <f t="shared" si="104"/>
        <v/>
      </c>
      <c r="T388" t="str">
        <f t="shared" si="104"/>
        <v/>
      </c>
      <c r="U388" t="str">
        <f t="shared" si="104"/>
        <v/>
      </c>
      <c r="V388" t="str">
        <f t="shared" si="88"/>
        <v/>
      </c>
      <c r="W388" t="str">
        <f t="shared" si="106"/>
        <v/>
      </c>
      <c r="X388" t="str">
        <f t="shared" si="106"/>
        <v/>
      </c>
      <c r="Y388" t="str">
        <f t="shared" si="106"/>
        <v/>
      </c>
      <c r="Z388" t="str">
        <f t="shared" si="106"/>
        <v/>
      </c>
      <c r="AA388" t="str">
        <f t="shared" si="106"/>
        <v/>
      </c>
      <c r="AB388" t="str">
        <f t="shared" si="106"/>
        <v/>
      </c>
      <c r="AC388" t="str">
        <f t="shared" si="105"/>
        <v/>
      </c>
      <c r="AD388" t="str">
        <f t="shared" si="105"/>
        <v/>
      </c>
      <c r="AE388" t="str">
        <f t="shared" si="105"/>
        <v/>
      </c>
      <c r="AF388" t="str">
        <f t="shared" si="105"/>
        <v/>
      </c>
      <c r="AG388" t="str">
        <f t="shared" si="105"/>
        <v/>
      </c>
      <c r="AH388" t="str">
        <f t="shared" si="105"/>
        <v/>
      </c>
      <c r="AI388">
        <f t="shared" si="90"/>
        <v>0</v>
      </c>
      <c r="AJ388">
        <f t="shared" si="91"/>
        <v>0</v>
      </c>
    </row>
    <row r="389" spans="2:36" x14ac:dyDescent="0.2">
      <c r="B389">
        <f>TABLA!D384</f>
        <v>1814</v>
      </c>
      <c r="C389" t="str">
        <f>IF(ISNA(LOOKUP($D389,BLIOTECAS!$B$1:$B$27,BLIOTECAS!C$1:C$27)),"",LOOKUP($D389,BLIOTECAS!$B$1:$B$27,BLIOTECAS!C$1:C$27))</f>
        <v xml:space="preserve">Facultad de Filología </v>
      </c>
      <c r="D389">
        <f>TABLA!G384</f>
        <v>14</v>
      </c>
      <c r="E389" s="163">
        <f>TABLA!BF384</f>
        <v>0</v>
      </c>
      <c r="F389" s="163" t="str">
        <f>TABLA!BO384</f>
        <v>Las suscripciones electrónicas a revistas y libros son muy insuficientes.</v>
      </c>
      <c r="G389" t="str">
        <f t="shared" si="104"/>
        <v/>
      </c>
      <c r="H389" t="str">
        <f t="shared" si="104"/>
        <v/>
      </c>
      <c r="I389" t="str">
        <f t="shared" si="104"/>
        <v/>
      </c>
      <c r="J389" t="str">
        <f t="shared" si="104"/>
        <v/>
      </c>
      <c r="K389" t="str">
        <f t="shared" si="104"/>
        <v/>
      </c>
      <c r="L389" t="str">
        <f t="shared" si="104"/>
        <v/>
      </c>
      <c r="M389" t="str">
        <f t="shared" si="104"/>
        <v/>
      </c>
      <c r="N389" t="str">
        <f t="shared" si="104"/>
        <v/>
      </c>
      <c r="O389" t="str">
        <f t="shared" si="104"/>
        <v/>
      </c>
      <c r="P389" t="str">
        <f t="shared" si="104"/>
        <v/>
      </c>
      <c r="Q389" t="str">
        <f t="shared" si="104"/>
        <v/>
      </c>
      <c r="R389" t="str">
        <f t="shared" si="104"/>
        <v/>
      </c>
      <c r="S389" t="str">
        <f t="shared" si="104"/>
        <v/>
      </c>
      <c r="T389" t="str">
        <f t="shared" si="104"/>
        <v/>
      </c>
      <c r="U389" t="str">
        <f t="shared" si="104"/>
        <v/>
      </c>
      <c r="V389" t="str">
        <f t="shared" si="88"/>
        <v/>
      </c>
      <c r="W389" t="str">
        <f t="shared" si="106"/>
        <v/>
      </c>
      <c r="X389" t="str">
        <f t="shared" si="106"/>
        <v/>
      </c>
      <c r="Y389" t="str">
        <f t="shared" si="106"/>
        <v/>
      </c>
      <c r="Z389" t="str">
        <f t="shared" si="106"/>
        <v/>
      </c>
      <c r="AA389" t="str">
        <f t="shared" si="106"/>
        <v/>
      </c>
      <c r="AB389" t="str">
        <f t="shared" si="106"/>
        <v/>
      </c>
      <c r="AC389" t="str">
        <f t="shared" si="105"/>
        <v/>
      </c>
      <c r="AD389" t="str">
        <f t="shared" si="105"/>
        <v/>
      </c>
      <c r="AE389" t="str">
        <f t="shared" si="105"/>
        <v/>
      </c>
      <c r="AF389" t="str">
        <f t="shared" si="105"/>
        <v/>
      </c>
      <c r="AG389" t="str">
        <f t="shared" si="105"/>
        <v/>
      </c>
      <c r="AH389" t="str">
        <f t="shared" si="105"/>
        <v/>
      </c>
      <c r="AI389">
        <f t="shared" si="90"/>
        <v>0</v>
      </c>
      <c r="AJ389">
        <f t="shared" si="91"/>
        <v>1</v>
      </c>
    </row>
    <row r="390" spans="2:36" hidden="1" x14ac:dyDescent="0.2">
      <c r="B390">
        <f>TABLA!D385</f>
        <v>1815</v>
      </c>
      <c r="C390" t="str">
        <f>IF(ISNA(LOOKUP($D390,BLIOTECAS!$B$1:$B$27,BLIOTECAS!C$1:C$27)),"",LOOKUP($D390,BLIOTECAS!$B$1:$B$27,BLIOTECAS!C$1:C$27))</f>
        <v xml:space="preserve">Facultad de Filología </v>
      </c>
      <c r="D390">
        <f>TABLA!G385</f>
        <v>14</v>
      </c>
      <c r="E390" s="163">
        <f>TABLA!BF385</f>
        <v>0</v>
      </c>
      <c r="F390" s="163">
        <f>TABLA!BO385</f>
        <v>0</v>
      </c>
      <c r="G390" t="str">
        <f t="shared" si="104"/>
        <v/>
      </c>
      <c r="H390" t="str">
        <f t="shared" si="104"/>
        <v/>
      </c>
      <c r="I390" t="str">
        <f t="shared" si="104"/>
        <v/>
      </c>
      <c r="J390" t="str">
        <f t="shared" si="104"/>
        <v/>
      </c>
      <c r="K390" t="str">
        <f t="shared" si="104"/>
        <v/>
      </c>
      <c r="L390" t="str">
        <f t="shared" si="104"/>
        <v/>
      </c>
      <c r="M390" t="str">
        <f t="shared" si="104"/>
        <v/>
      </c>
      <c r="N390" t="str">
        <f t="shared" si="104"/>
        <v/>
      </c>
      <c r="O390" t="str">
        <f t="shared" si="104"/>
        <v/>
      </c>
      <c r="P390" t="str">
        <f t="shared" si="104"/>
        <v/>
      </c>
      <c r="Q390" t="str">
        <f t="shared" si="104"/>
        <v/>
      </c>
      <c r="R390" t="str">
        <f t="shared" si="104"/>
        <v/>
      </c>
      <c r="S390" t="str">
        <f t="shared" si="104"/>
        <v/>
      </c>
      <c r="T390" t="str">
        <f t="shared" si="104"/>
        <v/>
      </c>
      <c r="U390" t="str">
        <f t="shared" si="104"/>
        <v/>
      </c>
      <c r="V390" t="str">
        <f t="shared" si="88"/>
        <v/>
      </c>
      <c r="W390" t="str">
        <f t="shared" si="106"/>
        <v/>
      </c>
      <c r="X390" t="str">
        <f t="shared" si="106"/>
        <v/>
      </c>
      <c r="Y390" t="str">
        <f t="shared" si="106"/>
        <v/>
      </c>
      <c r="Z390" t="str">
        <f t="shared" si="106"/>
        <v/>
      </c>
      <c r="AA390" t="str">
        <f t="shared" si="106"/>
        <v/>
      </c>
      <c r="AB390" t="str">
        <f t="shared" si="106"/>
        <v/>
      </c>
      <c r="AC390" t="str">
        <f t="shared" si="105"/>
        <v/>
      </c>
      <c r="AD390" t="str">
        <f t="shared" si="105"/>
        <v/>
      </c>
      <c r="AE390" t="str">
        <f t="shared" si="105"/>
        <v/>
      </c>
      <c r="AF390" t="str">
        <f t="shared" si="105"/>
        <v/>
      </c>
      <c r="AG390" t="str">
        <f t="shared" si="105"/>
        <v/>
      </c>
      <c r="AH390" t="str">
        <f t="shared" si="105"/>
        <v/>
      </c>
      <c r="AI390">
        <f t="shared" si="90"/>
        <v>0</v>
      </c>
      <c r="AJ390">
        <f t="shared" si="91"/>
        <v>0</v>
      </c>
    </row>
    <row r="391" spans="2:36" hidden="1" x14ac:dyDescent="0.2">
      <c r="B391">
        <f>TABLA!D386</f>
        <v>1816</v>
      </c>
      <c r="C391" t="str">
        <f>IF(ISNA(LOOKUP($D391,BLIOTECAS!$B$1:$B$27,BLIOTECAS!C$1:C$27)),"",LOOKUP($D391,BLIOTECAS!$B$1:$B$27,BLIOTECAS!C$1:C$27))</f>
        <v xml:space="preserve">Facultad de Farmacia </v>
      </c>
      <c r="D391">
        <f>TABLA!G386</f>
        <v>13</v>
      </c>
      <c r="E391" s="163">
        <f>TABLA!BF386</f>
        <v>0</v>
      </c>
      <c r="F391" s="163">
        <f>TABLA!BO386</f>
        <v>0</v>
      </c>
      <c r="G391" t="str">
        <f t="shared" si="104"/>
        <v/>
      </c>
      <c r="H391" t="str">
        <f t="shared" si="104"/>
        <v/>
      </c>
      <c r="I391" t="str">
        <f t="shared" si="104"/>
        <v/>
      </c>
      <c r="J391" t="str">
        <f t="shared" si="104"/>
        <v/>
      </c>
      <c r="K391" t="str">
        <f t="shared" si="104"/>
        <v/>
      </c>
      <c r="L391" t="str">
        <f t="shared" si="104"/>
        <v/>
      </c>
      <c r="M391" t="str">
        <f t="shared" si="104"/>
        <v/>
      </c>
      <c r="N391" t="str">
        <f t="shared" si="104"/>
        <v/>
      </c>
      <c r="O391" t="str">
        <f t="shared" si="104"/>
        <v/>
      </c>
      <c r="P391" t="str">
        <f t="shared" si="104"/>
        <v/>
      </c>
      <c r="Q391" t="str">
        <f t="shared" si="104"/>
        <v/>
      </c>
      <c r="R391" t="str">
        <f t="shared" si="104"/>
        <v/>
      </c>
      <c r="S391" t="str">
        <f t="shared" si="104"/>
        <v/>
      </c>
      <c r="T391" t="str">
        <f t="shared" si="104"/>
        <v/>
      </c>
      <c r="U391" t="str">
        <f t="shared" si="104"/>
        <v/>
      </c>
      <c r="V391" t="str">
        <f t="shared" si="88"/>
        <v/>
      </c>
      <c r="W391" t="str">
        <f t="shared" si="106"/>
        <v/>
      </c>
      <c r="X391" t="str">
        <f t="shared" si="106"/>
        <v/>
      </c>
      <c r="Y391" t="str">
        <f t="shared" si="106"/>
        <v/>
      </c>
      <c r="Z391" t="str">
        <f t="shared" si="106"/>
        <v/>
      </c>
      <c r="AA391" t="str">
        <f t="shared" si="106"/>
        <v/>
      </c>
      <c r="AB391" t="str">
        <f t="shared" si="106"/>
        <v/>
      </c>
      <c r="AC391" t="str">
        <f t="shared" si="105"/>
        <v/>
      </c>
      <c r="AD391" t="str">
        <f t="shared" si="105"/>
        <v/>
      </c>
      <c r="AE391" t="str">
        <f t="shared" si="105"/>
        <v/>
      </c>
      <c r="AF391" t="str">
        <f t="shared" si="105"/>
        <v/>
      </c>
      <c r="AG391" t="str">
        <f t="shared" si="105"/>
        <v/>
      </c>
      <c r="AH391" t="str">
        <f t="shared" si="105"/>
        <v/>
      </c>
      <c r="AI391">
        <f t="shared" si="90"/>
        <v>0</v>
      </c>
      <c r="AJ391">
        <f t="shared" si="91"/>
        <v>0</v>
      </c>
    </row>
    <row r="392" spans="2:36" hidden="1" x14ac:dyDescent="0.2">
      <c r="B392">
        <f>TABLA!D387</f>
        <v>1817</v>
      </c>
      <c r="C392" t="str">
        <f>IF(ISNA(LOOKUP($D392,BLIOTECAS!$B$1:$B$27,BLIOTECAS!C$1:C$27)),"",LOOKUP($D392,BLIOTECAS!$B$1:$B$27,BLIOTECAS!C$1:C$27))</f>
        <v xml:space="preserve">Facultad de Filología </v>
      </c>
      <c r="D392">
        <f>TABLA!G387</f>
        <v>14</v>
      </c>
      <c r="E392" s="163">
        <f>TABLA!BF387</f>
        <v>0</v>
      </c>
      <c r="F392" s="163" t="str">
        <f>TABLA!BO387</f>
        <v>Creo que hacen un trabajo extraordinario, ¡enhorabuena!</v>
      </c>
      <c r="G392" t="str">
        <f t="shared" si="104"/>
        <v/>
      </c>
      <c r="H392" t="str">
        <f t="shared" si="104"/>
        <v/>
      </c>
      <c r="I392" t="str">
        <f t="shared" si="104"/>
        <v/>
      </c>
      <c r="J392" t="str">
        <f t="shared" si="104"/>
        <v/>
      </c>
      <c r="K392" t="str">
        <f t="shared" si="104"/>
        <v/>
      </c>
      <c r="L392" t="str">
        <f t="shared" si="104"/>
        <v/>
      </c>
      <c r="M392" t="str">
        <f t="shared" si="104"/>
        <v/>
      </c>
      <c r="N392" t="str">
        <f t="shared" si="104"/>
        <v/>
      </c>
      <c r="O392" t="str">
        <f t="shared" si="104"/>
        <v/>
      </c>
      <c r="P392" t="str">
        <f t="shared" si="104"/>
        <v/>
      </c>
      <c r="Q392" t="str">
        <f t="shared" si="104"/>
        <v/>
      </c>
      <c r="R392" t="str">
        <f t="shared" si="104"/>
        <v/>
      </c>
      <c r="S392" t="str">
        <f t="shared" si="104"/>
        <v/>
      </c>
      <c r="T392" t="str">
        <f t="shared" si="104"/>
        <v/>
      </c>
      <c r="U392" t="str">
        <f t="shared" si="104"/>
        <v/>
      </c>
      <c r="V392" t="str">
        <f t="shared" si="88"/>
        <v/>
      </c>
      <c r="W392" t="str">
        <f t="shared" si="106"/>
        <v/>
      </c>
      <c r="X392" t="str">
        <f t="shared" si="106"/>
        <v/>
      </c>
      <c r="Y392" t="str">
        <f t="shared" si="106"/>
        <v/>
      </c>
      <c r="Z392" t="str">
        <f t="shared" si="106"/>
        <v/>
      </c>
      <c r="AA392" t="str">
        <f t="shared" si="106"/>
        <v/>
      </c>
      <c r="AB392" t="str">
        <f t="shared" si="106"/>
        <v/>
      </c>
      <c r="AC392" t="str">
        <f t="shared" si="105"/>
        <v/>
      </c>
      <c r="AD392" t="str">
        <f t="shared" si="105"/>
        <v/>
      </c>
      <c r="AE392" t="str">
        <f t="shared" si="105"/>
        <v/>
      </c>
      <c r="AF392" t="str">
        <f t="shared" si="105"/>
        <v/>
      </c>
      <c r="AG392" t="str">
        <f t="shared" si="105"/>
        <v/>
      </c>
      <c r="AH392" t="str">
        <f t="shared" si="105"/>
        <v/>
      </c>
      <c r="AI392">
        <f t="shared" si="90"/>
        <v>0</v>
      </c>
      <c r="AJ392">
        <f t="shared" si="91"/>
        <v>1</v>
      </c>
    </row>
    <row r="393" spans="2:36" ht="38.25" hidden="1" x14ac:dyDescent="0.2">
      <c r="B393">
        <f>TABLA!D388</f>
        <v>1818</v>
      </c>
      <c r="C393" t="str">
        <f>IF(ISNA(LOOKUP($D393,BLIOTECAS!$B$1:$B$27,BLIOTECAS!C$1:C$27)),"",LOOKUP($D393,BLIOTECAS!$B$1:$B$27,BLIOTECAS!C$1:C$27))</f>
        <v xml:space="preserve">Facultad de Ciencias Económicas y Empresariales </v>
      </c>
      <c r="D393">
        <f>TABLA!G388</f>
        <v>5</v>
      </c>
      <c r="E393" s="163">
        <f>TABLA!BF388</f>
        <v>0</v>
      </c>
      <c r="F393" s="163" t="str">
        <f>TABLA!BO388</f>
        <v>Formo parte de la Comisión de Biblioteca de la Facultad de Ciencias Económicas y Empresariales, por si estimaran que mis respuestas pudieran estar influenciadas por dicha circunstancia. He procurado ser objetivo.</v>
      </c>
      <c r="G393" t="str">
        <f t="shared" si="104"/>
        <v/>
      </c>
      <c r="H393" t="str">
        <f t="shared" si="104"/>
        <v/>
      </c>
      <c r="I393" t="str">
        <f t="shared" si="104"/>
        <v/>
      </c>
      <c r="J393" t="str">
        <f t="shared" si="104"/>
        <v/>
      </c>
      <c r="K393" t="str">
        <f t="shared" si="104"/>
        <v/>
      </c>
      <c r="L393" t="str">
        <f t="shared" si="104"/>
        <v/>
      </c>
      <c r="M393" t="str">
        <f t="shared" si="104"/>
        <v/>
      </c>
      <c r="N393" t="str">
        <f t="shared" si="104"/>
        <v/>
      </c>
      <c r="O393" t="str">
        <f t="shared" si="104"/>
        <v/>
      </c>
      <c r="P393" t="str">
        <f t="shared" si="104"/>
        <v/>
      </c>
      <c r="Q393" t="str">
        <f t="shared" si="104"/>
        <v/>
      </c>
      <c r="R393" t="str">
        <f t="shared" si="104"/>
        <v/>
      </c>
      <c r="S393" t="str">
        <f t="shared" si="104"/>
        <v/>
      </c>
      <c r="T393" t="str">
        <f t="shared" si="104"/>
        <v/>
      </c>
      <c r="U393" t="str">
        <f t="shared" si="104"/>
        <v/>
      </c>
      <c r="V393" t="str">
        <f t="shared" si="88"/>
        <v/>
      </c>
      <c r="W393" t="str">
        <f t="shared" si="106"/>
        <v/>
      </c>
      <c r="X393" t="str">
        <f t="shared" si="106"/>
        <v/>
      </c>
      <c r="Y393" t="str">
        <f t="shared" si="106"/>
        <v/>
      </c>
      <c r="Z393" t="str">
        <f t="shared" si="106"/>
        <v/>
      </c>
      <c r="AA393" t="str">
        <f t="shared" si="106"/>
        <v/>
      </c>
      <c r="AB393" t="str">
        <f t="shared" si="106"/>
        <v/>
      </c>
      <c r="AC393" t="str">
        <f t="shared" si="105"/>
        <v/>
      </c>
      <c r="AD393" t="str">
        <f t="shared" si="105"/>
        <v/>
      </c>
      <c r="AE393" t="str">
        <f t="shared" si="105"/>
        <v/>
      </c>
      <c r="AF393" t="str">
        <f t="shared" si="105"/>
        <v/>
      </c>
      <c r="AG393" t="str">
        <f t="shared" si="105"/>
        <v/>
      </c>
      <c r="AH393" t="str">
        <f t="shared" si="105"/>
        <v/>
      </c>
      <c r="AI393">
        <f t="shared" si="90"/>
        <v>0</v>
      </c>
      <c r="AJ393">
        <f t="shared" si="91"/>
        <v>1</v>
      </c>
    </row>
    <row r="394" spans="2:36" hidden="1" x14ac:dyDescent="0.2">
      <c r="B394">
        <f>TABLA!D389</f>
        <v>1819</v>
      </c>
      <c r="C394" t="str">
        <f>IF(ISNA(LOOKUP($D394,BLIOTECAS!$B$1:$B$27,BLIOTECAS!C$1:C$27)),"",LOOKUP($D394,BLIOTECAS!$B$1:$B$27,BLIOTECAS!C$1:C$27))</f>
        <v xml:space="preserve">Facultad de Informática </v>
      </c>
      <c r="D394">
        <f>TABLA!G389</f>
        <v>17</v>
      </c>
      <c r="E394" s="163">
        <f>TABLA!BF389</f>
        <v>0</v>
      </c>
      <c r="F394" s="163">
        <f>TABLA!BO389</f>
        <v>0</v>
      </c>
      <c r="G394" t="str">
        <f t="shared" ref="G394:U403" si="107">IFERROR((IF(FIND(G$1,$E394,1)&gt;0,"x")),"")</f>
        <v/>
      </c>
      <c r="H394" t="str">
        <f t="shared" si="107"/>
        <v/>
      </c>
      <c r="I394" t="str">
        <f t="shared" si="107"/>
        <v/>
      </c>
      <c r="J394" t="str">
        <f t="shared" si="107"/>
        <v/>
      </c>
      <c r="K394" t="str">
        <f t="shared" si="107"/>
        <v/>
      </c>
      <c r="L394" t="str">
        <f t="shared" si="107"/>
        <v/>
      </c>
      <c r="M394" t="str">
        <f t="shared" si="107"/>
        <v/>
      </c>
      <c r="N394" t="str">
        <f t="shared" si="107"/>
        <v/>
      </c>
      <c r="O394" t="str">
        <f t="shared" si="107"/>
        <v/>
      </c>
      <c r="P394" t="str">
        <f t="shared" si="107"/>
        <v/>
      </c>
      <c r="Q394" t="str">
        <f t="shared" si="107"/>
        <v/>
      </c>
      <c r="R394" t="str">
        <f t="shared" si="107"/>
        <v/>
      </c>
      <c r="S394" t="str">
        <f t="shared" si="107"/>
        <v/>
      </c>
      <c r="T394" t="str">
        <f t="shared" si="107"/>
        <v/>
      </c>
      <c r="U394" t="str">
        <f t="shared" si="107"/>
        <v/>
      </c>
      <c r="V394" t="str">
        <f t="shared" si="88"/>
        <v/>
      </c>
      <c r="W394" t="str">
        <f t="shared" si="106"/>
        <v/>
      </c>
      <c r="X394" t="str">
        <f t="shared" si="106"/>
        <v/>
      </c>
      <c r="Y394" t="str">
        <f t="shared" si="106"/>
        <v/>
      </c>
      <c r="Z394" t="str">
        <f t="shared" si="106"/>
        <v/>
      </c>
      <c r="AA394" t="str">
        <f t="shared" si="106"/>
        <v/>
      </c>
      <c r="AB394" t="str">
        <f t="shared" si="106"/>
        <v/>
      </c>
      <c r="AC394" t="str">
        <f t="shared" si="105"/>
        <v/>
      </c>
      <c r="AD394" t="str">
        <f t="shared" si="105"/>
        <v/>
      </c>
      <c r="AE394" t="str">
        <f t="shared" si="105"/>
        <v/>
      </c>
      <c r="AF394" t="str">
        <f t="shared" si="105"/>
        <v/>
      </c>
      <c r="AG394" t="str">
        <f t="shared" si="105"/>
        <v/>
      </c>
      <c r="AH394" t="str">
        <f t="shared" si="105"/>
        <v/>
      </c>
      <c r="AI394">
        <f t="shared" si="90"/>
        <v>0</v>
      </c>
      <c r="AJ394">
        <f t="shared" si="91"/>
        <v>0</v>
      </c>
    </row>
    <row r="395" spans="2:36" x14ac:dyDescent="0.2">
      <c r="B395">
        <f>TABLA!D390</f>
        <v>1820</v>
      </c>
      <c r="C395" t="str">
        <f>IF(ISNA(LOOKUP($D395,BLIOTECAS!$B$1:$B$27,BLIOTECAS!C$1:C$27)),"",LOOKUP($D395,BLIOTECAS!$B$1:$B$27,BLIOTECAS!C$1:C$27))</f>
        <v xml:space="preserve">Facultad de Ciencias Geológicas </v>
      </c>
      <c r="D395">
        <f>TABLA!G390</f>
        <v>7</v>
      </c>
      <c r="E395" s="163">
        <f>TABLA!BF390</f>
        <v>0</v>
      </c>
      <c r="F395" s="163">
        <f>TABLA!BO390</f>
        <v>0</v>
      </c>
      <c r="G395" t="str">
        <f t="shared" si="107"/>
        <v/>
      </c>
      <c r="H395" t="str">
        <f t="shared" si="107"/>
        <v/>
      </c>
      <c r="I395" t="str">
        <f t="shared" si="107"/>
        <v/>
      </c>
      <c r="J395" t="str">
        <f t="shared" si="107"/>
        <v/>
      </c>
      <c r="K395" t="str">
        <f t="shared" si="107"/>
        <v/>
      </c>
      <c r="L395" t="str">
        <f t="shared" si="107"/>
        <v/>
      </c>
      <c r="M395" t="str">
        <f t="shared" si="107"/>
        <v/>
      </c>
      <c r="N395" t="str">
        <f t="shared" si="107"/>
        <v/>
      </c>
      <c r="O395" t="str">
        <f t="shared" si="107"/>
        <v/>
      </c>
      <c r="P395" t="str">
        <f t="shared" si="107"/>
        <v/>
      </c>
      <c r="Q395" t="str">
        <f t="shared" si="107"/>
        <v/>
      </c>
      <c r="R395" t="str">
        <f t="shared" si="107"/>
        <v/>
      </c>
      <c r="S395" t="str">
        <f t="shared" si="107"/>
        <v/>
      </c>
      <c r="T395" t="str">
        <f t="shared" si="107"/>
        <v/>
      </c>
      <c r="U395" t="str">
        <f t="shared" si="107"/>
        <v/>
      </c>
      <c r="V395" t="str">
        <f t="shared" si="88"/>
        <v/>
      </c>
      <c r="W395" t="str">
        <f t="shared" si="106"/>
        <v/>
      </c>
      <c r="X395" t="str">
        <f t="shared" si="106"/>
        <v/>
      </c>
      <c r="Y395" t="str">
        <f t="shared" si="106"/>
        <v/>
      </c>
      <c r="Z395" t="str">
        <f t="shared" si="106"/>
        <v/>
      </c>
      <c r="AA395" t="str">
        <f t="shared" si="106"/>
        <v/>
      </c>
      <c r="AB395" t="str">
        <f t="shared" si="106"/>
        <v/>
      </c>
      <c r="AC395" t="str">
        <f t="shared" si="105"/>
        <v/>
      </c>
      <c r="AD395" t="str">
        <f t="shared" si="105"/>
        <v/>
      </c>
      <c r="AE395" t="str">
        <f t="shared" si="105"/>
        <v/>
      </c>
      <c r="AF395" t="str">
        <f t="shared" si="105"/>
        <v/>
      </c>
      <c r="AG395" t="str">
        <f t="shared" si="105"/>
        <v/>
      </c>
      <c r="AH395" t="str">
        <f t="shared" si="105"/>
        <v/>
      </c>
      <c r="AI395">
        <f t="shared" si="90"/>
        <v>0</v>
      </c>
      <c r="AJ395">
        <f t="shared" si="91"/>
        <v>0</v>
      </c>
    </row>
    <row r="396" spans="2:36" hidden="1" x14ac:dyDescent="0.2">
      <c r="B396">
        <f>TABLA!D391</f>
        <v>1821</v>
      </c>
      <c r="C396" t="str">
        <f>IF(ISNA(LOOKUP($D396,BLIOTECAS!$B$1:$B$27,BLIOTECAS!C$1:C$27)),"",LOOKUP($D396,BLIOTECAS!$B$1:$B$27,BLIOTECAS!C$1:C$27))</f>
        <v xml:space="preserve">Facultad de Educación </v>
      </c>
      <c r="D396">
        <f>TABLA!G391</f>
        <v>12</v>
      </c>
      <c r="E396" s="163">
        <f>TABLA!BF391</f>
        <v>0</v>
      </c>
      <c r="F396" s="163">
        <f>TABLA!BO391</f>
        <v>0</v>
      </c>
      <c r="G396" t="str">
        <f t="shared" si="107"/>
        <v/>
      </c>
      <c r="H396" t="str">
        <f t="shared" si="107"/>
        <v/>
      </c>
      <c r="I396" t="str">
        <f t="shared" si="107"/>
        <v/>
      </c>
      <c r="J396" t="str">
        <f t="shared" si="107"/>
        <v/>
      </c>
      <c r="K396" t="str">
        <f t="shared" si="107"/>
        <v/>
      </c>
      <c r="L396" t="str">
        <f t="shared" si="107"/>
        <v/>
      </c>
      <c r="M396" t="str">
        <f t="shared" si="107"/>
        <v/>
      </c>
      <c r="N396" t="str">
        <f t="shared" si="107"/>
        <v/>
      </c>
      <c r="O396" t="str">
        <f t="shared" si="107"/>
        <v/>
      </c>
      <c r="P396" t="str">
        <f t="shared" si="107"/>
        <v/>
      </c>
      <c r="Q396" t="str">
        <f t="shared" si="107"/>
        <v/>
      </c>
      <c r="R396" t="str">
        <f t="shared" si="107"/>
        <v/>
      </c>
      <c r="S396" t="str">
        <f t="shared" si="107"/>
        <v/>
      </c>
      <c r="T396" t="str">
        <f t="shared" si="107"/>
        <v/>
      </c>
      <c r="U396" t="str">
        <f t="shared" si="107"/>
        <v/>
      </c>
      <c r="V396" t="str">
        <f t="shared" si="88"/>
        <v/>
      </c>
      <c r="W396" t="str">
        <f t="shared" si="106"/>
        <v/>
      </c>
      <c r="X396" t="str">
        <f t="shared" si="106"/>
        <v/>
      </c>
      <c r="Y396" t="str">
        <f t="shared" si="106"/>
        <v/>
      </c>
      <c r="Z396" t="str">
        <f t="shared" si="106"/>
        <v/>
      </c>
      <c r="AA396" t="str">
        <f t="shared" si="106"/>
        <v/>
      </c>
      <c r="AB396" t="str">
        <f t="shared" si="106"/>
        <v/>
      </c>
      <c r="AC396" t="str">
        <f t="shared" ref="AC396:AH405" si="108">IFERROR((IF(FIND(AC$1,$E396,1)&gt;0,"x")),"")</f>
        <v/>
      </c>
      <c r="AD396" t="str">
        <f t="shared" si="108"/>
        <v/>
      </c>
      <c r="AE396" t="str">
        <f t="shared" si="108"/>
        <v/>
      </c>
      <c r="AF396" t="str">
        <f t="shared" si="108"/>
        <v/>
      </c>
      <c r="AG396" t="str">
        <f t="shared" si="108"/>
        <v/>
      </c>
      <c r="AH396" t="str">
        <f t="shared" si="108"/>
        <v/>
      </c>
      <c r="AI396">
        <f t="shared" si="90"/>
        <v>0</v>
      </c>
      <c r="AJ396">
        <f t="shared" si="91"/>
        <v>0</v>
      </c>
    </row>
    <row r="397" spans="2:36" hidden="1" x14ac:dyDescent="0.2">
      <c r="B397">
        <f>TABLA!D392</f>
        <v>1822</v>
      </c>
      <c r="C397" t="str">
        <f>IF(ISNA(LOOKUP($D397,BLIOTECAS!$B$1:$B$27,BLIOTECAS!C$1:C$27)),"",LOOKUP($D397,BLIOTECAS!$B$1:$B$27,BLIOTECAS!C$1:C$27))</f>
        <v xml:space="preserve">Facultad de Ciencias Químicas </v>
      </c>
      <c r="D397">
        <f>TABLA!G392</f>
        <v>10</v>
      </c>
      <c r="E397" s="163">
        <f>TABLA!BF392</f>
        <v>0</v>
      </c>
      <c r="F397" s="163">
        <f>TABLA!BO392</f>
        <v>0</v>
      </c>
      <c r="G397" t="str">
        <f t="shared" si="107"/>
        <v/>
      </c>
      <c r="H397" t="str">
        <f t="shared" si="107"/>
        <v/>
      </c>
      <c r="I397" t="str">
        <f t="shared" si="107"/>
        <v/>
      </c>
      <c r="J397" t="str">
        <f t="shared" si="107"/>
        <v/>
      </c>
      <c r="K397" t="str">
        <f t="shared" si="107"/>
        <v/>
      </c>
      <c r="L397" t="str">
        <f t="shared" si="107"/>
        <v/>
      </c>
      <c r="M397" t="str">
        <f t="shared" si="107"/>
        <v/>
      </c>
      <c r="N397" t="str">
        <f t="shared" si="107"/>
        <v/>
      </c>
      <c r="O397" t="str">
        <f t="shared" si="107"/>
        <v/>
      </c>
      <c r="P397" t="str">
        <f t="shared" si="107"/>
        <v/>
      </c>
      <c r="Q397" t="str">
        <f t="shared" si="107"/>
        <v/>
      </c>
      <c r="R397" t="str">
        <f t="shared" si="107"/>
        <v/>
      </c>
      <c r="S397" t="str">
        <f t="shared" si="107"/>
        <v/>
      </c>
      <c r="T397" t="str">
        <f t="shared" si="107"/>
        <v/>
      </c>
      <c r="U397" t="str">
        <f t="shared" si="107"/>
        <v/>
      </c>
      <c r="V397" t="str">
        <f t="shared" si="88"/>
        <v/>
      </c>
      <c r="W397" t="str">
        <f t="shared" ref="W397:AB406" si="109">IFERROR((IF(FIND(W$1,$E397,1)&gt;0,"x")),"")</f>
        <v/>
      </c>
      <c r="X397" t="str">
        <f t="shared" si="109"/>
        <v/>
      </c>
      <c r="Y397" t="str">
        <f t="shared" si="109"/>
        <v/>
      </c>
      <c r="Z397" t="str">
        <f t="shared" si="109"/>
        <v/>
      </c>
      <c r="AA397" t="str">
        <f t="shared" si="109"/>
        <v/>
      </c>
      <c r="AB397" t="str">
        <f t="shared" si="109"/>
        <v/>
      </c>
      <c r="AC397" t="str">
        <f t="shared" si="108"/>
        <v/>
      </c>
      <c r="AD397" t="str">
        <f t="shared" si="108"/>
        <v/>
      </c>
      <c r="AE397" t="str">
        <f t="shared" si="108"/>
        <v/>
      </c>
      <c r="AF397" t="str">
        <f t="shared" si="108"/>
        <v/>
      </c>
      <c r="AG397" t="str">
        <f t="shared" si="108"/>
        <v/>
      </c>
      <c r="AH397" t="str">
        <f t="shared" si="108"/>
        <v/>
      </c>
      <c r="AI397">
        <f t="shared" si="90"/>
        <v>0</v>
      </c>
      <c r="AJ397">
        <f t="shared" si="91"/>
        <v>0</v>
      </c>
    </row>
    <row r="398" spans="2:36" x14ac:dyDescent="0.2">
      <c r="B398">
        <f>TABLA!D393</f>
        <v>1823</v>
      </c>
      <c r="C398" t="str">
        <f>IF(ISNA(LOOKUP($D398,BLIOTECAS!$B$1:$B$27,BLIOTECAS!C$1:C$27)),"",LOOKUP($D398,BLIOTECAS!$B$1:$B$27,BLIOTECAS!C$1:C$27))</f>
        <v xml:space="preserve">Facultad de Filología </v>
      </c>
      <c r="D398">
        <f>TABLA!G393</f>
        <v>14</v>
      </c>
      <c r="E398" s="163">
        <f>TABLA!BF393</f>
        <v>0</v>
      </c>
      <c r="F398" s="163">
        <f>TABLA!BO393</f>
        <v>0</v>
      </c>
      <c r="G398" t="str">
        <f t="shared" si="107"/>
        <v/>
      </c>
      <c r="H398" t="str">
        <f t="shared" si="107"/>
        <v/>
      </c>
      <c r="I398" t="str">
        <f t="shared" si="107"/>
        <v/>
      </c>
      <c r="J398" t="str">
        <f t="shared" si="107"/>
        <v/>
      </c>
      <c r="K398" t="str">
        <f t="shared" si="107"/>
        <v/>
      </c>
      <c r="L398" t="str">
        <f t="shared" si="107"/>
        <v/>
      </c>
      <c r="M398" t="str">
        <f t="shared" si="107"/>
        <v/>
      </c>
      <c r="N398" t="str">
        <f t="shared" si="107"/>
        <v/>
      </c>
      <c r="O398" t="str">
        <f t="shared" si="107"/>
        <v/>
      </c>
      <c r="P398" t="str">
        <f t="shared" si="107"/>
        <v/>
      </c>
      <c r="Q398" t="str">
        <f t="shared" si="107"/>
        <v/>
      </c>
      <c r="R398" t="str">
        <f t="shared" si="107"/>
        <v/>
      </c>
      <c r="S398" t="str">
        <f t="shared" si="107"/>
        <v/>
      </c>
      <c r="T398" t="str">
        <f t="shared" si="107"/>
        <v/>
      </c>
      <c r="U398" t="str">
        <f t="shared" si="107"/>
        <v/>
      </c>
      <c r="V398" t="str">
        <f t="shared" si="88"/>
        <v/>
      </c>
      <c r="W398" t="str">
        <f t="shared" si="109"/>
        <v/>
      </c>
      <c r="X398" t="str">
        <f t="shared" si="109"/>
        <v/>
      </c>
      <c r="Y398" t="str">
        <f t="shared" si="109"/>
        <v/>
      </c>
      <c r="Z398" t="str">
        <f t="shared" si="109"/>
        <v/>
      </c>
      <c r="AA398" t="str">
        <f t="shared" si="109"/>
        <v/>
      </c>
      <c r="AB398" t="str">
        <f t="shared" si="109"/>
        <v/>
      </c>
      <c r="AC398" t="str">
        <f t="shared" si="108"/>
        <v/>
      </c>
      <c r="AD398" t="str">
        <f t="shared" si="108"/>
        <v/>
      </c>
      <c r="AE398" t="str">
        <f t="shared" si="108"/>
        <v/>
      </c>
      <c r="AF398" t="str">
        <f t="shared" si="108"/>
        <v/>
      </c>
      <c r="AG398" t="str">
        <f t="shared" si="108"/>
        <v/>
      </c>
      <c r="AH398" t="str">
        <f t="shared" si="108"/>
        <v/>
      </c>
      <c r="AI398">
        <f t="shared" si="90"/>
        <v>0</v>
      </c>
      <c r="AJ398">
        <f t="shared" si="91"/>
        <v>0</v>
      </c>
    </row>
    <row r="399" spans="2:36" hidden="1" x14ac:dyDescent="0.2">
      <c r="B399">
        <f>TABLA!D394</f>
        <v>1824</v>
      </c>
      <c r="C399" t="str">
        <f>IF(ISNA(LOOKUP($D399,BLIOTECAS!$B$1:$B$27,BLIOTECAS!C$1:C$27)),"",LOOKUP($D399,BLIOTECAS!$B$1:$B$27,BLIOTECAS!C$1:C$27))</f>
        <v xml:space="preserve">Facultad de Ciencias Geológicas </v>
      </c>
      <c r="D399">
        <f>TABLA!G394</f>
        <v>7</v>
      </c>
      <c r="E399" s="163">
        <f>TABLA!BF394</f>
        <v>0</v>
      </c>
      <c r="F399" s="163">
        <f>TABLA!BO394</f>
        <v>0</v>
      </c>
      <c r="G399" t="str">
        <f t="shared" si="107"/>
        <v/>
      </c>
      <c r="H399" t="str">
        <f t="shared" si="107"/>
        <v/>
      </c>
      <c r="I399" t="str">
        <f t="shared" si="107"/>
        <v/>
      </c>
      <c r="J399" t="str">
        <f t="shared" si="107"/>
        <v/>
      </c>
      <c r="K399" t="str">
        <f t="shared" si="107"/>
        <v/>
      </c>
      <c r="L399" t="str">
        <f t="shared" si="107"/>
        <v/>
      </c>
      <c r="M399" t="str">
        <f t="shared" si="107"/>
        <v/>
      </c>
      <c r="N399" t="str">
        <f t="shared" si="107"/>
        <v/>
      </c>
      <c r="O399" t="str">
        <f t="shared" si="107"/>
        <v/>
      </c>
      <c r="P399" t="str">
        <f t="shared" si="107"/>
        <v/>
      </c>
      <c r="Q399" t="str">
        <f t="shared" si="107"/>
        <v/>
      </c>
      <c r="R399" t="str">
        <f t="shared" si="107"/>
        <v/>
      </c>
      <c r="S399" t="str">
        <f t="shared" si="107"/>
        <v/>
      </c>
      <c r="T399" t="str">
        <f t="shared" si="107"/>
        <v/>
      </c>
      <c r="U399" t="str">
        <f t="shared" si="107"/>
        <v/>
      </c>
      <c r="V399" t="str">
        <f t="shared" si="88"/>
        <v/>
      </c>
      <c r="W399" t="str">
        <f t="shared" si="109"/>
        <v/>
      </c>
      <c r="X399" t="str">
        <f t="shared" si="109"/>
        <v/>
      </c>
      <c r="Y399" t="str">
        <f t="shared" si="109"/>
        <v/>
      </c>
      <c r="Z399" t="str">
        <f t="shared" si="109"/>
        <v/>
      </c>
      <c r="AA399" t="str">
        <f t="shared" si="109"/>
        <v/>
      </c>
      <c r="AB399" t="str">
        <f t="shared" si="109"/>
        <v/>
      </c>
      <c r="AC399" t="str">
        <f t="shared" si="108"/>
        <v/>
      </c>
      <c r="AD399" t="str">
        <f t="shared" si="108"/>
        <v/>
      </c>
      <c r="AE399" t="str">
        <f t="shared" si="108"/>
        <v/>
      </c>
      <c r="AF399" t="str">
        <f t="shared" si="108"/>
        <v/>
      </c>
      <c r="AG399" t="str">
        <f t="shared" si="108"/>
        <v/>
      </c>
      <c r="AH399" t="str">
        <f t="shared" si="108"/>
        <v/>
      </c>
      <c r="AI399">
        <f t="shared" si="90"/>
        <v>0</v>
      </c>
      <c r="AJ399">
        <f t="shared" si="91"/>
        <v>0</v>
      </c>
    </row>
    <row r="400" spans="2:36" ht="51" x14ac:dyDescent="0.2">
      <c r="B400">
        <f>TABLA!D395</f>
        <v>1825</v>
      </c>
      <c r="C400" t="str">
        <f>IF(ISNA(LOOKUP($D400,BLIOTECAS!$B$1:$B$27,BLIOTECAS!C$1:C$27)),"",LOOKUP($D400,BLIOTECAS!$B$1:$B$27,BLIOTECAS!C$1:C$27))</f>
        <v xml:space="preserve">Facultad de Ciencias Químicas </v>
      </c>
      <c r="D400">
        <f>TABLA!G395</f>
        <v>10</v>
      </c>
      <c r="E400" s="163">
        <f>TABLA!BF395</f>
        <v>0</v>
      </c>
      <c r="F400" s="163" t="str">
        <f>TABLA!BO395</f>
        <v>No tiene ningun sentido, ni va a tener ningun exito el repositorio complutense si sus contenidos no aparecen en las busquedas Google. Se trata actualmente de una completa perdida de tiempo, toda vez que existen repositorios abiertos indexados en Google, como ArXiv.&lt;br&gt;</v>
      </c>
      <c r="G400" t="str">
        <f t="shared" si="107"/>
        <v/>
      </c>
      <c r="H400" t="str">
        <f t="shared" si="107"/>
        <v/>
      </c>
      <c r="I400" t="str">
        <f t="shared" si="107"/>
        <v/>
      </c>
      <c r="J400" t="str">
        <f t="shared" si="107"/>
        <v/>
      </c>
      <c r="K400" t="str">
        <f t="shared" si="107"/>
        <v/>
      </c>
      <c r="L400" t="str">
        <f t="shared" si="107"/>
        <v/>
      </c>
      <c r="M400" t="str">
        <f t="shared" si="107"/>
        <v/>
      </c>
      <c r="N400" t="str">
        <f t="shared" si="107"/>
        <v/>
      </c>
      <c r="O400" t="str">
        <f t="shared" si="107"/>
        <v/>
      </c>
      <c r="P400" t="str">
        <f t="shared" si="107"/>
        <v/>
      </c>
      <c r="Q400" t="str">
        <f t="shared" si="107"/>
        <v/>
      </c>
      <c r="R400" t="str">
        <f t="shared" si="107"/>
        <v/>
      </c>
      <c r="S400" t="str">
        <f t="shared" si="107"/>
        <v/>
      </c>
      <c r="T400" t="str">
        <f t="shared" si="107"/>
        <v/>
      </c>
      <c r="U400" t="str">
        <f t="shared" si="107"/>
        <v/>
      </c>
      <c r="V400" t="str">
        <f t="shared" si="88"/>
        <v/>
      </c>
      <c r="W400" t="str">
        <f t="shared" si="109"/>
        <v/>
      </c>
      <c r="X400" t="str">
        <f t="shared" si="109"/>
        <v/>
      </c>
      <c r="Y400" t="str">
        <f t="shared" si="109"/>
        <v/>
      </c>
      <c r="Z400" t="str">
        <f t="shared" si="109"/>
        <v/>
      </c>
      <c r="AA400" t="str">
        <f t="shared" si="109"/>
        <v/>
      </c>
      <c r="AB400" t="str">
        <f t="shared" si="109"/>
        <v/>
      </c>
      <c r="AC400" t="str">
        <f t="shared" si="108"/>
        <v/>
      </c>
      <c r="AD400" t="str">
        <f t="shared" si="108"/>
        <v/>
      </c>
      <c r="AE400" t="str">
        <f t="shared" si="108"/>
        <v/>
      </c>
      <c r="AF400" t="str">
        <f t="shared" si="108"/>
        <v/>
      </c>
      <c r="AG400" t="str">
        <f t="shared" si="108"/>
        <v/>
      </c>
      <c r="AH400" t="str">
        <f t="shared" si="108"/>
        <v/>
      </c>
      <c r="AI400">
        <f t="shared" si="90"/>
        <v>0</v>
      </c>
      <c r="AJ400">
        <f t="shared" si="91"/>
        <v>1</v>
      </c>
    </row>
    <row r="401" spans="2:36" hidden="1" x14ac:dyDescent="0.2">
      <c r="B401">
        <f>TABLA!D396</f>
        <v>1826</v>
      </c>
      <c r="C401" t="str">
        <f>IF(ISNA(LOOKUP($D401,BLIOTECAS!$B$1:$B$27,BLIOTECAS!C$1:C$27)),"",LOOKUP($D401,BLIOTECAS!$B$1:$B$27,BLIOTECAS!C$1:C$27))</f>
        <v xml:space="preserve">Facultad de Medicina </v>
      </c>
      <c r="D401">
        <f>TABLA!G396</f>
        <v>18</v>
      </c>
      <c r="E401" s="163">
        <f>TABLA!BF396</f>
        <v>0</v>
      </c>
      <c r="F401" s="163">
        <f>TABLA!BO396</f>
        <v>0</v>
      </c>
      <c r="G401" t="str">
        <f t="shared" si="107"/>
        <v/>
      </c>
      <c r="H401" t="str">
        <f t="shared" si="107"/>
        <v/>
      </c>
      <c r="I401" t="str">
        <f t="shared" si="107"/>
        <v/>
      </c>
      <c r="J401" t="str">
        <f t="shared" si="107"/>
        <v/>
      </c>
      <c r="K401" t="str">
        <f t="shared" si="107"/>
        <v/>
      </c>
      <c r="L401" t="str">
        <f t="shared" si="107"/>
        <v/>
      </c>
      <c r="M401" t="str">
        <f t="shared" si="107"/>
        <v/>
      </c>
      <c r="N401" t="str">
        <f t="shared" si="107"/>
        <v/>
      </c>
      <c r="O401" t="str">
        <f t="shared" si="107"/>
        <v/>
      </c>
      <c r="P401" t="str">
        <f t="shared" si="107"/>
        <v/>
      </c>
      <c r="Q401" t="str">
        <f t="shared" si="107"/>
        <v/>
      </c>
      <c r="R401" t="str">
        <f t="shared" si="107"/>
        <v/>
      </c>
      <c r="S401" t="str">
        <f t="shared" si="107"/>
        <v/>
      </c>
      <c r="T401" t="str">
        <f t="shared" si="107"/>
        <v/>
      </c>
      <c r="U401" t="str">
        <f t="shared" si="107"/>
        <v/>
      </c>
      <c r="V401" t="str">
        <f t="shared" ref="V401:V464" si="110">IFERROR((IF(FIND(V$1,$E401,1)&gt;0,"x")),"")</f>
        <v/>
      </c>
      <c r="W401" t="str">
        <f t="shared" si="109"/>
        <v/>
      </c>
      <c r="X401" t="str">
        <f t="shared" si="109"/>
        <v/>
      </c>
      <c r="Y401" t="str">
        <f t="shared" si="109"/>
        <v/>
      </c>
      <c r="Z401" t="str">
        <f t="shared" si="109"/>
        <v/>
      </c>
      <c r="AA401" t="str">
        <f t="shared" si="109"/>
        <v/>
      </c>
      <c r="AB401" t="str">
        <f t="shared" si="109"/>
        <v/>
      </c>
      <c r="AC401" t="str">
        <f t="shared" si="108"/>
        <v/>
      </c>
      <c r="AD401" t="str">
        <f t="shared" si="108"/>
        <v/>
      </c>
      <c r="AE401" t="str">
        <f t="shared" si="108"/>
        <v/>
      </c>
      <c r="AF401" t="str">
        <f t="shared" si="108"/>
        <v/>
      </c>
      <c r="AG401" t="str">
        <f t="shared" si="108"/>
        <v/>
      </c>
      <c r="AH401" t="str">
        <f t="shared" si="108"/>
        <v/>
      </c>
      <c r="AI401">
        <f t="shared" ref="AI401:AI464" si="111">COUNTIF(E401,"&lt;&gt;0")</f>
        <v>0</v>
      </c>
      <c r="AJ401">
        <f t="shared" ref="AJ401:AJ464" si="112">COUNTIF(F401,"&lt;&gt;0")</f>
        <v>0</v>
      </c>
    </row>
    <row r="402" spans="2:36" hidden="1" x14ac:dyDescent="0.2">
      <c r="B402">
        <f>TABLA!D397</f>
        <v>1827</v>
      </c>
      <c r="C402" t="str">
        <f>IF(ISNA(LOOKUP($D402,BLIOTECAS!$B$1:$B$27,BLIOTECAS!C$1:C$27)),"",LOOKUP($D402,BLIOTECAS!$B$1:$B$27,BLIOTECAS!C$1:C$27))</f>
        <v xml:space="preserve">Facultad de Psicología </v>
      </c>
      <c r="D402">
        <f>TABLA!G397</f>
        <v>20</v>
      </c>
      <c r="E402" s="163">
        <f>TABLA!BF397</f>
        <v>0</v>
      </c>
      <c r="F402" s="163">
        <f>TABLA!BO397</f>
        <v>0</v>
      </c>
      <c r="G402" t="str">
        <f t="shared" si="107"/>
        <v/>
      </c>
      <c r="H402" t="str">
        <f t="shared" si="107"/>
        <v/>
      </c>
      <c r="I402" t="str">
        <f t="shared" si="107"/>
        <v/>
      </c>
      <c r="J402" t="str">
        <f t="shared" si="107"/>
        <v/>
      </c>
      <c r="K402" t="str">
        <f t="shared" si="107"/>
        <v/>
      </c>
      <c r="L402" t="str">
        <f t="shared" si="107"/>
        <v/>
      </c>
      <c r="M402" t="str">
        <f t="shared" si="107"/>
        <v/>
      </c>
      <c r="N402" t="str">
        <f t="shared" si="107"/>
        <v/>
      </c>
      <c r="O402" t="str">
        <f t="shared" si="107"/>
        <v/>
      </c>
      <c r="P402" t="str">
        <f t="shared" si="107"/>
        <v/>
      </c>
      <c r="Q402" t="str">
        <f t="shared" si="107"/>
        <v/>
      </c>
      <c r="R402" t="str">
        <f t="shared" si="107"/>
        <v/>
      </c>
      <c r="S402" t="str">
        <f t="shared" si="107"/>
        <v/>
      </c>
      <c r="T402" t="str">
        <f t="shared" si="107"/>
        <v/>
      </c>
      <c r="U402" t="str">
        <f t="shared" si="107"/>
        <v/>
      </c>
      <c r="V402" t="str">
        <f t="shared" si="110"/>
        <v/>
      </c>
      <c r="W402" t="str">
        <f t="shared" si="109"/>
        <v/>
      </c>
      <c r="X402" t="str">
        <f t="shared" si="109"/>
        <v/>
      </c>
      <c r="Y402" t="str">
        <f t="shared" si="109"/>
        <v/>
      </c>
      <c r="Z402" t="str">
        <f t="shared" si="109"/>
        <v/>
      </c>
      <c r="AA402" t="str">
        <f t="shared" si="109"/>
        <v/>
      </c>
      <c r="AB402" t="str">
        <f t="shared" si="109"/>
        <v/>
      </c>
      <c r="AC402" t="str">
        <f t="shared" si="108"/>
        <v/>
      </c>
      <c r="AD402" t="str">
        <f t="shared" si="108"/>
        <v/>
      </c>
      <c r="AE402" t="str">
        <f t="shared" si="108"/>
        <v/>
      </c>
      <c r="AF402" t="str">
        <f t="shared" si="108"/>
        <v/>
      </c>
      <c r="AG402" t="str">
        <f t="shared" si="108"/>
        <v/>
      </c>
      <c r="AH402" t="str">
        <f t="shared" si="108"/>
        <v/>
      </c>
      <c r="AI402">
        <f t="shared" si="111"/>
        <v>0</v>
      </c>
      <c r="AJ402">
        <f t="shared" si="112"/>
        <v>0</v>
      </c>
    </row>
    <row r="403" spans="2:36" hidden="1" x14ac:dyDescent="0.2">
      <c r="B403">
        <f>TABLA!D398</f>
        <v>1828</v>
      </c>
      <c r="C403" t="str">
        <f>IF(ISNA(LOOKUP($D403,BLIOTECAS!$B$1:$B$27,BLIOTECAS!C$1:C$27)),"",LOOKUP($D403,BLIOTECAS!$B$1:$B$27,BLIOTECAS!C$1:C$27))</f>
        <v xml:space="preserve">Facultad de Educación </v>
      </c>
      <c r="D403">
        <f>TABLA!G398</f>
        <v>12</v>
      </c>
      <c r="E403" s="163">
        <f>TABLA!BF398</f>
        <v>0</v>
      </c>
      <c r="F403" s="163">
        <f>TABLA!BO398</f>
        <v>0</v>
      </c>
      <c r="G403" t="str">
        <f t="shared" si="107"/>
        <v/>
      </c>
      <c r="H403" t="str">
        <f t="shared" si="107"/>
        <v/>
      </c>
      <c r="I403" t="str">
        <f t="shared" si="107"/>
        <v/>
      </c>
      <c r="J403" t="str">
        <f t="shared" si="107"/>
        <v/>
      </c>
      <c r="K403" t="str">
        <f t="shared" si="107"/>
        <v/>
      </c>
      <c r="L403" t="str">
        <f t="shared" si="107"/>
        <v/>
      </c>
      <c r="M403" t="str">
        <f t="shared" si="107"/>
        <v/>
      </c>
      <c r="N403" t="str">
        <f t="shared" si="107"/>
        <v/>
      </c>
      <c r="O403" t="str">
        <f t="shared" si="107"/>
        <v/>
      </c>
      <c r="P403" t="str">
        <f t="shared" si="107"/>
        <v/>
      </c>
      <c r="Q403" t="str">
        <f t="shared" si="107"/>
        <v/>
      </c>
      <c r="R403" t="str">
        <f t="shared" si="107"/>
        <v/>
      </c>
      <c r="S403" t="str">
        <f t="shared" si="107"/>
        <v/>
      </c>
      <c r="T403" t="str">
        <f t="shared" si="107"/>
        <v/>
      </c>
      <c r="U403" t="str">
        <f t="shared" si="107"/>
        <v/>
      </c>
      <c r="V403" t="str">
        <f t="shared" si="110"/>
        <v/>
      </c>
      <c r="W403" t="str">
        <f t="shared" si="109"/>
        <v/>
      </c>
      <c r="X403" t="str">
        <f t="shared" si="109"/>
        <v/>
      </c>
      <c r="Y403" t="str">
        <f t="shared" si="109"/>
        <v/>
      </c>
      <c r="Z403" t="str">
        <f t="shared" si="109"/>
        <v/>
      </c>
      <c r="AA403" t="str">
        <f t="shared" si="109"/>
        <v/>
      </c>
      <c r="AB403" t="str">
        <f t="shared" si="109"/>
        <v/>
      </c>
      <c r="AC403" t="str">
        <f t="shared" si="108"/>
        <v/>
      </c>
      <c r="AD403" t="str">
        <f t="shared" si="108"/>
        <v/>
      </c>
      <c r="AE403" t="str">
        <f t="shared" si="108"/>
        <v/>
      </c>
      <c r="AF403" t="str">
        <f t="shared" si="108"/>
        <v/>
      </c>
      <c r="AG403" t="str">
        <f t="shared" si="108"/>
        <v/>
      </c>
      <c r="AH403" t="str">
        <f t="shared" si="108"/>
        <v/>
      </c>
      <c r="AI403">
        <f t="shared" si="111"/>
        <v>0</v>
      </c>
      <c r="AJ403">
        <f t="shared" si="112"/>
        <v>0</v>
      </c>
    </row>
    <row r="404" spans="2:36" hidden="1" x14ac:dyDescent="0.2">
      <c r="B404">
        <f>TABLA!D399</f>
        <v>1829</v>
      </c>
      <c r="C404" t="str">
        <f>IF(ISNA(LOOKUP($D404,BLIOTECAS!$B$1:$B$27,BLIOTECAS!C$1:C$27)),"",LOOKUP($D404,BLIOTECAS!$B$1:$B$27,BLIOTECAS!C$1:C$27))</f>
        <v xml:space="preserve">Facultad de Ciencias Políticas y Sociología </v>
      </c>
      <c r="D404">
        <f>TABLA!G399</f>
        <v>9</v>
      </c>
      <c r="E404" s="163">
        <f>TABLA!BF399</f>
        <v>0</v>
      </c>
      <c r="F404" s="163">
        <f>TABLA!BO399</f>
        <v>0</v>
      </c>
      <c r="G404" t="str">
        <f t="shared" ref="G404:U413" si="113">IFERROR((IF(FIND(G$1,$E404,1)&gt;0,"x")),"")</f>
        <v/>
      </c>
      <c r="H404" t="str">
        <f t="shared" si="113"/>
        <v/>
      </c>
      <c r="I404" t="str">
        <f t="shared" si="113"/>
        <v/>
      </c>
      <c r="J404" t="str">
        <f t="shared" si="113"/>
        <v/>
      </c>
      <c r="K404" t="str">
        <f t="shared" si="113"/>
        <v/>
      </c>
      <c r="L404" t="str">
        <f t="shared" si="113"/>
        <v/>
      </c>
      <c r="M404" t="str">
        <f t="shared" si="113"/>
        <v/>
      </c>
      <c r="N404" t="str">
        <f t="shared" si="113"/>
        <v/>
      </c>
      <c r="O404" t="str">
        <f t="shared" si="113"/>
        <v/>
      </c>
      <c r="P404" t="str">
        <f t="shared" si="113"/>
        <v/>
      </c>
      <c r="Q404" t="str">
        <f t="shared" si="113"/>
        <v/>
      </c>
      <c r="R404" t="str">
        <f t="shared" si="113"/>
        <v/>
      </c>
      <c r="S404" t="str">
        <f t="shared" si="113"/>
        <v/>
      </c>
      <c r="T404" t="str">
        <f t="shared" si="113"/>
        <v/>
      </c>
      <c r="U404" t="str">
        <f t="shared" si="113"/>
        <v/>
      </c>
      <c r="V404" t="str">
        <f t="shared" si="110"/>
        <v/>
      </c>
      <c r="W404" t="str">
        <f t="shared" si="109"/>
        <v/>
      </c>
      <c r="X404" t="str">
        <f t="shared" si="109"/>
        <v/>
      </c>
      <c r="Y404" t="str">
        <f t="shared" si="109"/>
        <v/>
      </c>
      <c r="Z404" t="str">
        <f t="shared" si="109"/>
        <v/>
      </c>
      <c r="AA404" t="str">
        <f t="shared" si="109"/>
        <v/>
      </c>
      <c r="AB404" t="str">
        <f t="shared" si="109"/>
        <v/>
      </c>
      <c r="AC404" t="str">
        <f t="shared" si="108"/>
        <v/>
      </c>
      <c r="AD404" t="str">
        <f t="shared" si="108"/>
        <v/>
      </c>
      <c r="AE404" t="str">
        <f t="shared" si="108"/>
        <v/>
      </c>
      <c r="AF404" t="str">
        <f t="shared" si="108"/>
        <v/>
      </c>
      <c r="AG404" t="str">
        <f t="shared" si="108"/>
        <v/>
      </c>
      <c r="AH404" t="str">
        <f t="shared" si="108"/>
        <v/>
      </c>
      <c r="AI404">
        <f t="shared" si="111"/>
        <v>0</v>
      </c>
      <c r="AJ404">
        <f t="shared" si="112"/>
        <v>0</v>
      </c>
    </row>
    <row r="405" spans="2:36" hidden="1" x14ac:dyDescent="0.2">
      <c r="B405">
        <f>TABLA!D400</f>
        <v>1830</v>
      </c>
      <c r="C405" t="str">
        <f>IF(ISNA(LOOKUP($D405,BLIOTECAS!$B$1:$B$27,BLIOTECAS!C$1:C$27)),"",LOOKUP($D405,BLIOTECAS!$B$1:$B$27,BLIOTECAS!C$1:C$27))</f>
        <v xml:space="preserve">Facultad de Educación </v>
      </c>
      <c r="D405">
        <f>TABLA!G400</f>
        <v>12</v>
      </c>
      <c r="E405" s="163">
        <f>TABLA!BF400</f>
        <v>0</v>
      </c>
      <c r="F405" s="163">
        <f>TABLA!BO400</f>
        <v>0</v>
      </c>
      <c r="G405" t="str">
        <f t="shared" si="113"/>
        <v/>
      </c>
      <c r="H405" t="str">
        <f t="shared" si="113"/>
        <v/>
      </c>
      <c r="I405" t="str">
        <f t="shared" si="113"/>
        <v/>
      </c>
      <c r="J405" t="str">
        <f t="shared" si="113"/>
        <v/>
      </c>
      <c r="K405" t="str">
        <f t="shared" si="113"/>
        <v/>
      </c>
      <c r="L405" t="str">
        <f t="shared" si="113"/>
        <v/>
      </c>
      <c r="M405" t="str">
        <f t="shared" si="113"/>
        <v/>
      </c>
      <c r="N405" t="str">
        <f t="shared" si="113"/>
        <v/>
      </c>
      <c r="O405" t="str">
        <f t="shared" si="113"/>
        <v/>
      </c>
      <c r="P405" t="str">
        <f t="shared" si="113"/>
        <v/>
      </c>
      <c r="Q405" t="str">
        <f t="shared" si="113"/>
        <v/>
      </c>
      <c r="R405" t="str">
        <f t="shared" si="113"/>
        <v/>
      </c>
      <c r="S405" t="str">
        <f t="shared" si="113"/>
        <v/>
      </c>
      <c r="T405" t="str">
        <f t="shared" si="113"/>
        <v/>
      </c>
      <c r="U405" t="str">
        <f t="shared" si="113"/>
        <v/>
      </c>
      <c r="V405" t="str">
        <f t="shared" si="110"/>
        <v/>
      </c>
      <c r="W405" t="str">
        <f t="shared" si="109"/>
        <v/>
      </c>
      <c r="X405" t="str">
        <f t="shared" si="109"/>
        <v/>
      </c>
      <c r="Y405" t="str">
        <f t="shared" si="109"/>
        <v/>
      </c>
      <c r="Z405" t="str">
        <f t="shared" si="109"/>
        <v/>
      </c>
      <c r="AA405" t="str">
        <f t="shared" si="109"/>
        <v/>
      </c>
      <c r="AB405" t="str">
        <f t="shared" si="109"/>
        <v/>
      </c>
      <c r="AC405" t="str">
        <f t="shared" si="108"/>
        <v/>
      </c>
      <c r="AD405" t="str">
        <f t="shared" si="108"/>
        <v/>
      </c>
      <c r="AE405" t="str">
        <f t="shared" si="108"/>
        <v/>
      </c>
      <c r="AF405" t="str">
        <f t="shared" si="108"/>
        <v/>
      </c>
      <c r="AG405" t="str">
        <f t="shared" si="108"/>
        <v/>
      </c>
      <c r="AH405" t="str">
        <f t="shared" si="108"/>
        <v/>
      </c>
      <c r="AI405">
        <f t="shared" si="111"/>
        <v>0</v>
      </c>
      <c r="AJ405">
        <f t="shared" si="112"/>
        <v>0</v>
      </c>
    </row>
    <row r="406" spans="2:36" hidden="1" x14ac:dyDescent="0.2">
      <c r="B406">
        <f>TABLA!D401</f>
        <v>1831</v>
      </c>
      <c r="C406" t="str">
        <f>IF(ISNA(LOOKUP($D406,BLIOTECAS!$B$1:$B$27,BLIOTECAS!C$1:C$27)),"",LOOKUP($D406,BLIOTECAS!$B$1:$B$27,BLIOTECAS!C$1:C$27))</f>
        <v xml:space="preserve">Facultad de Psicología </v>
      </c>
      <c r="D406">
        <f>TABLA!G401</f>
        <v>20</v>
      </c>
      <c r="E406" s="163">
        <f>TABLA!BF401</f>
        <v>0</v>
      </c>
      <c r="F406" s="163">
        <f>TABLA!BO401</f>
        <v>0</v>
      </c>
      <c r="G406" t="str">
        <f t="shared" si="113"/>
        <v/>
      </c>
      <c r="H406" t="str">
        <f t="shared" si="113"/>
        <v/>
      </c>
      <c r="I406" t="str">
        <f t="shared" si="113"/>
        <v/>
      </c>
      <c r="J406" t="str">
        <f t="shared" si="113"/>
        <v/>
      </c>
      <c r="K406" t="str">
        <f t="shared" si="113"/>
        <v/>
      </c>
      <c r="L406" t="str">
        <f t="shared" si="113"/>
        <v/>
      </c>
      <c r="M406" t="str">
        <f t="shared" si="113"/>
        <v/>
      </c>
      <c r="N406" t="str">
        <f t="shared" si="113"/>
        <v/>
      </c>
      <c r="O406" t="str">
        <f t="shared" si="113"/>
        <v/>
      </c>
      <c r="P406" t="str">
        <f t="shared" si="113"/>
        <v/>
      </c>
      <c r="Q406" t="str">
        <f t="shared" si="113"/>
        <v/>
      </c>
      <c r="R406" t="str">
        <f t="shared" si="113"/>
        <v/>
      </c>
      <c r="S406" t="str">
        <f t="shared" si="113"/>
        <v/>
      </c>
      <c r="T406" t="str">
        <f t="shared" si="113"/>
        <v/>
      </c>
      <c r="U406" t="str">
        <f t="shared" si="113"/>
        <v/>
      </c>
      <c r="V406" t="str">
        <f t="shared" si="110"/>
        <v/>
      </c>
      <c r="W406" t="str">
        <f t="shared" si="109"/>
        <v/>
      </c>
      <c r="X406" t="str">
        <f t="shared" si="109"/>
        <v/>
      </c>
      <c r="Y406" t="str">
        <f t="shared" si="109"/>
        <v/>
      </c>
      <c r="Z406" t="str">
        <f t="shared" si="109"/>
        <v/>
      </c>
      <c r="AA406" t="str">
        <f t="shared" si="109"/>
        <v/>
      </c>
      <c r="AB406" t="str">
        <f t="shared" si="109"/>
        <v/>
      </c>
      <c r="AC406" t="str">
        <f t="shared" ref="AC406:AH415" si="114">IFERROR((IF(FIND(AC$1,$E406,1)&gt;0,"x")),"")</f>
        <v/>
      </c>
      <c r="AD406" t="str">
        <f t="shared" si="114"/>
        <v/>
      </c>
      <c r="AE406" t="str">
        <f t="shared" si="114"/>
        <v/>
      </c>
      <c r="AF406" t="str">
        <f t="shared" si="114"/>
        <v/>
      </c>
      <c r="AG406" t="str">
        <f t="shared" si="114"/>
        <v/>
      </c>
      <c r="AH406" t="str">
        <f t="shared" si="114"/>
        <v/>
      </c>
      <c r="AI406">
        <f t="shared" si="111"/>
        <v>0</v>
      </c>
      <c r="AJ406">
        <f t="shared" si="112"/>
        <v>0</v>
      </c>
    </row>
    <row r="407" spans="2:36" hidden="1" x14ac:dyDescent="0.2">
      <c r="B407">
        <f>TABLA!D402</f>
        <v>1832</v>
      </c>
      <c r="C407" t="str">
        <f>IF(ISNA(LOOKUP($D407,BLIOTECAS!$B$1:$B$27,BLIOTECAS!C$1:C$27)),"",LOOKUP($D407,BLIOTECAS!$B$1:$B$27,BLIOTECAS!C$1:C$27))</f>
        <v xml:space="preserve">Facultad de Filosofía </v>
      </c>
      <c r="D407">
        <f>TABLA!G402</f>
        <v>15</v>
      </c>
      <c r="E407" s="163">
        <f>TABLA!BF402</f>
        <v>0</v>
      </c>
      <c r="F407" s="163">
        <f>TABLA!BO402</f>
        <v>0</v>
      </c>
      <c r="G407" t="str">
        <f t="shared" si="113"/>
        <v/>
      </c>
      <c r="H407" t="str">
        <f t="shared" si="113"/>
        <v/>
      </c>
      <c r="I407" t="str">
        <f t="shared" si="113"/>
        <v/>
      </c>
      <c r="J407" t="str">
        <f t="shared" si="113"/>
        <v/>
      </c>
      <c r="K407" t="str">
        <f t="shared" si="113"/>
        <v/>
      </c>
      <c r="L407" t="str">
        <f t="shared" si="113"/>
        <v/>
      </c>
      <c r="M407" t="str">
        <f t="shared" si="113"/>
        <v/>
      </c>
      <c r="N407" t="str">
        <f t="shared" si="113"/>
        <v/>
      </c>
      <c r="O407" t="str">
        <f t="shared" si="113"/>
        <v/>
      </c>
      <c r="P407" t="str">
        <f t="shared" si="113"/>
        <v/>
      </c>
      <c r="Q407" t="str">
        <f t="shared" si="113"/>
        <v/>
      </c>
      <c r="R407" t="str">
        <f t="shared" si="113"/>
        <v/>
      </c>
      <c r="S407" t="str">
        <f t="shared" si="113"/>
        <v/>
      </c>
      <c r="T407" t="str">
        <f t="shared" si="113"/>
        <v/>
      </c>
      <c r="U407" t="str">
        <f t="shared" si="113"/>
        <v/>
      </c>
      <c r="V407" t="str">
        <f t="shared" si="110"/>
        <v/>
      </c>
      <c r="W407" t="str">
        <f t="shared" ref="W407:AB416" si="115">IFERROR((IF(FIND(W$1,$E407,1)&gt;0,"x")),"")</f>
        <v/>
      </c>
      <c r="X407" t="str">
        <f t="shared" si="115"/>
        <v/>
      </c>
      <c r="Y407" t="str">
        <f t="shared" si="115"/>
        <v/>
      </c>
      <c r="Z407" t="str">
        <f t="shared" si="115"/>
        <v/>
      </c>
      <c r="AA407" t="str">
        <f t="shared" si="115"/>
        <v/>
      </c>
      <c r="AB407" t="str">
        <f t="shared" si="115"/>
        <v/>
      </c>
      <c r="AC407" t="str">
        <f t="shared" si="114"/>
        <v/>
      </c>
      <c r="AD407" t="str">
        <f t="shared" si="114"/>
        <v/>
      </c>
      <c r="AE407" t="str">
        <f t="shared" si="114"/>
        <v/>
      </c>
      <c r="AF407" t="str">
        <f t="shared" si="114"/>
        <v/>
      </c>
      <c r="AG407" t="str">
        <f t="shared" si="114"/>
        <v/>
      </c>
      <c r="AH407" t="str">
        <f t="shared" si="114"/>
        <v/>
      </c>
      <c r="AI407">
        <f t="shared" si="111"/>
        <v>0</v>
      </c>
      <c r="AJ407">
        <f t="shared" si="112"/>
        <v>0</v>
      </c>
    </row>
    <row r="408" spans="2:36" hidden="1" x14ac:dyDescent="0.2">
      <c r="B408">
        <f>TABLA!D403</f>
        <v>1833</v>
      </c>
      <c r="C408" t="str">
        <f>IF(ISNA(LOOKUP($D408,BLIOTECAS!$B$1:$B$27,BLIOTECAS!C$1:C$27)),"",LOOKUP($D408,BLIOTECAS!$B$1:$B$27,BLIOTECAS!C$1:C$27))</f>
        <v xml:space="preserve">Facultad de Geografía e Historia </v>
      </c>
      <c r="D408">
        <f>TABLA!G403</f>
        <v>16</v>
      </c>
      <c r="E408" s="163">
        <f>TABLA!BF403</f>
        <v>0</v>
      </c>
      <c r="F408" s="163">
        <f>TABLA!BO403</f>
        <v>0</v>
      </c>
      <c r="G408" t="str">
        <f t="shared" si="113"/>
        <v/>
      </c>
      <c r="H408" t="str">
        <f t="shared" si="113"/>
        <v/>
      </c>
      <c r="I408" t="str">
        <f t="shared" si="113"/>
        <v/>
      </c>
      <c r="J408" t="str">
        <f t="shared" si="113"/>
        <v/>
      </c>
      <c r="K408" t="str">
        <f t="shared" si="113"/>
        <v/>
      </c>
      <c r="L408" t="str">
        <f t="shared" si="113"/>
        <v/>
      </c>
      <c r="M408" t="str">
        <f t="shared" si="113"/>
        <v/>
      </c>
      <c r="N408" t="str">
        <f t="shared" si="113"/>
        <v/>
      </c>
      <c r="O408" t="str">
        <f t="shared" si="113"/>
        <v/>
      </c>
      <c r="P408" t="str">
        <f t="shared" si="113"/>
        <v/>
      </c>
      <c r="Q408" t="str">
        <f t="shared" si="113"/>
        <v/>
      </c>
      <c r="R408" t="str">
        <f t="shared" si="113"/>
        <v/>
      </c>
      <c r="S408" t="str">
        <f t="shared" si="113"/>
        <v/>
      </c>
      <c r="T408" t="str">
        <f t="shared" si="113"/>
        <v/>
      </c>
      <c r="U408" t="str">
        <f t="shared" si="113"/>
        <v/>
      </c>
      <c r="V408" t="str">
        <f t="shared" si="110"/>
        <v/>
      </c>
      <c r="W408" t="str">
        <f t="shared" si="115"/>
        <v/>
      </c>
      <c r="X408" t="str">
        <f t="shared" si="115"/>
        <v/>
      </c>
      <c r="Y408" t="str">
        <f t="shared" si="115"/>
        <v/>
      </c>
      <c r="Z408" t="str">
        <f t="shared" si="115"/>
        <v/>
      </c>
      <c r="AA408" t="str">
        <f t="shared" si="115"/>
        <v/>
      </c>
      <c r="AB408" t="str">
        <f t="shared" si="115"/>
        <v/>
      </c>
      <c r="AC408" t="str">
        <f t="shared" si="114"/>
        <v/>
      </c>
      <c r="AD408" t="str">
        <f t="shared" si="114"/>
        <v/>
      </c>
      <c r="AE408" t="str">
        <f t="shared" si="114"/>
        <v/>
      </c>
      <c r="AF408" t="str">
        <f t="shared" si="114"/>
        <v/>
      </c>
      <c r="AG408" t="str">
        <f t="shared" si="114"/>
        <v/>
      </c>
      <c r="AH408" t="str">
        <f t="shared" si="114"/>
        <v/>
      </c>
      <c r="AI408">
        <f t="shared" si="111"/>
        <v>0</v>
      </c>
      <c r="AJ408">
        <f t="shared" si="112"/>
        <v>0</v>
      </c>
    </row>
    <row r="409" spans="2:36" hidden="1" x14ac:dyDescent="0.2">
      <c r="B409">
        <f>TABLA!D404</f>
        <v>1834</v>
      </c>
      <c r="C409" t="str">
        <f>IF(ISNA(LOOKUP($D409,BLIOTECAS!$B$1:$B$27,BLIOTECAS!C$1:C$27)),"",LOOKUP($D409,BLIOTECAS!$B$1:$B$27,BLIOTECAS!C$1:C$27))</f>
        <v/>
      </c>
      <c r="D409">
        <f>TABLA!G404</f>
        <v>0</v>
      </c>
      <c r="E409" s="163">
        <f>TABLA!BF404</f>
        <v>0</v>
      </c>
      <c r="F409" s="163">
        <f>TABLA!BO404</f>
        <v>0</v>
      </c>
      <c r="G409" t="str">
        <f t="shared" si="113"/>
        <v/>
      </c>
      <c r="H409" t="str">
        <f t="shared" si="113"/>
        <v/>
      </c>
      <c r="I409" t="str">
        <f t="shared" si="113"/>
        <v/>
      </c>
      <c r="J409" t="str">
        <f t="shared" si="113"/>
        <v/>
      </c>
      <c r="K409" t="str">
        <f t="shared" si="113"/>
        <v/>
      </c>
      <c r="L409" t="str">
        <f t="shared" si="113"/>
        <v/>
      </c>
      <c r="M409" t="str">
        <f t="shared" si="113"/>
        <v/>
      </c>
      <c r="N409" t="str">
        <f t="shared" si="113"/>
        <v/>
      </c>
      <c r="O409" t="str">
        <f t="shared" si="113"/>
        <v/>
      </c>
      <c r="P409" t="str">
        <f t="shared" si="113"/>
        <v/>
      </c>
      <c r="Q409" t="str">
        <f t="shared" si="113"/>
        <v/>
      </c>
      <c r="R409" t="str">
        <f t="shared" si="113"/>
        <v/>
      </c>
      <c r="S409" t="str">
        <f t="shared" si="113"/>
        <v/>
      </c>
      <c r="T409" t="str">
        <f t="shared" si="113"/>
        <v/>
      </c>
      <c r="U409" t="str">
        <f t="shared" si="113"/>
        <v/>
      </c>
      <c r="V409" t="str">
        <f t="shared" si="110"/>
        <v/>
      </c>
      <c r="W409" t="str">
        <f t="shared" si="115"/>
        <v/>
      </c>
      <c r="X409" t="str">
        <f t="shared" si="115"/>
        <v/>
      </c>
      <c r="Y409" t="str">
        <f t="shared" si="115"/>
        <v/>
      </c>
      <c r="Z409" t="str">
        <f t="shared" si="115"/>
        <v/>
      </c>
      <c r="AA409" t="str">
        <f t="shared" si="115"/>
        <v/>
      </c>
      <c r="AB409" t="str">
        <f t="shared" si="115"/>
        <v/>
      </c>
      <c r="AC409" t="str">
        <f t="shared" si="114"/>
        <v/>
      </c>
      <c r="AD409" t="str">
        <f t="shared" si="114"/>
        <v/>
      </c>
      <c r="AE409" t="str">
        <f t="shared" si="114"/>
        <v/>
      </c>
      <c r="AF409" t="str">
        <f t="shared" si="114"/>
        <v/>
      </c>
      <c r="AG409" t="str">
        <f t="shared" si="114"/>
        <v/>
      </c>
      <c r="AH409" t="str">
        <f t="shared" si="114"/>
        <v/>
      </c>
      <c r="AI409">
        <f t="shared" si="111"/>
        <v>0</v>
      </c>
      <c r="AJ409">
        <f t="shared" si="112"/>
        <v>0</v>
      </c>
    </row>
    <row r="410" spans="2:36" hidden="1" x14ac:dyDescent="0.2">
      <c r="B410">
        <f>TABLA!D405</f>
        <v>1835</v>
      </c>
      <c r="C410" t="str">
        <f>IF(ISNA(LOOKUP($D410,BLIOTECAS!$B$1:$B$27,BLIOTECAS!C$1:C$27)),"",LOOKUP($D410,BLIOTECAS!$B$1:$B$27,BLIOTECAS!C$1:C$27))</f>
        <v xml:space="preserve">Facultad de Ciencias de la Información </v>
      </c>
      <c r="D410">
        <f>TABLA!G405</f>
        <v>4</v>
      </c>
      <c r="E410" s="163">
        <f>TABLA!BF405</f>
        <v>0</v>
      </c>
      <c r="F410" s="163">
        <f>TABLA!BO405</f>
        <v>0</v>
      </c>
      <c r="G410" t="str">
        <f t="shared" si="113"/>
        <v/>
      </c>
      <c r="H410" t="str">
        <f t="shared" si="113"/>
        <v/>
      </c>
      <c r="I410" t="str">
        <f t="shared" si="113"/>
        <v/>
      </c>
      <c r="J410" t="str">
        <f t="shared" si="113"/>
        <v/>
      </c>
      <c r="K410" t="str">
        <f t="shared" si="113"/>
        <v/>
      </c>
      <c r="L410" t="str">
        <f t="shared" si="113"/>
        <v/>
      </c>
      <c r="M410" t="str">
        <f t="shared" si="113"/>
        <v/>
      </c>
      <c r="N410" t="str">
        <f t="shared" si="113"/>
        <v/>
      </c>
      <c r="O410" t="str">
        <f t="shared" si="113"/>
        <v/>
      </c>
      <c r="P410" t="str">
        <f t="shared" si="113"/>
        <v/>
      </c>
      <c r="Q410" t="str">
        <f t="shared" si="113"/>
        <v/>
      </c>
      <c r="R410" t="str">
        <f t="shared" si="113"/>
        <v/>
      </c>
      <c r="S410" t="str">
        <f t="shared" si="113"/>
        <v/>
      </c>
      <c r="T410" t="str">
        <f t="shared" si="113"/>
        <v/>
      </c>
      <c r="U410" t="str">
        <f t="shared" si="113"/>
        <v/>
      </c>
      <c r="V410" t="str">
        <f t="shared" si="110"/>
        <v/>
      </c>
      <c r="W410" t="str">
        <f t="shared" si="115"/>
        <v/>
      </c>
      <c r="X410" t="str">
        <f t="shared" si="115"/>
        <v/>
      </c>
      <c r="Y410" t="str">
        <f t="shared" si="115"/>
        <v/>
      </c>
      <c r="Z410" t="str">
        <f t="shared" si="115"/>
        <v/>
      </c>
      <c r="AA410" t="str">
        <f t="shared" si="115"/>
        <v/>
      </c>
      <c r="AB410" t="str">
        <f t="shared" si="115"/>
        <v/>
      </c>
      <c r="AC410" t="str">
        <f t="shared" si="114"/>
        <v/>
      </c>
      <c r="AD410" t="str">
        <f t="shared" si="114"/>
        <v/>
      </c>
      <c r="AE410" t="str">
        <f t="shared" si="114"/>
        <v/>
      </c>
      <c r="AF410" t="str">
        <f t="shared" si="114"/>
        <v/>
      </c>
      <c r="AG410" t="str">
        <f t="shared" si="114"/>
        <v/>
      </c>
      <c r="AH410" t="str">
        <f t="shared" si="114"/>
        <v/>
      </c>
      <c r="AI410">
        <f t="shared" si="111"/>
        <v>0</v>
      </c>
      <c r="AJ410">
        <f t="shared" si="112"/>
        <v>0</v>
      </c>
    </row>
    <row r="411" spans="2:36" hidden="1" x14ac:dyDescent="0.2">
      <c r="B411">
        <f>TABLA!D406</f>
        <v>1836</v>
      </c>
      <c r="C411" t="str">
        <f>IF(ISNA(LOOKUP($D411,BLIOTECAS!$B$1:$B$27,BLIOTECAS!C$1:C$27)),"",LOOKUP($D411,BLIOTECAS!$B$1:$B$27,BLIOTECAS!C$1:C$27))</f>
        <v xml:space="preserve">Facultad de Ciencias Biológicas </v>
      </c>
      <c r="D411">
        <f>TABLA!G406</f>
        <v>2</v>
      </c>
      <c r="E411" s="163">
        <f>TABLA!BF406</f>
        <v>0</v>
      </c>
      <c r="F411" s="163">
        <f>TABLA!BO406</f>
        <v>0</v>
      </c>
      <c r="G411" t="str">
        <f t="shared" si="113"/>
        <v/>
      </c>
      <c r="H411" t="str">
        <f t="shared" si="113"/>
        <v/>
      </c>
      <c r="I411" t="str">
        <f t="shared" si="113"/>
        <v/>
      </c>
      <c r="J411" t="str">
        <f t="shared" si="113"/>
        <v/>
      </c>
      <c r="K411" t="str">
        <f t="shared" si="113"/>
        <v/>
      </c>
      <c r="L411" t="str">
        <f t="shared" si="113"/>
        <v/>
      </c>
      <c r="M411" t="str">
        <f t="shared" si="113"/>
        <v/>
      </c>
      <c r="N411" t="str">
        <f t="shared" si="113"/>
        <v/>
      </c>
      <c r="O411" t="str">
        <f t="shared" si="113"/>
        <v/>
      </c>
      <c r="P411" t="str">
        <f t="shared" si="113"/>
        <v/>
      </c>
      <c r="Q411" t="str">
        <f t="shared" si="113"/>
        <v/>
      </c>
      <c r="R411" t="str">
        <f t="shared" si="113"/>
        <v/>
      </c>
      <c r="S411" t="str">
        <f t="shared" si="113"/>
        <v/>
      </c>
      <c r="T411" t="str">
        <f t="shared" si="113"/>
        <v/>
      </c>
      <c r="U411" t="str">
        <f t="shared" si="113"/>
        <v/>
      </c>
      <c r="V411" t="str">
        <f t="shared" si="110"/>
        <v/>
      </c>
      <c r="W411" t="str">
        <f t="shared" si="115"/>
        <v/>
      </c>
      <c r="X411" t="str">
        <f t="shared" si="115"/>
        <v/>
      </c>
      <c r="Y411" t="str">
        <f t="shared" si="115"/>
        <v/>
      </c>
      <c r="Z411" t="str">
        <f t="shared" si="115"/>
        <v/>
      </c>
      <c r="AA411" t="str">
        <f t="shared" si="115"/>
        <v/>
      </c>
      <c r="AB411" t="str">
        <f t="shared" si="115"/>
        <v/>
      </c>
      <c r="AC411" t="str">
        <f t="shared" si="114"/>
        <v/>
      </c>
      <c r="AD411" t="str">
        <f t="shared" si="114"/>
        <v/>
      </c>
      <c r="AE411" t="str">
        <f t="shared" si="114"/>
        <v/>
      </c>
      <c r="AF411" t="str">
        <f t="shared" si="114"/>
        <v/>
      </c>
      <c r="AG411" t="str">
        <f t="shared" si="114"/>
        <v/>
      </c>
      <c r="AH411" t="str">
        <f t="shared" si="114"/>
        <v/>
      </c>
      <c r="AI411">
        <f t="shared" si="111"/>
        <v>0</v>
      </c>
      <c r="AJ411">
        <f t="shared" si="112"/>
        <v>0</v>
      </c>
    </row>
    <row r="412" spans="2:36" hidden="1" x14ac:dyDescent="0.2">
      <c r="B412">
        <f>TABLA!D407</f>
        <v>1837</v>
      </c>
      <c r="C412" t="str">
        <f>IF(ISNA(LOOKUP($D412,BLIOTECAS!$B$1:$B$27,BLIOTECAS!C$1:C$27)),"",LOOKUP($D412,BLIOTECAS!$B$1:$B$27,BLIOTECAS!C$1:C$27))</f>
        <v xml:space="preserve">Facultad de Filología </v>
      </c>
      <c r="D412">
        <f>TABLA!G407</f>
        <v>14</v>
      </c>
      <c r="E412" s="163">
        <f>TABLA!BF407</f>
        <v>0</v>
      </c>
      <c r="F412" s="163">
        <f>TABLA!BO407</f>
        <v>0</v>
      </c>
      <c r="G412" t="str">
        <f t="shared" si="113"/>
        <v/>
      </c>
      <c r="H412" t="str">
        <f t="shared" si="113"/>
        <v/>
      </c>
      <c r="I412" t="str">
        <f t="shared" si="113"/>
        <v/>
      </c>
      <c r="J412" t="str">
        <f t="shared" si="113"/>
        <v/>
      </c>
      <c r="K412" t="str">
        <f t="shared" si="113"/>
        <v/>
      </c>
      <c r="L412" t="str">
        <f t="shared" si="113"/>
        <v/>
      </c>
      <c r="M412" t="str">
        <f t="shared" si="113"/>
        <v/>
      </c>
      <c r="N412" t="str">
        <f t="shared" si="113"/>
        <v/>
      </c>
      <c r="O412" t="str">
        <f t="shared" si="113"/>
        <v/>
      </c>
      <c r="P412" t="str">
        <f t="shared" si="113"/>
        <v/>
      </c>
      <c r="Q412" t="str">
        <f t="shared" si="113"/>
        <v/>
      </c>
      <c r="R412" t="str">
        <f t="shared" si="113"/>
        <v/>
      </c>
      <c r="S412" t="str">
        <f t="shared" si="113"/>
        <v/>
      </c>
      <c r="T412" t="str">
        <f t="shared" si="113"/>
        <v/>
      </c>
      <c r="U412" t="str">
        <f t="shared" si="113"/>
        <v/>
      </c>
      <c r="V412" t="str">
        <f t="shared" si="110"/>
        <v/>
      </c>
      <c r="W412" t="str">
        <f t="shared" si="115"/>
        <v/>
      </c>
      <c r="X412" t="str">
        <f t="shared" si="115"/>
        <v/>
      </c>
      <c r="Y412" t="str">
        <f t="shared" si="115"/>
        <v/>
      </c>
      <c r="Z412" t="str">
        <f t="shared" si="115"/>
        <v/>
      </c>
      <c r="AA412" t="str">
        <f t="shared" si="115"/>
        <v/>
      </c>
      <c r="AB412" t="str">
        <f t="shared" si="115"/>
        <v/>
      </c>
      <c r="AC412" t="str">
        <f t="shared" si="114"/>
        <v/>
      </c>
      <c r="AD412" t="str">
        <f t="shared" si="114"/>
        <v/>
      </c>
      <c r="AE412" t="str">
        <f t="shared" si="114"/>
        <v/>
      </c>
      <c r="AF412" t="str">
        <f t="shared" si="114"/>
        <v/>
      </c>
      <c r="AG412" t="str">
        <f t="shared" si="114"/>
        <v/>
      </c>
      <c r="AH412" t="str">
        <f t="shared" si="114"/>
        <v/>
      </c>
      <c r="AI412">
        <f t="shared" si="111"/>
        <v>0</v>
      </c>
      <c r="AJ412">
        <f t="shared" si="112"/>
        <v>0</v>
      </c>
    </row>
    <row r="413" spans="2:36" ht="38.25" hidden="1" x14ac:dyDescent="0.2">
      <c r="B413">
        <f>TABLA!D408</f>
        <v>1838</v>
      </c>
      <c r="C413" t="str">
        <f>IF(ISNA(LOOKUP($D413,BLIOTECAS!$B$1:$B$27,BLIOTECAS!C$1:C$27)),"",LOOKUP($D413,BLIOTECAS!$B$1:$B$27,BLIOTECAS!C$1:C$27))</f>
        <v xml:space="preserve">Facultad de Educación </v>
      </c>
      <c r="D413">
        <f>TABLA!G408</f>
        <v>12</v>
      </c>
      <c r="E413" s="163" t="str">
        <f>TABLA!BF408</f>
        <v>Un mayor numero de revistas on line o de artículos escaneados para no tener que acudir a obtener la revista en papel</v>
      </c>
      <c r="F413" s="163">
        <f>TABLA!BO408</f>
        <v>0</v>
      </c>
      <c r="G413" t="str">
        <f t="shared" si="113"/>
        <v/>
      </c>
      <c r="H413" t="str">
        <f t="shared" si="113"/>
        <v/>
      </c>
      <c r="I413" t="str">
        <f t="shared" si="113"/>
        <v/>
      </c>
      <c r="J413" t="str">
        <f t="shared" si="113"/>
        <v>x</v>
      </c>
      <c r="K413" t="str">
        <f t="shared" si="113"/>
        <v/>
      </c>
      <c r="L413" t="str">
        <f t="shared" si="113"/>
        <v/>
      </c>
      <c r="M413" t="str">
        <f t="shared" si="113"/>
        <v/>
      </c>
      <c r="N413" t="str">
        <f t="shared" si="113"/>
        <v/>
      </c>
      <c r="O413" t="str">
        <f t="shared" si="113"/>
        <v/>
      </c>
      <c r="P413" t="str">
        <f t="shared" si="113"/>
        <v/>
      </c>
      <c r="Q413" t="str">
        <f t="shared" si="113"/>
        <v/>
      </c>
      <c r="R413" t="str">
        <f t="shared" si="113"/>
        <v/>
      </c>
      <c r="S413" t="str">
        <f t="shared" si="113"/>
        <v/>
      </c>
      <c r="T413" t="str">
        <f t="shared" si="113"/>
        <v/>
      </c>
      <c r="U413" t="str">
        <f t="shared" si="113"/>
        <v/>
      </c>
      <c r="V413" t="str">
        <f t="shared" si="110"/>
        <v/>
      </c>
      <c r="W413" t="str">
        <f t="shared" si="115"/>
        <v/>
      </c>
      <c r="X413" t="str">
        <f t="shared" si="115"/>
        <v/>
      </c>
      <c r="Y413" t="str">
        <f t="shared" si="115"/>
        <v/>
      </c>
      <c r="Z413" t="str">
        <f t="shared" si="115"/>
        <v/>
      </c>
      <c r="AA413" t="str">
        <f t="shared" si="115"/>
        <v/>
      </c>
      <c r="AB413" t="str">
        <f t="shared" si="115"/>
        <v/>
      </c>
      <c r="AC413" t="str">
        <f t="shared" si="114"/>
        <v/>
      </c>
      <c r="AD413" t="str">
        <f t="shared" si="114"/>
        <v/>
      </c>
      <c r="AE413" t="str">
        <f t="shared" si="114"/>
        <v/>
      </c>
      <c r="AF413" t="str">
        <f t="shared" si="114"/>
        <v/>
      </c>
      <c r="AG413" t="str">
        <f t="shared" si="114"/>
        <v/>
      </c>
      <c r="AH413" t="str">
        <f t="shared" si="114"/>
        <v/>
      </c>
      <c r="AI413">
        <f t="shared" si="111"/>
        <v>1</v>
      </c>
      <c r="AJ413">
        <f t="shared" si="112"/>
        <v>0</v>
      </c>
    </row>
    <row r="414" spans="2:36" hidden="1" x14ac:dyDescent="0.2">
      <c r="B414">
        <f>TABLA!D409</f>
        <v>1839</v>
      </c>
      <c r="C414" t="str">
        <f>IF(ISNA(LOOKUP($D414,BLIOTECAS!$B$1:$B$27,BLIOTECAS!C$1:C$27)),"",LOOKUP($D414,BLIOTECAS!$B$1:$B$27,BLIOTECAS!C$1:C$27))</f>
        <v/>
      </c>
      <c r="D414">
        <f>TABLA!G409</f>
        <v>0</v>
      </c>
      <c r="E414" s="163">
        <f>TABLA!BF409</f>
        <v>0</v>
      </c>
      <c r="F414" s="163">
        <f>TABLA!BO409</f>
        <v>0</v>
      </c>
      <c r="G414" t="str">
        <f t="shared" ref="G414:U423" si="116">IFERROR((IF(FIND(G$1,$E414,1)&gt;0,"x")),"")</f>
        <v/>
      </c>
      <c r="H414" t="str">
        <f t="shared" si="116"/>
        <v/>
      </c>
      <c r="I414" t="str">
        <f t="shared" si="116"/>
        <v/>
      </c>
      <c r="J414" t="str">
        <f t="shared" si="116"/>
        <v/>
      </c>
      <c r="K414" t="str">
        <f t="shared" si="116"/>
        <v/>
      </c>
      <c r="L414" t="str">
        <f t="shared" si="116"/>
        <v/>
      </c>
      <c r="M414" t="str">
        <f t="shared" si="116"/>
        <v/>
      </c>
      <c r="N414" t="str">
        <f t="shared" si="116"/>
        <v/>
      </c>
      <c r="O414" t="str">
        <f t="shared" si="116"/>
        <v/>
      </c>
      <c r="P414" t="str">
        <f t="shared" si="116"/>
        <v/>
      </c>
      <c r="Q414" t="str">
        <f t="shared" si="116"/>
        <v/>
      </c>
      <c r="R414" t="str">
        <f t="shared" si="116"/>
        <v/>
      </c>
      <c r="S414" t="str">
        <f t="shared" si="116"/>
        <v/>
      </c>
      <c r="T414" t="str">
        <f t="shared" si="116"/>
        <v/>
      </c>
      <c r="U414" t="str">
        <f t="shared" si="116"/>
        <v/>
      </c>
      <c r="V414" t="str">
        <f t="shared" si="110"/>
        <v/>
      </c>
      <c r="W414" t="str">
        <f t="shared" si="115"/>
        <v/>
      </c>
      <c r="X414" t="str">
        <f t="shared" si="115"/>
        <v/>
      </c>
      <c r="Y414" t="str">
        <f t="shared" si="115"/>
        <v/>
      </c>
      <c r="Z414" t="str">
        <f t="shared" si="115"/>
        <v/>
      </c>
      <c r="AA414" t="str">
        <f t="shared" si="115"/>
        <v/>
      </c>
      <c r="AB414" t="str">
        <f t="shared" si="115"/>
        <v/>
      </c>
      <c r="AC414" t="str">
        <f t="shared" si="114"/>
        <v/>
      </c>
      <c r="AD414" t="str">
        <f t="shared" si="114"/>
        <v/>
      </c>
      <c r="AE414" t="str">
        <f t="shared" si="114"/>
        <v/>
      </c>
      <c r="AF414" t="str">
        <f t="shared" si="114"/>
        <v/>
      </c>
      <c r="AG414" t="str">
        <f t="shared" si="114"/>
        <v/>
      </c>
      <c r="AH414" t="str">
        <f t="shared" si="114"/>
        <v/>
      </c>
      <c r="AI414">
        <f t="shared" si="111"/>
        <v>0</v>
      </c>
      <c r="AJ414">
        <f t="shared" si="112"/>
        <v>0</v>
      </c>
    </row>
    <row r="415" spans="2:36" hidden="1" x14ac:dyDescent="0.2">
      <c r="B415">
        <f>TABLA!D410</f>
        <v>1840</v>
      </c>
      <c r="C415" t="str">
        <f>IF(ISNA(LOOKUP($D415,BLIOTECAS!$B$1:$B$27,BLIOTECAS!C$1:C$27)),"",LOOKUP($D415,BLIOTECAS!$B$1:$B$27,BLIOTECAS!C$1:C$27))</f>
        <v xml:space="preserve">Facultad de Geografía e Historia </v>
      </c>
      <c r="D415">
        <f>TABLA!G410</f>
        <v>16</v>
      </c>
      <c r="E415" s="163">
        <f>TABLA!BF410</f>
        <v>0</v>
      </c>
      <c r="F415" s="163">
        <f>TABLA!BO410</f>
        <v>0</v>
      </c>
      <c r="G415" t="str">
        <f t="shared" si="116"/>
        <v/>
      </c>
      <c r="H415" t="str">
        <f t="shared" si="116"/>
        <v/>
      </c>
      <c r="I415" t="str">
        <f t="shared" si="116"/>
        <v/>
      </c>
      <c r="J415" t="str">
        <f t="shared" si="116"/>
        <v/>
      </c>
      <c r="K415" t="str">
        <f t="shared" si="116"/>
        <v/>
      </c>
      <c r="L415" t="str">
        <f t="shared" si="116"/>
        <v/>
      </c>
      <c r="M415" t="str">
        <f t="shared" si="116"/>
        <v/>
      </c>
      <c r="N415" t="str">
        <f t="shared" si="116"/>
        <v/>
      </c>
      <c r="O415" t="str">
        <f t="shared" si="116"/>
        <v/>
      </c>
      <c r="P415" t="str">
        <f t="shared" si="116"/>
        <v/>
      </c>
      <c r="Q415" t="str">
        <f t="shared" si="116"/>
        <v/>
      </c>
      <c r="R415" t="str">
        <f t="shared" si="116"/>
        <v/>
      </c>
      <c r="S415" t="str">
        <f t="shared" si="116"/>
        <v/>
      </c>
      <c r="T415" t="str">
        <f t="shared" si="116"/>
        <v/>
      </c>
      <c r="U415" t="str">
        <f t="shared" si="116"/>
        <v/>
      </c>
      <c r="V415" t="str">
        <f t="shared" si="110"/>
        <v/>
      </c>
      <c r="W415" t="str">
        <f t="shared" si="115"/>
        <v/>
      </c>
      <c r="X415" t="str">
        <f t="shared" si="115"/>
        <v/>
      </c>
      <c r="Y415" t="str">
        <f t="shared" si="115"/>
        <v/>
      </c>
      <c r="Z415" t="str">
        <f t="shared" si="115"/>
        <v/>
      </c>
      <c r="AA415" t="str">
        <f t="shared" si="115"/>
        <v/>
      </c>
      <c r="AB415" t="str">
        <f t="shared" si="115"/>
        <v/>
      </c>
      <c r="AC415" t="str">
        <f t="shared" si="114"/>
        <v/>
      </c>
      <c r="AD415" t="str">
        <f t="shared" si="114"/>
        <v/>
      </c>
      <c r="AE415" t="str">
        <f t="shared" si="114"/>
        <v/>
      </c>
      <c r="AF415" t="str">
        <f t="shared" si="114"/>
        <v/>
      </c>
      <c r="AG415" t="str">
        <f t="shared" si="114"/>
        <v/>
      </c>
      <c r="AH415" t="str">
        <f t="shared" si="114"/>
        <v/>
      </c>
      <c r="AI415">
        <f t="shared" si="111"/>
        <v>0</v>
      </c>
      <c r="AJ415">
        <f t="shared" si="112"/>
        <v>0</v>
      </c>
    </row>
    <row r="416" spans="2:36" hidden="1" x14ac:dyDescent="0.2">
      <c r="B416">
        <f>TABLA!D411</f>
        <v>1841</v>
      </c>
      <c r="C416" t="str">
        <f>IF(ISNA(LOOKUP($D416,BLIOTECAS!$B$1:$B$27,BLIOTECAS!C$1:C$27)),"",LOOKUP($D416,BLIOTECAS!$B$1:$B$27,BLIOTECAS!C$1:C$27))</f>
        <v>F. Trabajo Social</v>
      </c>
      <c r="D416">
        <f>TABLA!G411</f>
        <v>26</v>
      </c>
      <c r="E416" s="163">
        <f>TABLA!BF411</f>
        <v>0</v>
      </c>
      <c r="F416" s="163">
        <f>TABLA!BO411</f>
        <v>0</v>
      </c>
      <c r="G416" t="str">
        <f t="shared" si="116"/>
        <v/>
      </c>
      <c r="H416" t="str">
        <f t="shared" si="116"/>
        <v/>
      </c>
      <c r="I416" t="str">
        <f t="shared" si="116"/>
        <v/>
      </c>
      <c r="J416" t="str">
        <f t="shared" si="116"/>
        <v/>
      </c>
      <c r="K416" t="str">
        <f t="shared" si="116"/>
        <v/>
      </c>
      <c r="L416" t="str">
        <f t="shared" si="116"/>
        <v/>
      </c>
      <c r="M416" t="str">
        <f t="shared" si="116"/>
        <v/>
      </c>
      <c r="N416" t="str">
        <f t="shared" si="116"/>
        <v/>
      </c>
      <c r="O416" t="str">
        <f t="shared" si="116"/>
        <v/>
      </c>
      <c r="P416" t="str">
        <f t="shared" si="116"/>
        <v/>
      </c>
      <c r="Q416" t="str">
        <f t="shared" si="116"/>
        <v/>
      </c>
      <c r="R416" t="str">
        <f t="shared" si="116"/>
        <v/>
      </c>
      <c r="S416" t="str">
        <f t="shared" si="116"/>
        <v/>
      </c>
      <c r="T416" t="str">
        <f t="shared" si="116"/>
        <v/>
      </c>
      <c r="U416" t="str">
        <f t="shared" si="116"/>
        <v/>
      </c>
      <c r="V416" t="str">
        <f t="shared" si="110"/>
        <v/>
      </c>
      <c r="W416" t="str">
        <f t="shared" si="115"/>
        <v/>
      </c>
      <c r="X416" t="str">
        <f t="shared" si="115"/>
        <v/>
      </c>
      <c r="Y416" t="str">
        <f t="shared" si="115"/>
        <v/>
      </c>
      <c r="Z416" t="str">
        <f t="shared" si="115"/>
        <v/>
      </c>
      <c r="AA416" t="str">
        <f t="shared" si="115"/>
        <v/>
      </c>
      <c r="AB416" t="str">
        <f t="shared" si="115"/>
        <v/>
      </c>
      <c r="AC416" t="str">
        <f t="shared" ref="AC416:AH425" si="117">IFERROR((IF(FIND(AC$1,$E416,1)&gt;0,"x")),"")</f>
        <v/>
      </c>
      <c r="AD416" t="str">
        <f t="shared" si="117"/>
        <v/>
      </c>
      <c r="AE416" t="str">
        <f t="shared" si="117"/>
        <v/>
      </c>
      <c r="AF416" t="str">
        <f t="shared" si="117"/>
        <v/>
      </c>
      <c r="AG416" t="str">
        <f t="shared" si="117"/>
        <v/>
      </c>
      <c r="AH416" t="str">
        <f t="shared" si="117"/>
        <v/>
      </c>
      <c r="AI416">
        <f t="shared" si="111"/>
        <v>0</v>
      </c>
      <c r="AJ416">
        <f t="shared" si="112"/>
        <v>0</v>
      </c>
    </row>
    <row r="417" spans="2:36" hidden="1" x14ac:dyDescent="0.2">
      <c r="B417">
        <f>TABLA!D412</f>
        <v>1842</v>
      </c>
      <c r="C417" t="str">
        <f>IF(ISNA(LOOKUP($D417,BLIOTECAS!$B$1:$B$27,BLIOTECAS!C$1:C$27)),"",LOOKUP($D417,BLIOTECAS!$B$1:$B$27,BLIOTECAS!C$1:C$27))</f>
        <v xml:space="preserve">Facultad de Odontología </v>
      </c>
      <c r="D417">
        <f>TABLA!G412</f>
        <v>19</v>
      </c>
      <c r="E417" s="163">
        <f>TABLA!BF412</f>
        <v>0</v>
      </c>
      <c r="F417" s="163">
        <f>TABLA!BO412</f>
        <v>0</v>
      </c>
      <c r="G417" t="str">
        <f t="shared" si="116"/>
        <v/>
      </c>
      <c r="H417" t="str">
        <f t="shared" si="116"/>
        <v/>
      </c>
      <c r="I417" t="str">
        <f t="shared" si="116"/>
        <v/>
      </c>
      <c r="J417" t="str">
        <f t="shared" si="116"/>
        <v/>
      </c>
      <c r="K417" t="str">
        <f t="shared" si="116"/>
        <v/>
      </c>
      <c r="L417" t="str">
        <f t="shared" si="116"/>
        <v/>
      </c>
      <c r="M417" t="str">
        <f t="shared" si="116"/>
        <v/>
      </c>
      <c r="N417" t="str">
        <f t="shared" si="116"/>
        <v/>
      </c>
      <c r="O417" t="str">
        <f t="shared" si="116"/>
        <v/>
      </c>
      <c r="P417" t="str">
        <f t="shared" si="116"/>
        <v/>
      </c>
      <c r="Q417" t="str">
        <f t="shared" si="116"/>
        <v/>
      </c>
      <c r="R417" t="str">
        <f t="shared" si="116"/>
        <v/>
      </c>
      <c r="S417" t="str">
        <f t="shared" si="116"/>
        <v/>
      </c>
      <c r="T417" t="str">
        <f t="shared" si="116"/>
        <v/>
      </c>
      <c r="U417" t="str">
        <f t="shared" si="116"/>
        <v/>
      </c>
      <c r="V417" t="str">
        <f t="shared" si="110"/>
        <v/>
      </c>
      <c r="W417" t="str">
        <f t="shared" ref="W417:AB426" si="118">IFERROR((IF(FIND(W$1,$E417,1)&gt;0,"x")),"")</f>
        <v/>
      </c>
      <c r="X417" t="str">
        <f t="shared" si="118"/>
        <v/>
      </c>
      <c r="Y417" t="str">
        <f t="shared" si="118"/>
        <v/>
      </c>
      <c r="Z417" t="str">
        <f t="shared" si="118"/>
        <v/>
      </c>
      <c r="AA417" t="str">
        <f t="shared" si="118"/>
        <v/>
      </c>
      <c r="AB417" t="str">
        <f t="shared" si="118"/>
        <v/>
      </c>
      <c r="AC417" t="str">
        <f t="shared" si="117"/>
        <v/>
      </c>
      <c r="AD417" t="str">
        <f t="shared" si="117"/>
        <v/>
      </c>
      <c r="AE417" t="str">
        <f t="shared" si="117"/>
        <v/>
      </c>
      <c r="AF417" t="str">
        <f t="shared" si="117"/>
        <v/>
      </c>
      <c r="AG417" t="str">
        <f t="shared" si="117"/>
        <v/>
      </c>
      <c r="AH417" t="str">
        <f t="shared" si="117"/>
        <v/>
      </c>
      <c r="AI417">
        <f t="shared" si="111"/>
        <v>0</v>
      </c>
      <c r="AJ417">
        <f t="shared" si="112"/>
        <v>0</v>
      </c>
    </row>
    <row r="418" spans="2:36" hidden="1" x14ac:dyDescent="0.2">
      <c r="B418">
        <f>TABLA!D413</f>
        <v>1844</v>
      </c>
      <c r="C418" t="str">
        <f>IF(ISNA(LOOKUP($D418,BLIOTECAS!$B$1:$B$27,BLIOTECAS!C$1:C$27)),"",LOOKUP($D418,BLIOTECAS!$B$1:$B$27,BLIOTECAS!C$1:C$27))</f>
        <v xml:space="preserve">Facultad de Ciencias Geológicas </v>
      </c>
      <c r="D418">
        <f>TABLA!G413</f>
        <v>7</v>
      </c>
      <c r="E418" s="163">
        <f>TABLA!BF413</f>
        <v>0</v>
      </c>
      <c r="F418" s="163">
        <f>TABLA!BO413</f>
        <v>0</v>
      </c>
      <c r="G418" t="str">
        <f t="shared" si="116"/>
        <v/>
      </c>
      <c r="H418" t="str">
        <f t="shared" si="116"/>
        <v/>
      </c>
      <c r="I418" t="str">
        <f t="shared" si="116"/>
        <v/>
      </c>
      <c r="J418" t="str">
        <f t="shared" si="116"/>
        <v/>
      </c>
      <c r="K418" t="str">
        <f t="shared" si="116"/>
        <v/>
      </c>
      <c r="L418" t="str">
        <f t="shared" si="116"/>
        <v/>
      </c>
      <c r="M418" t="str">
        <f t="shared" si="116"/>
        <v/>
      </c>
      <c r="N418" t="str">
        <f t="shared" si="116"/>
        <v/>
      </c>
      <c r="O418" t="str">
        <f t="shared" si="116"/>
        <v/>
      </c>
      <c r="P418" t="str">
        <f t="shared" si="116"/>
        <v/>
      </c>
      <c r="Q418" t="str">
        <f t="shared" si="116"/>
        <v/>
      </c>
      <c r="R418" t="str">
        <f t="shared" si="116"/>
        <v/>
      </c>
      <c r="S418" t="str">
        <f t="shared" si="116"/>
        <v/>
      </c>
      <c r="T418" t="str">
        <f t="shared" si="116"/>
        <v/>
      </c>
      <c r="U418" t="str">
        <f t="shared" si="116"/>
        <v/>
      </c>
      <c r="V418" t="str">
        <f t="shared" si="110"/>
        <v/>
      </c>
      <c r="W418" t="str">
        <f t="shared" si="118"/>
        <v/>
      </c>
      <c r="X418" t="str">
        <f t="shared" si="118"/>
        <v/>
      </c>
      <c r="Y418" t="str">
        <f t="shared" si="118"/>
        <v/>
      </c>
      <c r="Z418" t="str">
        <f t="shared" si="118"/>
        <v/>
      </c>
      <c r="AA418" t="str">
        <f t="shared" si="118"/>
        <v/>
      </c>
      <c r="AB418" t="str">
        <f t="shared" si="118"/>
        <v/>
      </c>
      <c r="AC418" t="str">
        <f t="shared" si="117"/>
        <v/>
      </c>
      <c r="AD418" t="str">
        <f t="shared" si="117"/>
        <v/>
      </c>
      <c r="AE418" t="str">
        <f t="shared" si="117"/>
        <v/>
      </c>
      <c r="AF418" t="str">
        <f t="shared" si="117"/>
        <v/>
      </c>
      <c r="AG418" t="str">
        <f t="shared" si="117"/>
        <v/>
      </c>
      <c r="AH418" t="str">
        <f t="shared" si="117"/>
        <v/>
      </c>
      <c r="AI418">
        <f t="shared" si="111"/>
        <v>0</v>
      </c>
      <c r="AJ418">
        <f t="shared" si="112"/>
        <v>0</v>
      </c>
    </row>
    <row r="419" spans="2:36" hidden="1" x14ac:dyDescent="0.2">
      <c r="B419">
        <f>TABLA!D414</f>
        <v>1845</v>
      </c>
      <c r="C419" t="str">
        <f>IF(ISNA(LOOKUP($D419,BLIOTECAS!$B$1:$B$27,BLIOTECAS!C$1:C$27)),"",LOOKUP($D419,BLIOTECAS!$B$1:$B$27,BLIOTECAS!C$1:C$27))</f>
        <v xml:space="preserve">Facultad de Geografía e Historia </v>
      </c>
      <c r="D419">
        <f>TABLA!G414</f>
        <v>16</v>
      </c>
      <c r="E419" s="163">
        <f>TABLA!BF414</f>
        <v>0</v>
      </c>
      <c r="F419" s="163">
        <f>TABLA!BO414</f>
        <v>0</v>
      </c>
      <c r="G419" t="str">
        <f t="shared" si="116"/>
        <v/>
      </c>
      <c r="H419" t="str">
        <f t="shared" si="116"/>
        <v/>
      </c>
      <c r="I419" t="str">
        <f t="shared" si="116"/>
        <v/>
      </c>
      <c r="J419" t="str">
        <f t="shared" si="116"/>
        <v/>
      </c>
      <c r="K419" t="str">
        <f t="shared" si="116"/>
        <v/>
      </c>
      <c r="L419" t="str">
        <f t="shared" si="116"/>
        <v/>
      </c>
      <c r="M419" t="str">
        <f t="shared" si="116"/>
        <v/>
      </c>
      <c r="N419" t="str">
        <f t="shared" si="116"/>
        <v/>
      </c>
      <c r="O419" t="str">
        <f t="shared" si="116"/>
        <v/>
      </c>
      <c r="P419" t="str">
        <f t="shared" si="116"/>
        <v/>
      </c>
      <c r="Q419" t="str">
        <f t="shared" si="116"/>
        <v/>
      </c>
      <c r="R419" t="str">
        <f t="shared" si="116"/>
        <v/>
      </c>
      <c r="S419" t="str">
        <f t="shared" si="116"/>
        <v/>
      </c>
      <c r="T419" t="str">
        <f t="shared" si="116"/>
        <v/>
      </c>
      <c r="U419" t="str">
        <f t="shared" si="116"/>
        <v/>
      </c>
      <c r="V419" t="str">
        <f t="shared" si="110"/>
        <v/>
      </c>
      <c r="W419" t="str">
        <f t="shared" si="118"/>
        <v/>
      </c>
      <c r="X419" t="str">
        <f t="shared" si="118"/>
        <v/>
      </c>
      <c r="Y419" t="str">
        <f t="shared" si="118"/>
        <v/>
      </c>
      <c r="Z419" t="str">
        <f t="shared" si="118"/>
        <v/>
      </c>
      <c r="AA419" t="str">
        <f t="shared" si="118"/>
        <v/>
      </c>
      <c r="AB419" t="str">
        <f t="shared" si="118"/>
        <v/>
      </c>
      <c r="AC419" t="str">
        <f t="shared" si="117"/>
        <v/>
      </c>
      <c r="AD419" t="str">
        <f t="shared" si="117"/>
        <v/>
      </c>
      <c r="AE419" t="str">
        <f t="shared" si="117"/>
        <v/>
      </c>
      <c r="AF419" t="str">
        <f t="shared" si="117"/>
        <v/>
      </c>
      <c r="AG419" t="str">
        <f t="shared" si="117"/>
        <v/>
      </c>
      <c r="AH419" t="str">
        <f t="shared" si="117"/>
        <v/>
      </c>
      <c r="AI419">
        <f t="shared" si="111"/>
        <v>0</v>
      </c>
      <c r="AJ419">
        <f t="shared" si="112"/>
        <v>0</v>
      </c>
    </row>
    <row r="420" spans="2:36" hidden="1" x14ac:dyDescent="0.2">
      <c r="B420">
        <f>TABLA!D415</f>
        <v>1846</v>
      </c>
      <c r="C420" t="str">
        <f>IF(ISNA(LOOKUP($D420,BLIOTECAS!$B$1:$B$27,BLIOTECAS!C$1:C$27)),"",LOOKUP($D420,BLIOTECAS!$B$1:$B$27,BLIOTECAS!C$1:C$27))</f>
        <v xml:space="preserve">Facultad de Ciencias Físicas </v>
      </c>
      <c r="D420">
        <f>TABLA!G415</f>
        <v>6</v>
      </c>
      <c r="E420" s="163">
        <f>TABLA!BF415</f>
        <v>0</v>
      </c>
      <c r="F420" s="163">
        <f>TABLA!BO415</f>
        <v>0</v>
      </c>
      <c r="G420" t="str">
        <f t="shared" si="116"/>
        <v/>
      </c>
      <c r="H420" t="str">
        <f t="shared" si="116"/>
        <v/>
      </c>
      <c r="I420" t="str">
        <f t="shared" si="116"/>
        <v/>
      </c>
      <c r="J420" t="str">
        <f t="shared" si="116"/>
        <v/>
      </c>
      <c r="K420" t="str">
        <f t="shared" si="116"/>
        <v/>
      </c>
      <c r="L420" t="str">
        <f t="shared" si="116"/>
        <v/>
      </c>
      <c r="M420" t="str">
        <f t="shared" si="116"/>
        <v/>
      </c>
      <c r="N420" t="str">
        <f t="shared" si="116"/>
        <v/>
      </c>
      <c r="O420" t="str">
        <f t="shared" si="116"/>
        <v/>
      </c>
      <c r="P420" t="str">
        <f t="shared" si="116"/>
        <v/>
      </c>
      <c r="Q420" t="str">
        <f t="shared" si="116"/>
        <v/>
      </c>
      <c r="R420" t="str">
        <f t="shared" si="116"/>
        <v/>
      </c>
      <c r="S420" t="str">
        <f t="shared" si="116"/>
        <v/>
      </c>
      <c r="T420" t="str">
        <f t="shared" si="116"/>
        <v/>
      </c>
      <c r="U420" t="str">
        <f t="shared" si="116"/>
        <v/>
      </c>
      <c r="V420" t="str">
        <f t="shared" si="110"/>
        <v/>
      </c>
      <c r="W420" t="str">
        <f t="shared" si="118"/>
        <v/>
      </c>
      <c r="X420" t="str">
        <f t="shared" si="118"/>
        <v/>
      </c>
      <c r="Y420" t="str">
        <f t="shared" si="118"/>
        <v/>
      </c>
      <c r="Z420" t="str">
        <f t="shared" si="118"/>
        <v/>
      </c>
      <c r="AA420" t="str">
        <f t="shared" si="118"/>
        <v/>
      </c>
      <c r="AB420" t="str">
        <f t="shared" si="118"/>
        <v/>
      </c>
      <c r="AC420" t="str">
        <f t="shared" si="117"/>
        <v/>
      </c>
      <c r="AD420" t="str">
        <f t="shared" si="117"/>
        <v/>
      </c>
      <c r="AE420" t="str">
        <f t="shared" si="117"/>
        <v/>
      </c>
      <c r="AF420" t="str">
        <f t="shared" si="117"/>
        <v/>
      </c>
      <c r="AG420" t="str">
        <f t="shared" si="117"/>
        <v/>
      </c>
      <c r="AH420" t="str">
        <f t="shared" si="117"/>
        <v/>
      </c>
      <c r="AI420">
        <f t="shared" si="111"/>
        <v>0</v>
      </c>
      <c r="AJ420">
        <f t="shared" si="112"/>
        <v>0</v>
      </c>
    </row>
    <row r="421" spans="2:36" hidden="1" x14ac:dyDescent="0.2">
      <c r="B421">
        <f>TABLA!D416</f>
        <v>1847</v>
      </c>
      <c r="C421" t="str">
        <f>IF(ISNA(LOOKUP($D421,BLIOTECAS!$B$1:$B$27,BLIOTECAS!C$1:C$27)),"",LOOKUP($D421,BLIOTECAS!$B$1:$B$27,BLIOTECAS!C$1:C$27))</f>
        <v xml:space="preserve">Facultad de Educación </v>
      </c>
      <c r="D421">
        <f>TABLA!G416</f>
        <v>12</v>
      </c>
      <c r="E421" s="163">
        <f>TABLA!BF416</f>
        <v>0</v>
      </c>
      <c r="F421" s="163">
        <f>TABLA!BO416</f>
        <v>0</v>
      </c>
      <c r="G421" t="str">
        <f t="shared" si="116"/>
        <v/>
      </c>
      <c r="H421" t="str">
        <f t="shared" si="116"/>
        <v/>
      </c>
      <c r="I421" t="str">
        <f t="shared" si="116"/>
        <v/>
      </c>
      <c r="J421" t="str">
        <f t="shared" si="116"/>
        <v/>
      </c>
      <c r="K421" t="str">
        <f t="shared" si="116"/>
        <v/>
      </c>
      <c r="L421" t="str">
        <f t="shared" si="116"/>
        <v/>
      </c>
      <c r="M421" t="str">
        <f t="shared" si="116"/>
        <v/>
      </c>
      <c r="N421" t="str">
        <f t="shared" si="116"/>
        <v/>
      </c>
      <c r="O421" t="str">
        <f t="shared" si="116"/>
        <v/>
      </c>
      <c r="P421" t="str">
        <f t="shared" si="116"/>
        <v/>
      </c>
      <c r="Q421" t="str">
        <f t="shared" si="116"/>
        <v/>
      </c>
      <c r="R421" t="str">
        <f t="shared" si="116"/>
        <v/>
      </c>
      <c r="S421" t="str">
        <f t="shared" si="116"/>
        <v/>
      </c>
      <c r="T421" t="str">
        <f t="shared" si="116"/>
        <v/>
      </c>
      <c r="U421" t="str">
        <f t="shared" si="116"/>
        <v/>
      </c>
      <c r="V421" t="str">
        <f t="shared" si="110"/>
        <v/>
      </c>
      <c r="W421" t="str">
        <f t="shared" si="118"/>
        <v/>
      </c>
      <c r="X421" t="str">
        <f t="shared" si="118"/>
        <v/>
      </c>
      <c r="Y421" t="str">
        <f t="shared" si="118"/>
        <v/>
      </c>
      <c r="Z421" t="str">
        <f t="shared" si="118"/>
        <v/>
      </c>
      <c r="AA421" t="str">
        <f t="shared" si="118"/>
        <v/>
      </c>
      <c r="AB421" t="str">
        <f t="shared" si="118"/>
        <v/>
      </c>
      <c r="AC421" t="str">
        <f t="shared" si="117"/>
        <v/>
      </c>
      <c r="AD421" t="str">
        <f t="shared" si="117"/>
        <v/>
      </c>
      <c r="AE421" t="str">
        <f t="shared" si="117"/>
        <v/>
      </c>
      <c r="AF421" t="str">
        <f t="shared" si="117"/>
        <v/>
      </c>
      <c r="AG421" t="str">
        <f t="shared" si="117"/>
        <v/>
      </c>
      <c r="AH421" t="str">
        <f t="shared" si="117"/>
        <v/>
      </c>
      <c r="AI421">
        <f t="shared" si="111"/>
        <v>0</v>
      </c>
      <c r="AJ421">
        <f t="shared" si="112"/>
        <v>0</v>
      </c>
    </row>
    <row r="422" spans="2:36" hidden="1" x14ac:dyDescent="0.2">
      <c r="B422">
        <f>TABLA!D417</f>
        <v>1849</v>
      </c>
      <c r="C422" t="str">
        <f>IF(ISNA(LOOKUP($D422,BLIOTECAS!$B$1:$B$27,BLIOTECAS!C$1:C$27)),"",LOOKUP($D422,BLIOTECAS!$B$1:$B$27,BLIOTECAS!C$1:C$27))</f>
        <v/>
      </c>
      <c r="D422">
        <f>TABLA!G417</f>
        <v>0</v>
      </c>
      <c r="E422" s="163">
        <f>TABLA!BF417</f>
        <v>0</v>
      </c>
      <c r="F422" s="163">
        <f>TABLA!BO417</f>
        <v>0</v>
      </c>
      <c r="G422" t="str">
        <f t="shared" si="116"/>
        <v/>
      </c>
      <c r="H422" t="str">
        <f t="shared" si="116"/>
        <v/>
      </c>
      <c r="I422" t="str">
        <f t="shared" si="116"/>
        <v/>
      </c>
      <c r="J422" t="str">
        <f t="shared" si="116"/>
        <v/>
      </c>
      <c r="K422" t="str">
        <f t="shared" si="116"/>
        <v/>
      </c>
      <c r="L422" t="str">
        <f t="shared" si="116"/>
        <v/>
      </c>
      <c r="M422" t="str">
        <f t="shared" si="116"/>
        <v/>
      </c>
      <c r="N422" t="str">
        <f t="shared" si="116"/>
        <v/>
      </c>
      <c r="O422" t="str">
        <f t="shared" si="116"/>
        <v/>
      </c>
      <c r="P422" t="str">
        <f t="shared" si="116"/>
        <v/>
      </c>
      <c r="Q422" t="str">
        <f t="shared" si="116"/>
        <v/>
      </c>
      <c r="R422" t="str">
        <f t="shared" si="116"/>
        <v/>
      </c>
      <c r="S422" t="str">
        <f t="shared" si="116"/>
        <v/>
      </c>
      <c r="T422" t="str">
        <f t="shared" si="116"/>
        <v/>
      </c>
      <c r="U422" t="str">
        <f t="shared" si="116"/>
        <v/>
      </c>
      <c r="V422" t="str">
        <f t="shared" si="110"/>
        <v/>
      </c>
      <c r="W422" t="str">
        <f t="shared" si="118"/>
        <v/>
      </c>
      <c r="X422" t="str">
        <f t="shared" si="118"/>
        <v/>
      </c>
      <c r="Y422" t="str">
        <f t="shared" si="118"/>
        <v/>
      </c>
      <c r="Z422" t="str">
        <f t="shared" si="118"/>
        <v/>
      </c>
      <c r="AA422" t="str">
        <f t="shared" si="118"/>
        <v/>
      </c>
      <c r="AB422" t="str">
        <f t="shared" si="118"/>
        <v/>
      </c>
      <c r="AC422" t="str">
        <f t="shared" si="117"/>
        <v/>
      </c>
      <c r="AD422" t="str">
        <f t="shared" si="117"/>
        <v/>
      </c>
      <c r="AE422" t="str">
        <f t="shared" si="117"/>
        <v/>
      </c>
      <c r="AF422" t="str">
        <f t="shared" si="117"/>
        <v/>
      </c>
      <c r="AG422" t="str">
        <f t="shared" si="117"/>
        <v/>
      </c>
      <c r="AH422" t="str">
        <f t="shared" si="117"/>
        <v/>
      </c>
      <c r="AI422">
        <f t="shared" si="111"/>
        <v>0</v>
      </c>
      <c r="AJ422">
        <f t="shared" si="112"/>
        <v>0</v>
      </c>
    </row>
    <row r="423" spans="2:36" hidden="1" x14ac:dyDescent="0.2">
      <c r="B423">
        <f>TABLA!D418</f>
        <v>1850</v>
      </c>
      <c r="C423" t="str">
        <f>IF(ISNA(LOOKUP($D423,BLIOTECAS!$B$1:$B$27,BLIOTECAS!C$1:C$27)),"",LOOKUP($D423,BLIOTECAS!$B$1:$B$27,BLIOTECAS!C$1:C$27))</f>
        <v xml:space="preserve">Facultad de Geografía e Historia </v>
      </c>
      <c r="D423">
        <f>TABLA!G418</f>
        <v>16</v>
      </c>
      <c r="E423" s="163">
        <f>TABLA!BF418</f>
        <v>0</v>
      </c>
      <c r="F423" s="163">
        <f>TABLA!BO418</f>
        <v>0</v>
      </c>
      <c r="G423" t="str">
        <f t="shared" si="116"/>
        <v/>
      </c>
      <c r="H423" t="str">
        <f t="shared" si="116"/>
        <v/>
      </c>
      <c r="I423" t="str">
        <f t="shared" si="116"/>
        <v/>
      </c>
      <c r="J423" t="str">
        <f t="shared" si="116"/>
        <v/>
      </c>
      <c r="K423" t="str">
        <f t="shared" si="116"/>
        <v/>
      </c>
      <c r="L423" t="str">
        <f t="shared" si="116"/>
        <v/>
      </c>
      <c r="M423" t="str">
        <f t="shared" si="116"/>
        <v/>
      </c>
      <c r="N423" t="str">
        <f t="shared" si="116"/>
        <v/>
      </c>
      <c r="O423" t="str">
        <f t="shared" si="116"/>
        <v/>
      </c>
      <c r="P423" t="str">
        <f t="shared" si="116"/>
        <v/>
      </c>
      <c r="Q423" t="str">
        <f t="shared" si="116"/>
        <v/>
      </c>
      <c r="R423" t="str">
        <f t="shared" si="116"/>
        <v/>
      </c>
      <c r="S423" t="str">
        <f t="shared" si="116"/>
        <v/>
      </c>
      <c r="T423" t="str">
        <f t="shared" si="116"/>
        <v/>
      </c>
      <c r="U423" t="str">
        <f t="shared" si="116"/>
        <v/>
      </c>
      <c r="V423" t="str">
        <f t="shared" si="110"/>
        <v/>
      </c>
      <c r="W423" t="str">
        <f t="shared" si="118"/>
        <v/>
      </c>
      <c r="X423" t="str">
        <f t="shared" si="118"/>
        <v/>
      </c>
      <c r="Y423" t="str">
        <f t="shared" si="118"/>
        <v/>
      </c>
      <c r="Z423" t="str">
        <f t="shared" si="118"/>
        <v/>
      </c>
      <c r="AA423" t="str">
        <f t="shared" si="118"/>
        <v/>
      </c>
      <c r="AB423" t="str">
        <f t="shared" si="118"/>
        <v/>
      </c>
      <c r="AC423" t="str">
        <f t="shared" si="117"/>
        <v/>
      </c>
      <c r="AD423" t="str">
        <f t="shared" si="117"/>
        <v/>
      </c>
      <c r="AE423" t="str">
        <f t="shared" si="117"/>
        <v/>
      </c>
      <c r="AF423" t="str">
        <f t="shared" si="117"/>
        <v/>
      </c>
      <c r="AG423" t="str">
        <f t="shared" si="117"/>
        <v/>
      </c>
      <c r="AH423" t="str">
        <f t="shared" si="117"/>
        <v/>
      </c>
      <c r="AI423">
        <f t="shared" si="111"/>
        <v>0</v>
      </c>
      <c r="AJ423">
        <f t="shared" si="112"/>
        <v>0</v>
      </c>
    </row>
    <row r="424" spans="2:36" x14ac:dyDescent="0.2">
      <c r="B424">
        <f>TABLA!D419</f>
        <v>1851</v>
      </c>
      <c r="C424" t="str">
        <f>IF(ISNA(LOOKUP($D424,BLIOTECAS!$B$1:$B$27,BLIOTECAS!C$1:C$27)),"",LOOKUP($D424,BLIOTECAS!$B$1:$B$27,BLIOTECAS!C$1:C$27))</f>
        <v/>
      </c>
      <c r="D424">
        <f>TABLA!G419</f>
        <v>0</v>
      </c>
      <c r="E424" s="163">
        <f>TABLA!BF419</f>
        <v>0</v>
      </c>
      <c r="F424" s="163">
        <f>TABLA!BO419</f>
        <v>0</v>
      </c>
      <c r="G424" t="str">
        <f t="shared" ref="G424:U433" si="119">IFERROR((IF(FIND(G$1,$E424,1)&gt;0,"x")),"")</f>
        <v/>
      </c>
      <c r="H424" t="str">
        <f t="shared" si="119"/>
        <v/>
      </c>
      <c r="I424" t="str">
        <f t="shared" si="119"/>
        <v/>
      </c>
      <c r="J424" t="str">
        <f t="shared" si="119"/>
        <v/>
      </c>
      <c r="K424" t="str">
        <f t="shared" si="119"/>
        <v/>
      </c>
      <c r="L424" t="str">
        <f t="shared" si="119"/>
        <v/>
      </c>
      <c r="M424" t="str">
        <f t="shared" si="119"/>
        <v/>
      </c>
      <c r="N424" t="str">
        <f t="shared" si="119"/>
        <v/>
      </c>
      <c r="O424" t="str">
        <f t="shared" si="119"/>
        <v/>
      </c>
      <c r="P424" t="str">
        <f t="shared" si="119"/>
        <v/>
      </c>
      <c r="Q424" t="str">
        <f t="shared" si="119"/>
        <v/>
      </c>
      <c r="R424" t="str">
        <f t="shared" si="119"/>
        <v/>
      </c>
      <c r="S424" t="str">
        <f t="shared" si="119"/>
        <v/>
      </c>
      <c r="T424" t="str">
        <f t="shared" si="119"/>
        <v/>
      </c>
      <c r="U424" t="str">
        <f t="shared" si="119"/>
        <v/>
      </c>
      <c r="V424" t="str">
        <f t="shared" si="110"/>
        <v/>
      </c>
      <c r="W424" t="str">
        <f t="shared" si="118"/>
        <v/>
      </c>
      <c r="X424" t="str">
        <f t="shared" si="118"/>
        <v/>
      </c>
      <c r="Y424" t="str">
        <f t="shared" si="118"/>
        <v/>
      </c>
      <c r="Z424" t="str">
        <f t="shared" si="118"/>
        <v/>
      </c>
      <c r="AA424" t="str">
        <f t="shared" si="118"/>
        <v/>
      </c>
      <c r="AB424" t="str">
        <f t="shared" si="118"/>
        <v/>
      </c>
      <c r="AC424" t="str">
        <f t="shared" si="117"/>
        <v/>
      </c>
      <c r="AD424" t="str">
        <f t="shared" si="117"/>
        <v/>
      </c>
      <c r="AE424" t="str">
        <f t="shared" si="117"/>
        <v/>
      </c>
      <c r="AF424" t="str">
        <f t="shared" si="117"/>
        <v/>
      </c>
      <c r="AG424" t="str">
        <f t="shared" si="117"/>
        <v/>
      </c>
      <c r="AH424" t="str">
        <f t="shared" si="117"/>
        <v/>
      </c>
      <c r="AI424">
        <f t="shared" si="111"/>
        <v>0</v>
      </c>
      <c r="AJ424">
        <f t="shared" si="112"/>
        <v>0</v>
      </c>
    </row>
    <row r="425" spans="2:36" hidden="1" x14ac:dyDescent="0.2">
      <c r="B425">
        <f>TABLA!D420</f>
        <v>1852</v>
      </c>
      <c r="C425" t="str">
        <f>IF(ISNA(LOOKUP($D425,BLIOTECAS!$B$1:$B$27,BLIOTECAS!C$1:C$27)),"",LOOKUP($D425,BLIOTECAS!$B$1:$B$27,BLIOTECAS!C$1:C$27))</f>
        <v>F. Trabajo Social</v>
      </c>
      <c r="D425">
        <f>TABLA!G420</f>
        <v>26</v>
      </c>
      <c r="E425" s="163">
        <f>TABLA!BF420</f>
        <v>0</v>
      </c>
      <c r="F425" s="163">
        <f>TABLA!BO420</f>
        <v>0</v>
      </c>
      <c r="G425" t="str">
        <f t="shared" si="119"/>
        <v/>
      </c>
      <c r="H425" t="str">
        <f t="shared" si="119"/>
        <v/>
      </c>
      <c r="I425" t="str">
        <f t="shared" si="119"/>
        <v/>
      </c>
      <c r="J425" t="str">
        <f t="shared" si="119"/>
        <v/>
      </c>
      <c r="K425" t="str">
        <f t="shared" si="119"/>
        <v/>
      </c>
      <c r="L425" t="str">
        <f t="shared" si="119"/>
        <v/>
      </c>
      <c r="M425" t="str">
        <f t="shared" si="119"/>
        <v/>
      </c>
      <c r="N425" t="str">
        <f t="shared" si="119"/>
        <v/>
      </c>
      <c r="O425" t="str">
        <f t="shared" si="119"/>
        <v/>
      </c>
      <c r="P425" t="str">
        <f t="shared" si="119"/>
        <v/>
      </c>
      <c r="Q425" t="str">
        <f t="shared" si="119"/>
        <v/>
      </c>
      <c r="R425" t="str">
        <f t="shared" si="119"/>
        <v/>
      </c>
      <c r="S425" t="str">
        <f t="shared" si="119"/>
        <v/>
      </c>
      <c r="T425" t="str">
        <f t="shared" si="119"/>
        <v/>
      </c>
      <c r="U425" t="str">
        <f t="shared" si="119"/>
        <v/>
      </c>
      <c r="V425" t="str">
        <f t="shared" si="110"/>
        <v/>
      </c>
      <c r="W425" t="str">
        <f t="shared" si="118"/>
        <v/>
      </c>
      <c r="X425" t="str">
        <f t="shared" si="118"/>
        <v/>
      </c>
      <c r="Y425" t="str">
        <f t="shared" si="118"/>
        <v/>
      </c>
      <c r="Z425" t="str">
        <f t="shared" si="118"/>
        <v/>
      </c>
      <c r="AA425" t="str">
        <f t="shared" si="118"/>
        <v/>
      </c>
      <c r="AB425" t="str">
        <f t="shared" si="118"/>
        <v/>
      </c>
      <c r="AC425" t="str">
        <f t="shared" si="117"/>
        <v/>
      </c>
      <c r="AD425" t="str">
        <f t="shared" si="117"/>
        <v/>
      </c>
      <c r="AE425" t="str">
        <f t="shared" si="117"/>
        <v/>
      </c>
      <c r="AF425" t="str">
        <f t="shared" si="117"/>
        <v/>
      </c>
      <c r="AG425" t="str">
        <f t="shared" si="117"/>
        <v/>
      </c>
      <c r="AH425" t="str">
        <f t="shared" si="117"/>
        <v/>
      </c>
      <c r="AI425">
        <f t="shared" si="111"/>
        <v>0</v>
      </c>
      <c r="AJ425">
        <f t="shared" si="112"/>
        <v>0</v>
      </c>
    </row>
    <row r="426" spans="2:36" hidden="1" x14ac:dyDescent="0.2">
      <c r="B426">
        <f>TABLA!D421</f>
        <v>1853</v>
      </c>
      <c r="C426" t="str">
        <f>IF(ISNA(LOOKUP($D426,BLIOTECAS!$B$1:$B$27,BLIOTECAS!C$1:C$27)),"",LOOKUP($D426,BLIOTECAS!$B$1:$B$27,BLIOTECAS!C$1:C$27))</f>
        <v xml:space="preserve">Facultad de Filología </v>
      </c>
      <c r="D426">
        <f>TABLA!G421</f>
        <v>14</v>
      </c>
      <c r="E426" s="163">
        <f>TABLA!BF421</f>
        <v>0</v>
      </c>
      <c r="F426" s="163">
        <f>TABLA!BO421</f>
        <v>0</v>
      </c>
      <c r="G426" t="str">
        <f t="shared" si="119"/>
        <v/>
      </c>
      <c r="H426" t="str">
        <f t="shared" si="119"/>
        <v/>
      </c>
      <c r="I426" t="str">
        <f t="shared" si="119"/>
        <v/>
      </c>
      <c r="J426" t="str">
        <f t="shared" si="119"/>
        <v/>
      </c>
      <c r="K426" t="str">
        <f t="shared" si="119"/>
        <v/>
      </c>
      <c r="L426" t="str">
        <f t="shared" si="119"/>
        <v/>
      </c>
      <c r="M426" t="str">
        <f t="shared" si="119"/>
        <v/>
      </c>
      <c r="N426" t="str">
        <f t="shared" si="119"/>
        <v/>
      </c>
      <c r="O426" t="str">
        <f t="shared" si="119"/>
        <v/>
      </c>
      <c r="P426" t="str">
        <f t="shared" si="119"/>
        <v/>
      </c>
      <c r="Q426" t="str">
        <f t="shared" si="119"/>
        <v/>
      </c>
      <c r="R426" t="str">
        <f t="shared" si="119"/>
        <v/>
      </c>
      <c r="S426" t="str">
        <f t="shared" si="119"/>
        <v/>
      </c>
      <c r="T426" t="str">
        <f t="shared" si="119"/>
        <v/>
      </c>
      <c r="U426" t="str">
        <f t="shared" si="119"/>
        <v/>
      </c>
      <c r="V426" t="str">
        <f t="shared" si="110"/>
        <v/>
      </c>
      <c r="W426" t="str">
        <f t="shared" si="118"/>
        <v/>
      </c>
      <c r="X426" t="str">
        <f t="shared" si="118"/>
        <v/>
      </c>
      <c r="Y426" t="str">
        <f t="shared" si="118"/>
        <v/>
      </c>
      <c r="Z426" t="str">
        <f t="shared" si="118"/>
        <v/>
      </c>
      <c r="AA426" t="str">
        <f t="shared" si="118"/>
        <v/>
      </c>
      <c r="AB426" t="str">
        <f t="shared" si="118"/>
        <v/>
      </c>
      <c r="AC426" t="str">
        <f t="shared" ref="AC426:AH435" si="120">IFERROR((IF(FIND(AC$1,$E426,1)&gt;0,"x")),"")</f>
        <v/>
      </c>
      <c r="AD426" t="str">
        <f t="shared" si="120"/>
        <v/>
      </c>
      <c r="AE426" t="str">
        <f t="shared" si="120"/>
        <v/>
      </c>
      <c r="AF426" t="str">
        <f t="shared" si="120"/>
        <v/>
      </c>
      <c r="AG426" t="str">
        <f t="shared" si="120"/>
        <v/>
      </c>
      <c r="AH426" t="str">
        <f t="shared" si="120"/>
        <v/>
      </c>
      <c r="AI426">
        <f t="shared" si="111"/>
        <v>0</v>
      </c>
      <c r="AJ426">
        <f t="shared" si="112"/>
        <v>0</v>
      </c>
    </row>
    <row r="427" spans="2:36" ht="51" hidden="1" x14ac:dyDescent="0.2">
      <c r="B427">
        <f>TABLA!D422</f>
        <v>1854</v>
      </c>
      <c r="C427" t="str">
        <f>IF(ISNA(LOOKUP($D427,BLIOTECAS!$B$1:$B$27,BLIOTECAS!C$1:C$27)),"",LOOKUP($D427,BLIOTECAS!$B$1:$B$27,BLIOTECAS!C$1:C$27))</f>
        <v xml:space="preserve">Facultad de Ciencias de la Información </v>
      </c>
      <c r="D427">
        <f>TABLA!G422</f>
        <v>4</v>
      </c>
      <c r="E427" s="163">
        <f>TABLA!BF422</f>
        <v>0</v>
      </c>
      <c r="F427" s="163" t="str">
        <f>TABLA!BO422</f>
        <v>SUGIERO GESTIONAR LA AMPLIACIÓN DEL DEPÓSITO DE LIBROS PUES ABRIRÍA EL CAMINO PARA RECIBIR MAS DONACIONES. PARA ELLO, SE  PODRÍA LLEGAR A ACUERDOS CON OTRAS FACULTADES. POR EJEMPLO, CON MEDICINA DONDE HAY MUCHOS ESPACIOS NO UTILIZADOS</v>
      </c>
      <c r="G427" t="str">
        <f t="shared" si="119"/>
        <v/>
      </c>
      <c r="H427" t="str">
        <f t="shared" si="119"/>
        <v/>
      </c>
      <c r="I427" t="str">
        <f t="shared" si="119"/>
        <v/>
      </c>
      <c r="J427" t="str">
        <f t="shared" si="119"/>
        <v/>
      </c>
      <c r="K427" t="str">
        <f t="shared" si="119"/>
        <v/>
      </c>
      <c r="L427" t="str">
        <f t="shared" si="119"/>
        <v/>
      </c>
      <c r="M427" t="str">
        <f t="shared" si="119"/>
        <v/>
      </c>
      <c r="N427" t="str">
        <f t="shared" si="119"/>
        <v/>
      </c>
      <c r="O427" t="str">
        <f t="shared" si="119"/>
        <v/>
      </c>
      <c r="P427" t="str">
        <f t="shared" si="119"/>
        <v/>
      </c>
      <c r="Q427" t="str">
        <f t="shared" si="119"/>
        <v/>
      </c>
      <c r="R427" t="str">
        <f t="shared" si="119"/>
        <v/>
      </c>
      <c r="S427" t="str">
        <f t="shared" si="119"/>
        <v/>
      </c>
      <c r="T427" t="str">
        <f t="shared" si="119"/>
        <v/>
      </c>
      <c r="U427" t="str">
        <f t="shared" si="119"/>
        <v/>
      </c>
      <c r="V427" t="str">
        <f t="shared" si="110"/>
        <v/>
      </c>
      <c r="W427" t="str">
        <f t="shared" ref="W427:AB436" si="121">IFERROR((IF(FIND(W$1,$E427,1)&gt;0,"x")),"")</f>
        <v/>
      </c>
      <c r="X427" t="str">
        <f t="shared" si="121"/>
        <v/>
      </c>
      <c r="Y427" t="str">
        <f t="shared" si="121"/>
        <v/>
      </c>
      <c r="Z427" t="str">
        <f t="shared" si="121"/>
        <v/>
      </c>
      <c r="AA427" t="str">
        <f t="shared" si="121"/>
        <v/>
      </c>
      <c r="AB427" t="str">
        <f t="shared" si="121"/>
        <v/>
      </c>
      <c r="AC427" t="str">
        <f t="shared" si="120"/>
        <v/>
      </c>
      <c r="AD427" t="str">
        <f t="shared" si="120"/>
        <v/>
      </c>
      <c r="AE427" t="str">
        <f t="shared" si="120"/>
        <v/>
      </c>
      <c r="AF427" t="str">
        <f t="shared" si="120"/>
        <v/>
      </c>
      <c r="AG427" t="str">
        <f t="shared" si="120"/>
        <v/>
      </c>
      <c r="AH427" t="str">
        <f t="shared" si="120"/>
        <v/>
      </c>
      <c r="AI427">
        <f t="shared" si="111"/>
        <v>0</v>
      </c>
      <c r="AJ427">
        <f t="shared" si="112"/>
        <v>1</v>
      </c>
    </row>
    <row r="428" spans="2:36" hidden="1" x14ac:dyDescent="0.2">
      <c r="B428">
        <f>TABLA!D423</f>
        <v>1855</v>
      </c>
      <c r="C428" t="str">
        <f>IF(ISNA(LOOKUP($D428,BLIOTECAS!$B$1:$B$27,BLIOTECAS!C$1:C$27)),"",LOOKUP($D428,BLIOTECAS!$B$1:$B$27,BLIOTECAS!C$1:C$27))</f>
        <v xml:space="preserve">Facultad de Bellas Artes </v>
      </c>
      <c r="D428">
        <f>TABLA!G423</f>
        <v>1</v>
      </c>
      <c r="E428" s="163">
        <f>TABLA!BF423</f>
        <v>0</v>
      </c>
      <c r="F428" s="163">
        <f>TABLA!BO423</f>
        <v>0</v>
      </c>
      <c r="G428" t="str">
        <f t="shared" si="119"/>
        <v/>
      </c>
      <c r="H428" t="str">
        <f t="shared" si="119"/>
        <v/>
      </c>
      <c r="I428" t="str">
        <f t="shared" si="119"/>
        <v/>
      </c>
      <c r="J428" t="str">
        <f t="shared" si="119"/>
        <v/>
      </c>
      <c r="K428" t="str">
        <f t="shared" si="119"/>
        <v/>
      </c>
      <c r="L428" t="str">
        <f t="shared" si="119"/>
        <v/>
      </c>
      <c r="M428" t="str">
        <f t="shared" si="119"/>
        <v/>
      </c>
      <c r="N428" t="str">
        <f t="shared" si="119"/>
        <v/>
      </c>
      <c r="O428" t="str">
        <f t="shared" si="119"/>
        <v/>
      </c>
      <c r="P428" t="str">
        <f t="shared" si="119"/>
        <v/>
      </c>
      <c r="Q428" t="str">
        <f t="shared" si="119"/>
        <v/>
      </c>
      <c r="R428" t="str">
        <f t="shared" si="119"/>
        <v/>
      </c>
      <c r="S428" t="str">
        <f t="shared" si="119"/>
        <v/>
      </c>
      <c r="T428" t="str">
        <f t="shared" si="119"/>
        <v/>
      </c>
      <c r="U428" t="str">
        <f t="shared" si="119"/>
        <v/>
      </c>
      <c r="V428" t="str">
        <f t="shared" si="110"/>
        <v/>
      </c>
      <c r="W428" t="str">
        <f t="shared" si="121"/>
        <v/>
      </c>
      <c r="X428" t="str">
        <f t="shared" si="121"/>
        <v/>
      </c>
      <c r="Y428" t="str">
        <f t="shared" si="121"/>
        <v/>
      </c>
      <c r="Z428" t="str">
        <f t="shared" si="121"/>
        <v/>
      </c>
      <c r="AA428" t="str">
        <f t="shared" si="121"/>
        <v/>
      </c>
      <c r="AB428" t="str">
        <f t="shared" si="121"/>
        <v/>
      </c>
      <c r="AC428" t="str">
        <f t="shared" si="120"/>
        <v/>
      </c>
      <c r="AD428" t="str">
        <f t="shared" si="120"/>
        <v/>
      </c>
      <c r="AE428" t="str">
        <f t="shared" si="120"/>
        <v/>
      </c>
      <c r="AF428" t="str">
        <f t="shared" si="120"/>
        <v/>
      </c>
      <c r="AG428" t="str">
        <f t="shared" si="120"/>
        <v/>
      </c>
      <c r="AH428" t="str">
        <f t="shared" si="120"/>
        <v/>
      </c>
      <c r="AI428">
        <f t="shared" si="111"/>
        <v>0</v>
      </c>
      <c r="AJ428">
        <f t="shared" si="112"/>
        <v>0</v>
      </c>
    </row>
    <row r="429" spans="2:36" ht="25.5" hidden="1" x14ac:dyDescent="0.2">
      <c r="B429">
        <f>TABLA!D424</f>
        <v>1856</v>
      </c>
      <c r="C429" t="str">
        <f>IF(ISNA(LOOKUP($D429,BLIOTECAS!$B$1:$B$27,BLIOTECAS!C$1:C$27)),"",LOOKUP($D429,BLIOTECAS!$B$1:$B$27,BLIOTECAS!C$1:C$27))</f>
        <v xml:space="preserve">Facultad de Filología </v>
      </c>
      <c r="D429">
        <f>TABLA!G424</f>
        <v>14</v>
      </c>
      <c r="E429" s="163">
        <f>TABLA!BF424</f>
        <v>0</v>
      </c>
      <c r="F429" s="163" t="str">
        <f>TABLA!BO424</f>
        <v>La Biblioteca es el organismo más eficiente de la Universidad Complutense, con diferencia; siempre encuentran solución al problema o duda que se les plantea.</v>
      </c>
      <c r="G429" t="str">
        <f t="shared" si="119"/>
        <v/>
      </c>
      <c r="H429" t="str">
        <f t="shared" si="119"/>
        <v/>
      </c>
      <c r="I429" t="str">
        <f t="shared" si="119"/>
        <v/>
      </c>
      <c r="J429" t="str">
        <f t="shared" si="119"/>
        <v/>
      </c>
      <c r="K429" t="str">
        <f t="shared" si="119"/>
        <v/>
      </c>
      <c r="L429" t="str">
        <f t="shared" si="119"/>
        <v/>
      </c>
      <c r="M429" t="str">
        <f t="shared" si="119"/>
        <v/>
      </c>
      <c r="N429" t="str">
        <f t="shared" si="119"/>
        <v/>
      </c>
      <c r="O429" t="str">
        <f t="shared" si="119"/>
        <v/>
      </c>
      <c r="P429" t="str">
        <f t="shared" si="119"/>
        <v/>
      </c>
      <c r="Q429" t="str">
        <f t="shared" si="119"/>
        <v/>
      </c>
      <c r="R429" t="str">
        <f t="shared" si="119"/>
        <v/>
      </c>
      <c r="S429" t="str">
        <f t="shared" si="119"/>
        <v/>
      </c>
      <c r="T429" t="str">
        <f t="shared" si="119"/>
        <v/>
      </c>
      <c r="U429" t="str">
        <f t="shared" si="119"/>
        <v/>
      </c>
      <c r="V429" t="str">
        <f t="shared" si="110"/>
        <v/>
      </c>
      <c r="W429" t="str">
        <f t="shared" si="121"/>
        <v/>
      </c>
      <c r="X429" t="str">
        <f t="shared" si="121"/>
        <v/>
      </c>
      <c r="Y429" t="str">
        <f t="shared" si="121"/>
        <v/>
      </c>
      <c r="Z429" t="str">
        <f t="shared" si="121"/>
        <v/>
      </c>
      <c r="AA429" t="str">
        <f t="shared" si="121"/>
        <v/>
      </c>
      <c r="AB429" t="str">
        <f t="shared" si="121"/>
        <v/>
      </c>
      <c r="AC429" t="str">
        <f t="shared" si="120"/>
        <v/>
      </c>
      <c r="AD429" t="str">
        <f t="shared" si="120"/>
        <v/>
      </c>
      <c r="AE429" t="str">
        <f t="shared" si="120"/>
        <v/>
      </c>
      <c r="AF429" t="str">
        <f t="shared" si="120"/>
        <v/>
      </c>
      <c r="AG429" t="str">
        <f t="shared" si="120"/>
        <v/>
      </c>
      <c r="AH429" t="str">
        <f t="shared" si="120"/>
        <v/>
      </c>
      <c r="AI429">
        <f t="shared" si="111"/>
        <v>0</v>
      </c>
      <c r="AJ429">
        <f t="shared" si="112"/>
        <v>1</v>
      </c>
    </row>
    <row r="430" spans="2:36" x14ac:dyDescent="0.2">
      <c r="B430">
        <f>TABLA!D425</f>
        <v>1857</v>
      </c>
      <c r="C430" t="str">
        <f>IF(ISNA(LOOKUP($D430,BLIOTECAS!$B$1:$B$27,BLIOTECAS!C$1:C$27)),"",LOOKUP($D430,BLIOTECAS!$B$1:$B$27,BLIOTECAS!C$1:C$27))</f>
        <v xml:space="preserve">Facultad de Ciencias Económicas y Empresariales </v>
      </c>
      <c r="D430">
        <f>TABLA!G425</f>
        <v>5</v>
      </c>
      <c r="E430" s="163">
        <f>TABLA!BF425</f>
        <v>0</v>
      </c>
      <c r="F430" s="163">
        <f>TABLA!BO425</f>
        <v>0</v>
      </c>
      <c r="G430" t="str">
        <f t="shared" si="119"/>
        <v/>
      </c>
      <c r="H430" t="str">
        <f t="shared" si="119"/>
        <v/>
      </c>
      <c r="I430" t="str">
        <f t="shared" si="119"/>
        <v/>
      </c>
      <c r="J430" t="str">
        <f t="shared" si="119"/>
        <v/>
      </c>
      <c r="K430" t="str">
        <f t="shared" si="119"/>
        <v/>
      </c>
      <c r="L430" t="str">
        <f t="shared" si="119"/>
        <v/>
      </c>
      <c r="M430" t="str">
        <f t="shared" si="119"/>
        <v/>
      </c>
      <c r="N430" t="str">
        <f t="shared" si="119"/>
        <v/>
      </c>
      <c r="O430" t="str">
        <f t="shared" si="119"/>
        <v/>
      </c>
      <c r="P430" t="str">
        <f t="shared" si="119"/>
        <v/>
      </c>
      <c r="Q430" t="str">
        <f t="shared" si="119"/>
        <v/>
      </c>
      <c r="R430" t="str">
        <f t="shared" si="119"/>
        <v/>
      </c>
      <c r="S430" t="str">
        <f t="shared" si="119"/>
        <v/>
      </c>
      <c r="T430" t="str">
        <f t="shared" si="119"/>
        <v/>
      </c>
      <c r="U430" t="str">
        <f t="shared" si="119"/>
        <v/>
      </c>
      <c r="V430" t="str">
        <f t="shared" si="110"/>
        <v/>
      </c>
      <c r="W430" t="str">
        <f t="shared" si="121"/>
        <v/>
      </c>
      <c r="X430" t="str">
        <f t="shared" si="121"/>
        <v/>
      </c>
      <c r="Y430" t="str">
        <f t="shared" si="121"/>
        <v/>
      </c>
      <c r="Z430" t="str">
        <f t="shared" si="121"/>
        <v/>
      </c>
      <c r="AA430" t="str">
        <f t="shared" si="121"/>
        <v/>
      </c>
      <c r="AB430" t="str">
        <f t="shared" si="121"/>
        <v/>
      </c>
      <c r="AC430" t="str">
        <f t="shared" si="120"/>
        <v/>
      </c>
      <c r="AD430" t="str">
        <f t="shared" si="120"/>
        <v/>
      </c>
      <c r="AE430" t="str">
        <f t="shared" si="120"/>
        <v/>
      </c>
      <c r="AF430" t="str">
        <f t="shared" si="120"/>
        <v/>
      </c>
      <c r="AG430" t="str">
        <f t="shared" si="120"/>
        <v/>
      </c>
      <c r="AH430" t="str">
        <f t="shared" si="120"/>
        <v/>
      </c>
      <c r="AI430">
        <f t="shared" si="111"/>
        <v>0</v>
      </c>
      <c r="AJ430">
        <f t="shared" si="112"/>
        <v>0</v>
      </c>
    </row>
    <row r="431" spans="2:36" x14ac:dyDescent="0.2">
      <c r="B431">
        <f>TABLA!D426</f>
        <v>1858</v>
      </c>
      <c r="C431" t="str">
        <f>IF(ISNA(LOOKUP($D431,BLIOTECAS!$B$1:$B$27,BLIOTECAS!C$1:C$27)),"",LOOKUP($D431,BLIOTECAS!$B$1:$B$27,BLIOTECAS!C$1:C$27))</f>
        <v/>
      </c>
      <c r="D431">
        <f>TABLA!G426</f>
        <v>0</v>
      </c>
      <c r="E431" s="163">
        <f>TABLA!BF426</f>
        <v>0</v>
      </c>
      <c r="F431" s="163">
        <f>TABLA!BO426</f>
        <v>0</v>
      </c>
      <c r="G431" t="str">
        <f t="shared" si="119"/>
        <v/>
      </c>
      <c r="H431" t="str">
        <f t="shared" si="119"/>
        <v/>
      </c>
      <c r="I431" t="str">
        <f t="shared" si="119"/>
        <v/>
      </c>
      <c r="J431" t="str">
        <f t="shared" si="119"/>
        <v/>
      </c>
      <c r="K431" t="str">
        <f t="shared" si="119"/>
        <v/>
      </c>
      <c r="L431" t="str">
        <f t="shared" si="119"/>
        <v/>
      </c>
      <c r="M431" t="str">
        <f t="shared" si="119"/>
        <v/>
      </c>
      <c r="N431" t="str">
        <f t="shared" si="119"/>
        <v/>
      </c>
      <c r="O431" t="str">
        <f t="shared" si="119"/>
        <v/>
      </c>
      <c r="P431" t="str">
        <f t="shared" si="119"/>
        <v/>
      </c>
      <c r="Q431" t="str">
        <f t="shared" si="119"/>
        <v/>
      </c>
      <c r="R431" t="str">
        <f t="shared" si="119"/>
        <v/>
      </c>
      <c r="S431" t="str">
        <f t="shared" si="119"/>
        <v/>
      </c>
      <c r="T431" t="str">
        <f t="shared" si="119"/>
        <v/>
      </c>
      <c r="U431" t="str">
        <f t="shared" si="119"/>
        <v/>
      </c>
      <c r="V431" t="str">
        <f t="shared" si="110"/>
        <v/>
      </c>
      <c r="W431" t="str">
        <f t="shared" si="121"/>
        <v/>
      </c>
      <c r="X431" t="str">
        <f t="shared" si="121"/>
        <v/>
      </c>
      <c r="Y431" t="str">
        <f t="shared" si="121"/>
        <v/>
      </c>
      <c r="Z431" t="str">
        <f t="shared" si="121"/>
        <v/>
      </c>
      <c r="AA431" t="str">
        <f t="shared" si="121"/>
        <v/>
      </c>
      <c r="AB431" t="str">
        <f t="shared" si="121"/>
        <v/>
      </c>
      <c r="AC431" t="str">
        <f t="shared" si="120"/>
        <v/>
      </c>
      <c r="AD431" t="str">
        <f t="shared" si="120"/>
        <v/>
      </c>
      <c r="AE431" t="str">
        <f t="shared" si="120"/>
        <v/>
      </c>
      <c r="AF431" t="str">
        <f t="shared" si="120"/>
        <v/>
      </c>
      <c r="AG431" t="str">
        <f t="shared" si="120"/>
        <v/>
      </c>
      <c r="AH431" t="str">
        <f t="shared" si="120"/>
        <v/>
      </c>
      <c r="AI431">
        <f t="shared" si="111"/>
        <v>0</v>
      </c>
      <c r="AJ431">
        <f t="shared" si="112"/>
        <v>0</v>
      </c>
    </row>
    <row r="432" spans="2:36" ht="153" hidden="1" x14ac:dyDescent="0.2">
      <c r="B432">
        <f>TABLA!D427</f>
        <v>1859</v>
      </c>
      <c r="C432" t="str">
        <f>IF(ISNA(LOOKUP($D432,BLIOTECAS!$B$1:$B$27,BLIOTECAS!C$1:C$27)),"",LOOKUP($D432,BLIOTECAS!$B$1:$B$27,BLIOTECAS!C$1:C$27))</f>
        <v xml:space="preserve">Facultad de Derecho </v>
      </c>
      <c r="D432">
        <f>TABLA!G427</f>
        <v>11</v>
      </c>
      <c r="E432" s="163">
        <f>TABLA!BF427</f>
        <v>0</v>
      </c>
      <c r="F432" s="163" t="str">
        <f>TABLA!BO427</f>
        <v xml:space="preserve">&lt;br&gt;No debería haber un límite de tiempo en los libros cuando lo estás utilizando en una investigación. Podría funcionar como otras bibliotecas que no ponen límite a los investigadores en cuando al tiempo y en cualquier caso la renovación no debería limitarse a 3 veces. Es un sistema muy inconveniente que no facilita la investigación.&lt;br&gt;Podría digitalizarse las revistas antes del año 2009 o del año correspondiente (pidiendo el permiso necesario)que solo se encuentran en formato papel en la facultad. La digitalización ahorraría tiempo en cuanto a la consulta y una vez hecha los bibliotecarios no tendrían que ir a buscarlas a los departamentos, por lo que no tendrías que esperar hasta el día siguiente para consultar un artículo.&lt;br&gt;Concretamente La colección de Recueil de Cours no debería catalogarse como revista, porque por su extensión es imposible leer en la sala de la biblioteca o en una mañana. Debería catalogarse cada volumen como un libro independiente de forma que pudieras acceder al préstamo de forma normal. &lt;br&gt; </v>
      </c>
      <c r="G432" t="str">
        <f t="shared" si="119"/>
        <v/>
      </c>
      <c r="H432" t="str">
        <f t="shared" si="119"/>
        <v/>
      </c>
      <c r="I432" t="str">
        <f t="shared" si="119"/>
        <v/>
      </c>
      <c r="J432" t="str">
        <f t="shared" si="119"/>
        <v/>
      </c>
      <c r="K432" t="str">
        <f t="shared" si="119"/>
        <v/>
      </c>
      <c r="L432" t="str">
        <f t="shared" si="119"/>
        <v/>
      </c>
      <c r="M432" t="str">
        <f t="shared" si="119"/>
        <v/>
      </c>
      <c r="N432" t="str">
        <f t="shared" si="119"/>
        <v/>
      </c>
      <c r="O432" t="str">
        <f t="shared" si="119"/>
        <v/>
      </c>
      <c r="P432" t="str">
        <f t="shared" si="119"/>
        <v/>
      </c>
      <c r="Q432" t="str">
        <f t="shared" si="119"/>
        <v/>
      </c>
      <c r="R432" t="str">
        <f t="shared" si="119"/>
        <v/>
      </c>
      <c r="S432" t="str">
        <f t="shared" si="119"/>
        <v/>
      </c>
      <c r="T432" t="str">
        <f t="shared" si="119"/>
        <v/>
      </c>
      <c r="U432" t="str">
        <f t="shared" si="119"/>
        <v/>
      </c>
      <c r="V432" t="str">
        <f t="shared" si="110"/>
        <v/>
      </c>
      <c r="W432" t="str">
        <f t="shared" si="121"/>
        <v/>
      </c>
      <c r="X432" t="str">
        <f t="shared" si="121"/>
        <v/>
      </c>
      <c r="Y432" t="str">
        <f t="shared" si="121"/>
        <v/>
      </c>
      <c r="Z432" t="str">
        <f t="shared" si="121"/>
        <v/>
      </c>
      <c r="AA432" t="str">
        <f t="shared" si="121"/>
        <v/>
      </c>
      <c r="AB432" t="str">
        <f t="shared" si="121"/>
        <v/>
      </c>
      <c r="AC432" t="str">
        <f t="shared" si="120"/>
        <v/>
      </c>
      <c r="AD432" t="str">
        <f t="shared" si="120"/>
        <v/>
      </c>
      <c r="AE432" t="str">
        <f t="shared" si="120"/>
        <v/>
      </c>
      <c r="AF432" t="str">
        <f t="shared" si="120"/>
        <v/>
      </c>
      <c r="AG432" t="str">
        <f t="shared" si="120"/>
        <v/>
      </c>
      <c r="AH432" t="str">
        <f t="shared" si="120"/>
        <v/>
      </c>
      <c r="AI432">
        <f t="shared" si="111"/>
        <v>0</v>
      </c>
      <c r="AJ432">
        <f t="shared" si="112"/>
        <v>1</v>
      </c>
    </row>
    <row r="433" spans="2:36" hidden="1" x14ac:dyDescent="0.2">
      <c r="B433">
        <f>TABLA!D428</f>
        <v>1860</v>
      </c>
      <c r="C433" t="str">
        <f>IF(ISNA(LOOKUP($D433,BLIOTECAS!$B$1:$B$27,BLIOTECAS!C$1:C$27)),"",LOOKUP($D433,BLIOTECAS!$B$1:$B$27,BLIOTECAS!C$1:C$27))</f>
        <v xml:space="preserve">Facultad de Ciencias Químicas </v>
      </c>
      <c r="D433">
        <f>TABLA!G428</f>
        <v>10</v>
      </c>
      <c r="E433" s="163">
        <f>TABLA!BF428</f>
        <v>0</v>
      </c>
      <c r="F433" s="163">
        <f>TABLA!BO428</f>
        <v>0</v>
      </c>
      <c r="G433" t="str">
        <f t="shared" si="119"/>
        <v/>
      </c>
      <c r="H433" t="str">
        <f t="shared" si="119"/>
        <v/>
      </c>
      <c r="I433" t="str">
        <f t="shared" si="119"/>
        <v/>
      </c>
      <c r="J433" t="str">
        <f t="shared" si="119"/>
        <v/>
      </c>
      <c r="K433" t="str">
        <f t="shared" si="119"/>
        <v/>
      </c>
      <c r="L433" t="str">
        <f t="shared" si="119"/>
        <v/>
      </c>
      <c r="M433" t="str">
        <f t="shared" si="119"/>
        <v/>
      </c>
      <c r="N433" t="str">
        <f t="shared" si="119"/>
        <v/>
      </c>
      <c r="O433" t="str">
        <f t="shared" si="119"/>
        <v/>
      </c>
      <c r="P433" t="str">
        <f t="shared" si="119"/>
        <v/>
      </c>
      <c r="Q433" t="str">
        <f t="shared" si="119"/>
        <v/>
      </c>
      <c r="R433" t="str">
        <f t="shared" si="119"/>
        <v/>
      </c>
      <c r="S433" t="str">
        <f t="shared" si="119"/>
        <v/>
      </c>
      <c r="T433" t="str">
        <f t="shared" si="119"/>
        <v/>
      </c>
      <c r="U433" t="str">
        <f t="shared" si="119"/>
        <v/>
      </c>
      <c r="V433" t="str">
        <f t="shared" si="110"/>
        <v/>
      </c>
      <c r="W433" t="str">
        <f t="shared" si="121"/>
        <v/>
      </c>
      <c r="X433" t="str">
        <f t="shared" si="121"/>
        <v/>
      </c>
      <c r="Y433" t="str">
        <f t="shared" si="121"/>
        <v/>
      </c>
      <c r="Z433" t="str">
        <f t="shared" si="121"/>
        <v/>
      </c>
      <c r="AA433" t="str">
        <f t="shared" si="121"/>
        <v/>
      </c>
      <c r="AB433" t="str">
        <f t="shared" si="121"/>
        <v/>
      </c>
      <c r="AC433" t="str">
        <f t="shared" si="120"/>
        <v/>
      </c>
      <c r="AD433" t="str">
        <f t="shared" si="120"/>
        <v/>
      </c>
      <c r="AE433" t="str">
        <f t="shared" si="120"/>
        <v/>
      </c>
      <c r="AF433" t="str">
        <f t="shared" si="120"/>
        <v/>
      </c>
      <c r="AG433" t="str">
        <f t="shared" si="120"/>
        <v/>
      </c>
      <c r="AH433" t="str">
        <f t="shared" si="120"/>
        <v/>
      </c>
      <c r="AI433">
        <f t="shared" si="111"/>
        <v>0</v>
      </c>
      <c r="AJ433">
        <f t="shared" si="112"/>
        <v>0</v>
      </c>
    </row>
    <row r="434" spans="2:36" hidden="1" x14ac:dyDescent="0.2">
      <c r="B434">
        <f>TABLA!D429</f>
        <v>1861</v>
      </c>
      <c r="C434" t="str">
        <f>IF(ISNA(LOOKUP($D434,BLIOTECAS!$B$1:$B$27,BLIOTECAS!C$1:C$27)),"",LOOKUP($D434,BLIOTECAS!$B$1:$B$27,BLIOTECAS!C$1:C$27))</f>
        <v xml:space="preserve">Facultad de Ciencias Químicas </v>
      </c>
      <c r="D434">
        <f>TABLA!G429</f>
        <v>10</v>
      </c>
      <c r="E434" s="163">
        <f>TABLA!BF429</f>
        <v>0</v>
      </c>
      <c r="F434" s="163">
        <f>TABLA!BO429</f>
        <v>0</v>
      </c>
      <c r="G434" t="str">
        <f t="shared" ref="G434:U443" si="122">IFERROR((IF(FIND(G$1,$E434,1)&gt;0,"x")),"")</f>
        <v/>
      </c>
      <c r="H434" t="str">
        <f t="shared" si="122"/>
        <v/>
      </c>
      <c r="I434" t="str">
        <f t="shared" si="122"/>
        <v/>
      </c>
      <c r="J434" t="str">
        <f t="shared" si="122"/>
        <v/>
      </c>
      <c r="K434" t="str">
        <f t="shared" si="122"/>
        <v/>
      </c>
      <c r="L434" t="str">
        <f t="shared" si="122"/>
        <v/>
      </c>
      <c r="M434" t="str">
        <f t="shared" si="122"/>
        <v/>
      </c>
      <c r="N434" t="str">
        <f t="shared" si="122"/>
        <v/>
      </c>
      <c r="O434" t="str">
        <f t="shared" si="122"/>
        <v/>
      </c>
      <c r="P434" t="str">
        <f t="shared" si="122"/>
        <v/>
      </c>
      <c r="Q434" t="str">
        <f t="shared" si="122"/>
        <v/>
      </c>
      <c r="R434" t="str">
        <f t="shared" si="122"/>
        <v/>
      </c>
      <c r="S434" t="str">
        <f t="shared" si="122"/>
        <v/>
      </c>
      <c r="T434" t="str">
        <f t="shared" si="122"/>
        <v/>
      </c>
      <c r="U434" t="str">
        <f t="shared" si="122"/>
        <v/>
      </c>
      <c r="V434" t="str">
        <f t="shared" si="110"/>
        <v/>
      </c>
      <c r="W434" t="str">
        <f t="shared" si="121"/>
        <v/>
      </c>
      <c r="X434" t="str">
        <f t="shared" si="121"/>
        <v/>
      </c>
      <c r="Y434" t="str">
        <f t="shared" si="121"/>
        <v/>
      </c>
      <c r="Z434" t="str">
        <f t="shared" si="121"/>
        <v/>
      </c>
      <c r="AA434" t="str">
        <f t="shared" si="121"/>
        <v/>
      </c>
      <c r="AB434" t="str">
        <f t="shared" si="121"/>
        <v/>
      </c>
      <c r="AC434" t="str">
        <f t="shared" si="120"/>
        <v/>
      </c>
      <c r="AD434" t="str">
        <f t="shared" si="120"/>
        <v/>
      </c>
      <c r="AE434" t="str">
        <f t="shared" si="120"/>
        <v/>
      </c>
      <c r="AF434" t="str">
        <f t="shared" si="120"/>
        <v/>
      </c>
      <c r="AG434" t="str">
        <f t="shared" si="120"/>
        <v/>
      </c>
      <c r="AH434" t="str">
        <f t="shared" si="120"/>
        <v/>
      </c>
      <c r="AI434">
        <f t="shared" si="111"/>
        <v>0</v>
      </c>
      <c r="AJ434">
        <f t="shared" si="112"/>
        <v>0</v>
      </c>
    </row>
    <row r="435" spans="2:36" x14ac:dyDescent="0.2">
      <c r="B435">
        <f>TABLA!D430</f>
        <v>1862</v>
      </c>
      <c r="C435" t="str">
        <f>IF(ISNA(LOOKUP($D435,BLIOTECAS!$B$1:$B$27,BLIOTECAS!C$1:C$27)),"",LOOKUP($D435,BLIOTECAS!$B$1:$B$27,BLIOTECAS!C$1:C$27))</f>
        <v xml:space="preserve">Facultad de Ciencias de la Información </v>
      </c>
      <c r="D435">
        <f>TABLA!G430</f>
        <v>4</v>
      </c>
      <c r="E435" s="163">
        <f>TABLA!BF430</f>
        <v>0</v>
      </c>
      <c r="F435" s="163">
        <f>TABLA!BO430</f>
        <v>0</v>
      </c>
      <c r="G435" t="str">
        <f t="shared" si="122"/>
        <v/>
      </c>
      <c r="H435" t="str">
        <f t="shared" si="122"/>
        <v/>
      </c>
      <c r="I435" t="str">
        <f t="shared" si="122"/>
        <v/>
      </c>
      <c r="J435" t="str">
        <f t="shared" si="122"/>
        <v/>
      </c>
      <c r="K435" t="str">
        <f t="shared" si="122"/>
        <v/>
      </c>
      <c r="L435" t="str">
        <f t="shared" si="122"/>
        <v/>
      </c>
      <c r="M435" t="str">
        <f t="shared" si="122"/>
        <v/>
      </c>
      <c r="N435" t="str">
        <f t="shared" si="122"/>
        <v/>
      </c>
      <c r="O435" t="str">
        <f t="shared" si="122"/>
        <v/>
      </c>
      <c r="P435" t="str">
        <f t="shared" si="122"/>
        <v/>
      </c>
      <c r="Q435" t="str">
        <f t="shared" si="122"/>
        <v/>
      </c>
      <c r="R435" t="str">
        <f t="shared" si="122"/>
        <v/>
      </c>
      <c r="S435" t="str">
        <f t="shared" si="122"/>
        <v/>
      </c>
      <c r="T435" t="str">
        <f t="shared" si="122"/>
        <v/>
      </c>
      <c r="U435" t="str">
        <f t="shared" si="122"/>
        <v/>
      </c>
      <c r="V435" t="str">
        <f t="shared" si="110"/>
        <v/>
      </c>
      <c r="W435" t="str">
        <f t="shared" si="121"/>
        <v/>
      </c>
      <c r="X435" t="str">
        <f t="shared" si="121"/>
        <v/>
      </c>
      <c r="Y435" t="str">
        <f t="shared" si="121"/>
        <v/>
      </c>
      <c r="Z435" t="str">
        <f t="shared" si="121"/>
        <v/>
      </c>
      <c r="AA435" t="str">
        <f t="shared" si="121"/>
        <v/>
      </c>
      <c r="AB435" t="str">
        <f t="shared" si="121"/>
        <v/>
      </c>
      <c r="AC435" t="str">
        <f t="shared" si="120"/>
        <v/>
      </c>
      <c r="AD435" t="str">
        <f t="shared" si="120"/>
        <v/>
      </c>
      <c r="AE435" t="str">
        <f t="shared" si="120"/>
        <v/>
      </c>
      <c r="AF435" t="str">
        <f t="shared" si="120"/>
        <v/>
      </c>
      <c r="AG435" t="str">
        <f t="shared" si="120"/>
        <v/>
      </c>
      <c r="AH435" t="str">
        <f t="shared" si="120"/>
        <v/>
      </c>
      <c r="AI435">
        <f t="shared" si="111"/>
        <v>0</v>
      </c>
      <c r="AJ435">
        <f t="shared" si="112"/>
        <v>0</v>
      </c>
    </row>
    <row r="436" spans="2:36" hidden="1" x14ac:dyDescent="0.2">
      <c r="B436">
        <f>TABLA!D431</f>
        <v>1863</v>
      </c>
      <c r="C436" t="str">
        <f>IF(ISNA(LOOKUP($D436,BLIOTECAS!$B$1:$B$27,BLIOTECAS!C$1:C$27)),"",LOOKUP($D436,BLIOTECAS!$B$1:$B$27,BLIOTECAS!C$1:C$27))</f>
        <v>F. Óptica y Optometría</v>
      </c>
      <c r="D436">
        <f>TABLA!G431</f>
        <v>25</v>
      </c>
      <c r="E436" s="163">
        <f>TABLA!BF431</f>
        <v>0</v>
      </c>
      <c r="F436" s="163">
        <f>TABLA!BO431</f>
        <v>0</v>
      </c>
      <c r="G436" t="str">
        <f t="shared" si="122"/>
        <v/>
      </c>
      <c r="H436" t="str">
        <f t="shared" si="122"/>
        <v/>
      </c>
      <c r="I436" t="str">
        <f t="shared" si="122"/>
        <v/>
      </c>
      <c r="J436" t="str">
        <f t="shared" si="122"/>
        <v/>
      </c>
      <c r="K436" t="str">
        <f t="shared" si="122"/>
        <v/>
      </c>
      <c r="L436" t="str">
        <f t="shared" si="122"/>
        <v/>
      </c>
      <c r="M436" t="str">
        <f t="shared" si="122"/>
        <v/>
      </c>
      <c r="N436" t="str">
        <f t="shared" si="122"/>
        <v/>
      </c>
      <c r="O436" t="str">
        <f t="shared" si="122"/>
        <v/>
      </c>
      <c r="P436" t="str">
        <f t="shared" si="122"/>
        <v/>
      </c>
      <c r="Q436" t="str">
        <f t="shared" si="122"/>
        <v/>
      </c>
      <c r="R436" t="str">
        <f t="shared" si="122"/>
        <v/>
      </c>
      <c r="S436" t="str">
        <f t="shared" si="122"/>
        <v/>
      </c>
      <c r="T436" t="str">
        <f t="shared" si="122"/>
        <v/>
      </c>
      <c r="U436" t="str">
        <f t="shared" si="122"/>
        <v/>
      </c>
      <c r="V436" t="str">
        <f t="shared" si="110"/>
        <v/>
      </c>
      <c r="W436" t="str">
        <f t="shared" si="121"/>
        <v/>
      </c>
      <c r="X436" t="str">
        <f t="shared" si="121"/>
        <v/>
      </c>
      <c r="Y436" t="str">
        <f t="shared" si="121"/>
        <v/>
      </c>
      <c r="Z436" t="str">
        <f t="shared" si="121"/>
        <v/>
      </c>
      <c r="AA436" t="str">
        <f t="shared" si="121"/>
        <v/>
      </c>
      <c r="AB436" t="str">
        <f t="shared" si="121"/>
        <v/>
      </c>
      <c r="AC436" t="str">
        <f t="shared" ref="AC436:AH445" si="123">IFERROR((IF(FIND(AC$1,$E436,1)&gt;0,"x")),"")</f>
        <v/>
      </c>
      <c r="AD436" t="str">
        <f t="shared" si="123"/>
        <v/>
      </c>
      <c r="AE436" t="str">
        <f t="shared" si="123"/>
        <v/>
      </c>
      <c r="AF436" t="str">
        <f t="shared" si="123"/>
        <v/>
      </c>
      <c r="AG436" t="str">
        <f t="shared" si="123"/>
        <v/>
      </c>
      <c r="AH436" t="str">
        <f t="shared" si="123"/>
        <v/>
      </c>
      <c r="AI436">
        <f t="shared" si="111"/>
        <v>0</v>
      </c>
      <c r="AJ436">
        <f t="shared" si="112"/>
        <v>0</v>
      </c>
    </row>
    <row r="437" spans="2:36" hidden="1" x14ac:dyDescent="0.2">
      <c r="B437">
        <f>TABLA!D432</f>
        <v>1864</v>
      </c>
      <c r="C437" t="str">
        <f>IF(ISNA(LOOKUP($D437,BLIOTECAS!$B$1:$B$27,BLIOTECAS!C$1:C$27)),"",LOOKUP($D437,BLIOTECAS!$B$1:$B$27,BLIOTECAS!C$1:C$27))</f>
        <v xml:space="preserve">Facultad de Ciencias Matemáticas </v>
      </c>
      <c r="D437">
        <f>TABLA!G432</f>
        <v>8</v>
      </c>
      <c r="E437" s="163">
        <f>TABLA!BF432</f>
        <v>0</v>
      </c>
      <c r="F437" s="163" t="str">
        <f>TABLA!BO432</f>
        <v>Insatisfactorio que algunas desideratas obtengan respuesta negativa.</v>
      </c>
      <c r="G437" t="str">
        <f t="shared" si="122"/>
        <v/>
      </c>
      <c r="H437" t="str">
        <f t="shared" si="122"/>
        <v/>
      </c>
      <c r="I437" t="str">
        <f t="shared" si="122"/>
        <v/>
      </c>
      <c r="J437" t="str">
        <f t="shared" si="122"/>
        <v/>
      </c>
      <c r="K437" t="str">
        <f t="shared" si="122"/>
        <v/>
      </c>
      <c r="L437" t="str">
        <f t="shared" si="122"/>
        <v/>
      </c>
      <c r="M437" t="str">
        <f t="shared" si="122"/>
        <v/>
      </c>
      <c r="N437" t="str">
        <f t="shared" si="122"/>
        <v/>
      </c>
      <c r="O437" t="str">
        <f t="shared" si="122"/>
        <v/>
      </c>
      <c r="P437" t="str">
        <f t="shared" si="122"/>
        <v/>
      </c>
      <c r="Q437" t="str">
        <f t="shared" si="122"/>
        <v/>
      </c>
      <c r="R437" t="str">
        <f t="shared" si="122"/>
        <v/>
      </c>
      <c r="S437" t="str">
        <f t="shared" si="122"/>
        <v/>
      </c>
      <c r="T437" t="str">
        <f t="shared" si="122"/>
        <v/>
      </c>
      <c r="U437" t="str">
        <f t="shared" si="122"/>
        <v/>
      </c>
      <c r="V437" t="str">
        <f t="shared" si="110"/>
        <v/>
      </c>
      <c r="W437" t="str">
        <f t="shared" ref="W437:AB446" si="124">IFERROR((IF(FIND(W$1,$E437,1)&gt;0,"x")),"")</f>
        <v/>
      </c>
      <c r="X437" t="str">
        <f t="shared" si="124"/>
        <v/>
      </c>
      <c r="Y437" t="str">
        <f t="shared" si="124"/>
        <v/>
      </c>
      <c r="Z437" t="str">
        <f t="shared" si="124"/>
        <v/>
      </c>
      <c r="AA437" t="str">
        <f t="shared" si="124"/>
        <v/>
      </c>
      <c r="AB437" t="str">
        <f t="shared" si="124"/>
        <v/>
      </c>
      <c r="AC437" t="str">
        <f t="shared" si="123"/>
        <v/>
      </c>
      <c r="AD437" t="str">
        <f t="shared" si="123"/>
        <v/>
      </c>
      <c r="AE437" t="str">
        <f t="shared" si="123"/>
        <v/>
      </c>
      <c r="AF437" t="str">
        <f t="shared" si="123"/>
        <v/>
      </c>
      <c r="AG437" t="str">
        <f t="shared" si="123"/>
        <v/>
      </c>
      <c r="AH437" t="str">
        <f t="shared" si="123"/>
        <v/>
      </c>
      <c r="AI437">
        <f t="shared" si="111"/>
        <v>0</v>
      </c>
      <c r="AJ437">
        <f t="shared" si="112"/>
        <v>1</v>
      </c>
    </row>
    <row r="438" spans="2:36" hidden="1" x14ac:dyDescent="0.2">
      <c r="B438">
        <f>TABLA!D433</f>
        <v>1865</v>
      </c>
      <c r="C438" t="str">
        <f>IF(ISNA(LOOKUP($D438,BLIOTECAS!$B$1:$B$27,BLIOTECAS!C$1:C$27)),"",LOOKUP($D438,BLIOTECAS!$B$1:$B$27,BLIOTECAS!C$1:C$27))</f>
        <v>F. Enfermería, Fisioterapia y Podología</v>
      </c>
      <c r="D438">
        <f>TABLA!G433</f>
        <v>22</v>
      </c>
      <c r="E438" s="163">
        <f>TABLA!BF433</f>
        <v>0</v>
      </c>
      <c r="F438" s="163">
        <f>TABLA!BO433</f>
        <v>0</v>
      </c>
      <c r="G438" t="str">
        <f t="shared" si="122"/>
        <v/>
      </c>
      <c r="H438" t="str">
        <f t="shared" si="122"/>
        <v/>
      </c>
      <c r="I438" t="str">
        <f t="shared" si="122"/>
        <v/>
      </c>
      <c r="J438" t="str">
        <f t="shared" si="122"/>
        <v/>
      </c>
      <c r="K438" t="str">
        <f t="shared" si="122"/>
        <v/>
      </c>
      <c r="L438" t="str">
        <f t="shared" si="122"/>
        <v/>
      </c>
      <c r="M438" t="str">
        <f t="shared" si="122"/>
        <v/>
      </c>
      <c r="N438" t="str">
        <f t="shared" si="122"/>
        <v/>
      </c>
      <c r="O438" t="str">
        <f t="shared" si="122"/>
        <v/>
      </c>
      <c r="P438" t="str">
        <f t="shared" si="122"/>
        <v/>
      </c>
      <c r="Q438" t="str">
        <f t="shared" si="122"/>
        <v/>
      </c>
      <c r="R438" t="str">
        <f t="shared" si="122"/>
        <v/>
      </c>
      <c r="S438" t="str">
        <f t="shared" si="122"/>
        <v/>
      </c>
      <c r="T438" t="str">
        <f t="shared" si="122"/>
        <v/>
      </c>
      <c r="U438" t="str">
        <f t="shared" si="122"/>
        <v/>
      </c>
      <c r="V438" t="str">
        <f t="shared" si="110"/>
        <v/>
      </c>
      <c r="W438" t="str">
        <f t="shared" si="124"/>
        <v/>
      </c>
      <c r="X438" t="str">
        <f t="shared" si="124"/>
        <v/>
      </c>
      <c r="Y438" t="str">
        <f t="shared" si="124"/>
        <v/>
      </c>
      <c r="Z438" t="str">
        <f t="shared" si="124"/>
        <v/>
      </c>
      <c r="AA438" t="str">
        <f t="shared" si="124"/>
        <v/>
      </c>
      <c r="AB438" t="str">
        <f t="shared" si="124"/>
        <v/>
      </c>
      <c r="AC438" t="str">
        <f t="shared" si="123"/>
        <v/>
      </c>
      <c r="AD438" t="str">
        <f t="shared" si="123"/>
        <v/>
      </c>
      <c r="AE438" t="str">
        <f t="shared" si="123"/>
        <v/>
      </c>
      <c r="AF438" t="str">
        <f t="shared" si="123"/>
        <v/>
      </c>
      <c r="AG438" t="str">
        <f t="shared" si="123"/>
        <v/>
      </c>
      <c r="AH438" t="str">
        <f t="shared" si="123"/>
        <v/>
      </c>
      <c r="AI438">
        <f t="shared" si="111"/>
        <v>0</v>
      </c>
      <c r="AJ438">
        <f t="shared" si="112"/>
        <v>0</v>
      </c>
    </row>
    <row r="439" spans="2:36" hidden="1" x14ac:dyDescent="0.2">
      <c r="B439">
        <f>TABLA!D434</f>
        <v>1866</v>
      </c>
      <c r="C439" t="str">
        <f>IF(ISNA(LOOKUP($D439,BLIOTECAS!$B$1:$B$27,BLIOTECAS!C$1:C$27)),"",LOOKUP($D439,BLIOTECAS!$B$1:$B$27,BLIOTECAS!C$1:C$27))</f>
        <v/>
      </c>
      <c r="D439">
        <f>TABLA!G434</f>
        <v>0</v>
      </c>
      <c r="E439" s="163">
        <f>TABLA!BF434</f>
        <v>0</v>
      </c>
      <c r="F439" s="163">
        <f>TABLA!BO434</f>
        <v>0</v>
      </c>
      <c r="G439" t="str">
        <f t="shared" si="122"/>
        <v/>
      </c>
      <c r="H439" t="str">
        <f t="shared" si="122"/>
        <v/>
      </c>
      <c r="I439" t="str">
        <f t="shared" si="122"/>
        <v/>
      </c>
      <c r="J439" t="str">
        <f t="shared" si="122"/>
        <v/>
      </c>
      <c r="K439" t="str">
        <f t="shared" si="122"/>
        <v/>
      </c>
      <c r="L439" t="str">
        <f t="shared" si="122"/>
        <v/>
      </c>
      <c r="M439" t="str">
        <f t="shared" si="122"/>
        <v/>
      </c>
      <c r="N439" t="str">
        <f t="shared" si="122"/>
        <v/>
      </c>
      <c r="O439" t="str">
        <f t="shared" si="122"/>
        <v/>
      </c>
      <c r="P439" t="str">
        <f t="shared" si="122"/>
        <v/>
      </c>
      <c r="Q439" t="str">
        <f t="shared" si="122"/>
        <v/>
      </c>
      <c r="R439" t="str">
        <f t="shared" si="122"/>
        <v/>
      </c>
      <c r="S439" t="str">
        <f t="shared" si="122"/>
        <v/>
      </c>
      <c r="T439" t="str">
        <f t="shared" si="122"/>
        <v/>
      </c>
      <c r="U439" t="str">
        <f t="shared" si="122"/>
        <v/>
      </c>
      <c r="V439" t="str">
        <f t="shared" si="110"/>
        <v/>
      </c>
      <c r="W439" t="str">
        <f t="shared" si="124"/>
        <v/>
      </c>
      <c r="X439" t="str">
        <f t="shared" si="124"/>
        <v/>
      </c>
      <c r="Y439" t="str">
        <f t="shared" si="124"/>
        <v/>
      </c>
      <c r="Z439" t="str">
        <f t="shared" si="124"/>
        <v/>
      </c>
      <c r="AA439" t="str">
        <f t="shared" si="124"/>
        <v/>
      </c>
      <c r="AB439" t="str">
        <f t="shared" si="124"/>
        <v/>
      </c>
      <c r="AC439" t="str">
        <f t="shared" si="123"/>
        <v/>
      </c>
      <c r="AD439" t="str">
        <f t="shared" si="123"/>
        <v/>
      </c>
      <c r="AE439" t="str">
        <f t="shared" si="123"/>
        <v/>
      </c>
      <c r="AF439" t="str">
        <f t="shared" si="123"/>
        <v/>
      </c>
      <c r="AG439" t="str">
        <f t="shared" si="123"/>
        <v/>
      </c>
      <c r="AH439" t="str">
        <f t="shared" si="123"/>
        <v/>
      </c>
      <c r="AI439">
        <f t="shared" si="111"/>
        <v>0</v>
      </c>
      <c r="AJ439">
        <f t="shared" si="112"/>
        <v>0</v>
      </c>
    </row>
    <row r="440" spans="2:36" hidden="1" x14ac:dyDescent="0.2">
      <c r="B440">
        <f>TABLA!D435</f>
        <v>1867</v>
      </c>
      <c r="C440" t="str">
        <f>IF(ISNA(LOOKUP($D440,BLIOTECAS!$B$1:$B$27,BLIOTECAS!C$1:C$27)),"",LOOKUP($D440,BLIOTECAS!$B$1:$B$27,BLIOTECAS!C$1:C$27))</f>
        <v>F. Estudios Estadísticos</v>
      </c>
      <c r="D440">
        <f>TABLA!G435</f>
        <v>23</v>
      </c>
      <c r="E440" s="163">
        <f>TABLA!BF435</f>
        <v>0</v>
      </c>
      <c r="F440" s="163">
        <f>TABLA!BO435</f>
        <v>0</v>
      </c>
      <c r="G440" t="str">
        <f t="shared" si="122"/>
        <v/>
      </c>
      <c r="H440" t="str">
        <f t="shared" si="122"/>
        <v/>
      </c>
      <c r="I440" t="str">
        <f t="shared" si="122"/>
        <v/>
      </c>
      <c r="J440" t="str">
        <f t="shared" si="122"/>
        <v/>
      </c>
      <c r="K440" t="str">
        <f t="shared" si="122"/>
        <v/>
      </c>
      <c r="L440" t="str">
        <f t="shared" si="122"/>
        <v/>
      </c>
      <c r="M440" t="str">
        <f t="shared" si="122"/>
        <v/>
      </c>
      <c r="N440" t="str">
        <f t="shared" si="122"/>
        <v/>
      </c>
      <c r="O440" t="str">
        <f t="shared" si="122"/>
        <v/>
      </c>
      <c r="P440" t="str">
        <f t="shared" si="122"/>
        <v/>
      </c>
      <c r="Q440" t="str">
        <f t="shared" si="122"/>
        <v/>
      </c>
      <c r="R440" t="str">
        <f t="shared" si="122"/>
        <v/>
      </c>
      <c r="S440" t="str">
        <f t="shared" si="122"/>
        <v/>
      </c>
      <c r="T440" t="str">
        <f t="shared" si="122"/>
        <v/>
      </c>
      <c r="U440" t="str">
        <f t="shared" si="122"/>
        <v/>
      </c>
      <c r="V440" t="str">
        <f t="shared" si="110"/>
        <v/>
      </c>
      <c r="W440" t="str">
        <f t="shared" si="124"/>
        <v/>
      </c>
      <c r="X440" t="str">
        <f t="shared" si="124"/>
        <v/>
      </c>
      <c r="Y440" t="str">
        <f t="shared" si="124"/>
        <v/>
      </c>
      <c r="Z440" t="str">
        <f t="shared" si="124"/>
        <v/>
      </c>
      <c r="AA440" t="str">
        <f t="shared" si="124"/>
        <v/>
      </c>
      <c r="AB440" t="str">
        <f t="shared" si="124"/>
        <v/>
      </c>
      <c r="AC440" t="str">
        <f t="shared" si="123"/>
        <v/>
      </c>
      <c r="AD440" t="str">
        <f t="shared" si="123"/>
        <v/>
      </c>
      <c r="AE440" t="str">
        <f t="shared" si="123"/>
        <v/>
      </c>
      <c r="AF440" t="str">
        <f t="shared" si="123"/>
        <v/>
      </c>
      <c r="AG440" t="str">
        <f t="shared" si="123"/>
        <v/>
      </c>
      <c r="AH440" t="str">
        <f t="shared" si="123"/>
        <v/>
      </c>
      <c r="AI440">
        <f t="shared" si="111"/>
        <v>0</v>
      </c>
      <c r="AJ440">
        <f t="shared" si="112"/>
        <v>0</v>
      </c>
    </row>
    <row r="441" spans="2:36" hidden="1" x14ac:dyDescent="0.2">
      <c r="B441">
        <f>TABLA!D436</f>
        <v>1868</v>
      </c>
      <c r="C441" t="str">
        <f>IF(ISNA(LOOKUP($D441,BLIOTECAS!$B$1:$B$27,BLIOTECAS!C$1:C$27)),"",LOOKUP($D441,BLIOTECAS!$B$1:$B$27,BLIOTECAS!C$1:C$27))</f>
        <v/>
      </c>
      <c r="D441">
        <f>TABLA!G436</f>
        <v>0</v>
      </c>
      <c r="E441" s="163">
        <f>TABLA!BF436</f>
        <v>0</v>
      </c>
      <c r="F441" s="163">
        <f>TABLA!BO436</f>
        <v>0</v>
      </c>
      <c r="G441" t="str">
        <f t="shared" si="122"/>
        <v/>
      </c>
      <c r="H441" t="str">
        <f t="shared" si="122"/>
        <v/>
      </c>
      <c r="I441" t="str">
        <f t="shared" si="122"/>
        <v/>
      </c>
      <c r="J441" t="str">
        <f t="shared" si="122"/>
        <v/>
      </c>
      <c r="K441" t="str">
        <f t="shared" si="122"/>
        <v/>
      </c>
      <c r="L441" t="str">
        <f t="shared" si="122"/>
        <v/>
      </c>
      <c r="M441" t="str">
        <f t="shared" si="122"/>
        <v/>
      </c>
      <c r="N441" t="str">
        <f t="shared" si="122"/>
        <v/>
      </c>
      <c r="O441" t="str">
        <f t="shared" si="122"/>
        <v/>
      </c>
      <c r="P441" t="str">
        <f t="shared" si="122"/>
        <v/>
      </c>
      <c r="Q441" t="str">
        <f t="shared" si="122"/>
        <v/>
      </c>
      <c r="R441" t="str">
        <f t="shared" si="122"/>
        <v/>
      </c>
      <c r="S441" t="str">
        <f t="shared" si="122"/>
        <v/>
      </c>
      <c r="T441" t="str">
        <f t="shared" si="122"/>
        <v/>
      </c>
      <c r="U441" t="str">
        <f t="shared" si="122"/>
        <v/>
      </c>
      <c r="V441" t="str">
        <f t="shared" si="110"/>
        <v/>
      </c>
      <c r="W441" t="str">
        <f t="shared" si="124"/>
        <v/>
      </c>
      <c r="X441" t="str">
        <f t="shared" si="124"/>
        <v/>
      </c>
      <c r="Y441" t="str">
        <f t="shared" si="124"/>
        <v/>
      </c>
      <c r="Z441" t="str">
        <f t="shared" si="124"/>
        <v/>
      </c>
      <c r="AA441" t="str">
        <f t="shared" si="124"/>
        <v/>
      </c>
      <c r="AB441" t="str">
        <f t="shared" si="124"/>
        <v/>
      </c>
      <c r="AC441" t="str">
        <f t="shared" si="123"/>
        <v/>
      </c>
      <c r="AD441" t="str">
        <f t="shared" si="123"/>
        <v/>
      </c>
      <c r="AE441" t="str">
        <f t="shared" si="123"/>
        <v/>
      </c>
      <c r="AF441" t="str">
        <f t="shared" si="123"/>
        <v/>
      </c>
      <c r="AG441" t="str">
        <f t="shared" si="123"/>
        <v/>
      </c>
      <c r="AH441" t="str">
        <f t="shared" si="123"/>
        <v/>
      </c>
      <c r="AI441">
        <f t="shared" si="111"/>
        <v>0</v>
      </c>
      <c r="AJ441">
        <f t="shared" si="112"/>
        <v>0</v>
      </c>
    </row>
    <row r="442" spans="2:36" hidden="1" x14ac:dyDescent="0.2">
      <c r="B442">
        <f>TABLA!D437</f>
        <v>1869</v>
      </c>
      <c r="C442" t="str">
        <f>IF(ISNA(LOOKUP($D442,BLIOTECAS!$B$1:$B$27,BLIOTECAS!C$1:C$27)),"",LOOKUP($D442,BLIOTECAS!$B$1:$B$27,BLIOTECAS!C$1:C$27))</f>
        <v xml:space="preserve">Facultad de Ciencias Económicas y Empresariales </v>
      </c>
      <c r="D442">
        <f>TABLA!G437</f>
        <v>5</v>
      </c>
      <c r="E442" s="163">
        <f>TABLA!BF437</f>
        <v>0</v>
      </c>
      <c r="F442" s="163">
        <f>TABLA!BO437</f>
        <v>0</v>
      </c>
      <c r="G442" t="str">
        <f t="shared" si="122"/>
        <v/>
      </c>
      <c r="H442" t="str">
        <f t="shared" si="122"/>
        <v/>
      </c>
      <c r="I442" t="str">
        <f t="shared" si="122"/>
        <v/>
      </c>
      <c r="J442" t="str">
        <f t="shared" si="122"/>
        <v/>
      </c>
      <c r="K442" t="str">
        <f t="shared" si="122"/>
        <v/>
      </c>
      <c r="L442" t="str">
        <f t="shared" si="122"/>
        <v/>
      </c>
      <c r="M442" t="str">
        <f t="shared" si="122"/>
        <v/>
      </c>
      <c r="N442" t="str">
        <f t="shared" si="122"/>
        <v/>
      </c>
      <c r="O442" t="str">
        <f t="shared" si="122"/>
        <v/>
      </c>
      <c r="P442" t="str">
        <f t="shared" si="122"/>
        <v/>
      </c>
      <c r="Q442" t="str">
        <f t="shared" si="122"/>
        <v/>
      </c>
      <c r="R442" t="str">
        <f t="shared" si="122"/>
        <v/>
      </c>
      <c r="S442" t="str">
        <f t="shared" si="122"/>
        <v/>
      </c>
      <c r="T442" t="str">
        <f t="shared" si="122"/>
        <v/>
      </c>
      <c r="U442" t="str">
        <f t="shared" si="122"/>
        <v/>
      </c>
      <c r="V442" t="str">
        <f t="shared" si="110"/>
        <v/>
      </c>
      <c r="W442" t="str">
        <f t="shared" si="124"/>
        <v/>
      </c>
      <c r="X442" t="str">
        <f t="shared" si="124"/>
        <v/>
      </c>
      <c r="Y442" t="str">
        <f t="shared" si="124"/>
        <v/>
      </c>
      <c r="Z442" t="str">
        <f t="shared" si="124"/>
        <v/>
      </c>
      <c r="AA442" t="str">
        <f t="shared" si="124"/>
        <v/>
      </c>
      <c r="AB442" t="str">
        <f t="shared" si="124"/>
        <v/>
      </c>
      <c r="AC442" t="str">
        <f t="shared" si="123"/>
        <v/>
      </c>
      <c r="AD442" t="str">
        <f t="shared" si="123"/>
        <v/>
      </c>
      <c r="AE442" t="str">
        <f t="shared" si="123"/>
        <v/>
      </c>
      <c r="AF442" t="str">
        <f t="shared" si="123"/>
        <v/>
      </c>
      <c r="AG442" t="str">
        <f t="shared" si="123"/>
        <v/>
      </c>
      <c r="AH442" t="str">
        <f t="shared" si="123"/>
        <v/>
      </c>
      <c r="AI442">
        <f t="shared" si="111"/>
        <v>0</v>
      </c>
      <c r="AJ442">
        <f t="shared" si="112"/>
        <v>0</v>
      </c>
    </row>
    <row r="443" spans="2:36" hidden="1" x14ac:dyDescent="0.2">
      <c r="B443">
        <f>TABLA!D438</f>
        <v>1870</v>
      </c>
      <c r="C443" t="str">
        <f>IF(ISNA(LOOKUP($D443,BLIOTECAS!$B$1:$B$27,BLIOTECAS!C$1:C$27)),"",LOOKUP($D443,BLIOTECAS!$B$1:$B$27,BLIOTECAS!C$1:C$27))</f>
        <v>F. Enfermería, Fisioterapia y Podología</v>
      </c>
      <c r="D443">
        <f>TABLA!G438</f>
        <v>22</v>
      </c>
      <c r="E443" s="163">
        <f>TABLA!BF438</f>
        <v>0</v>
      </c>
      <c r="F443" s="163">
        <f>TABLA!BO438</f>
        <v>0</v>
      </c>
      <c r="G443" t="str">
        <f t="shared" si="122"/>
        <v/>
      </c>
      <c r="H443" t="str">
        <f t="shared" si="122"/>
        <v/>
      </c>
      <c r="I443" t="str">
        <f t="shared" si="122"/>
        <v/>
      </c>
      <c r="J443" t="str">
        <f t="shared" si="122"/>
        <v/>
      </c>
      <c r="K443" t="str">
        <f t="shared" si="122"/>
        <v/>
      </c>
      <c r="L443" t="str">
        <f t="shared" si="122"/>
        <v/>
      </c>
      <c r="M443" t="str">
        <f t="shared" si="122"/>
        <v/>
      </c>
      <c r="N443" t="str">
        <f t="shared" si="122"/>
        <v/>
      </c>
      <c r="O443" t="str">
        <f t="shared" si="122"/>
        <v/>
      </c>
      <c r="P443" t="str">
        <f t="shared" si="122"/>
        <v/>
      </c>
      <c r="Q443" t="str">
        <f t="shared" si="122"/>
        <v/>
      </c>
      <c r="R443" t="str">
        <f t="shared" si="122"/>
        <v/>
      </c>
      <c r="S443" t="str">
        <f t="shared" si="122"/>
        <v/>
      </c>
      <c r="T443" t="str">
        <f t="shared" si="122"/>
        <v/>
      </c>
      <c r="U443" t="str">
        <f t="shared" si="122"/>
        <v/>
      </c>
      <c r="V443" t="str">
        <f t="shared" si="110"/>
        <v/>
      </c>
      <c r="W443" t="str">
        <f t="shared" si="124"/>
        <v/>
      </c>
      <c r="X443" t="str">
        <f t="shared" si="124"/>
        <v/>
      </c>
      <c r="Y443" t="str">
        <f t="shared" si="124"/>
        <v/>
      </c>
      <c r="Z443" t="str">
        <f t="shared" si="124"/>
        <v/>
      </c>
      <c r="AA443" t="str">
        <f t="shared" si="124"/>
        <v/>
      </c>
      <c r="AB443" t="str">
        <f t="shared" si="124"/>
        <v/>
      </c>
      <c r="AC443" t="str">
        <f t="shared" si="123"/>
        <v/>
      </c>
      <c r="AD443" t="str">
        <f t="shared" si="123"/>
        <v/>
      </c>
      <c r="AE443" t="str">
        <f t="shared" si="123"/>
        <v/>
      </c>
      <c r="AF443" t="str">
        <f t="shared" si="123"/>
        <v/>
      </c>
      <c r="AG443" t="str">
        <f t="shared" si="123"/>
        <v/>
      </c>
      <c r="AH443" t="str">
        <f t="shared" si="123"/>
        <v/>
      </c>
      <c r="AI443">
        <f t="shared" si="111"/>
        <v>0</v>
      </c>
      <c r="AJ443">
        <f t="shared" si="112"/>
        <v>0</v>
      </c>
    </row>
    <row r="444" spans="2:36" hidden="1" x14ac:dyDescent="0.2">
      <c r="B444">
        <f>TABLA!D439</f>
        <v>1871</v>
      </c>
      <c r="C444" t="str">
        <f>IF(ISNA(LOOKUP($D444,BLIOTECAS!$B$1:$B$27,BLIOTECAS!C$1:C$27)),"",LOOKUP($D444,BLIOTECAS!$B$1:$B$27,BLIOTECAS!C$1:C$27))</f>
        <v xml:space="preserve">Facultad de Filología </v>
      </c>
      <c r="D444">
        <f>TABLA!G439</f>
        <v>14</v>
      </c>
      <c r="E444" s="163">
        <f>TABLA!BF439</f>
        <v>0</v>
      </c>
      <c r="F444" s="163">
        <f>TABLA!BO439</f>
        <v>0</v>
      </c>
      <c r="G444" t="str">
        <f t="shared" ref="G444:U453" si="125">IFERROR((IF(FIND(G$1,$E444,1)&gt;0,"x")),"")</f>
        <v/>
      </c>
      <c r="H444" t="str">
        <f t="shared" si="125"/>
        <v/>
      </c>
      <c r="I444" t="str">
        <f t="shared" si="125"/>
        <v/>
      </c>
      <c r="J444" t="str">
        <f t="shared" si="125"/>
        <v/>
      </c>
      <c r="K444" t="str">
        <f t="shared" si="125"/>
        <v/>
      </c>
      <c r="L444" t="str">
        <f t="shared" si="125"/>
        <v/>
      </c>
      <c r="M444" t="str">
        <f t="shared" si="125"/>
        <v/>
      </c>
      <c r="N444" t="str">
        <f t="shared" si="125"/>
        <v/>
      </c>
      <c r="O444" t="str">
        <f t="shared" si="125"/>
        <v/>
      </c>
      <c r="P444" t="str">
        <f t="shared" si="125"/>
        <v/>
      </c>
      <c r="Q444" t="str">
        <f t="shared" si="125"/>
        <v/>
      </c>
      <c r="R444" t="str">
        <f t="shared" si="125"/>
        <v/>
      </c>
      <c r="S444" t="str">
        <f t="shared" si="125"/>
        <v/>
      </c>
      <c r="T444" t="str">
        <f t="shared" si="125"/>
        <v/>
      </c>
      <c r="U444" t="str">
        <f t="shared" si="125"/>
        <v/>
      </c>
      <c r="V444" t="str">
        <f t="shared" si="110"/>
        <v/>
      </c>
      <c r="W444" t="str">
        <f t="shared" si="124"/>
        <v/>
      </c>
      <c r="X444" t="str">
        <f t="shared" si="124"/>
        <v/>
      </c>
      <c r="Y444" t="str">
        <f t="shared" si="124"/>
        <v/>
      </c>
      <c r="Z444" t="str">
        <f t="shared" si="124"/>
        <v/>
      </c>
      <c r="AA444" t="str">
        <f t="shared" si="124"/>
        <v/>
      </c>
      <c r="AB444" t="str">
        <f t="shared" si="124"/>
        <v/>
      </c>
      <c r="AC444" t="str">
        <f t="shared" si="123"/>
        <v/>
      </c>
      <c r="AD444" t="str">
        <f t="shared" si="123"/>
        <v/>
      </c>
      <c r="AE444" t="str">
        <f t="shared" si="123"/>
        <v/>
      </c>
      <c r="AF444" t="str">
        <f t="shared" si="123"/>
        <v/>
      </c>
      <c r="AG444" t="str">
        <f t="shared" si="123"/>
        <v/>
      </c>
      <c r="AH444" t="str">
        <f t="shared" si="123"/>
        <v/>
      </c>
      <c r="AI444">
        <f t="shared" si="111"/>
        <v>0</v>
      </c>
      <c r="AJ444">
        <f t="shared" si="112"/>
        <v>0</v>
      </c>
    </row>
    <row r="445" spans="2:36" x14ac:dyDescent="0.2">
      <c r="B445">
        <f>TABLA!D440</f>
        <v>1872</v>
      </c>
      <c r="C445" t="str">
        <f>IF(ISNA(LOOKUP($D445,BLIOTECAS!$B$1:$B$27,BLIOTECAS!C$1:C$27)),"",LOOKUP($D445,BLIOTECAS!$B$1:$B$27,BLIOTECAS!C$1:C$27))</f>
        <v xml:space="preserve">Facultad de Filología </v>
      </c>
      <c r="D445">
        <f>TABLA!G440</f>
        <v>14</v>
      </c>
      <c r="E445" s="163">
        <f>TABLA!BF440</f>
        <v>0</v>
      </c>
      <c r="F445" s="163">
        <f>TABLA!BO440</f>
        <v>0</v>
      </c>
      <c r="G445" t="str">
        <f t="shared" si="125"/>
        <v/>
      </c>
      <c r="H445" t="str">
        <f t="shared" si="125"/>
        <v/>
      </c>
      <c r="I445" t="str">
        <f t="shared" si="125"/>
        <v/>
      </c>
      <c r="J445" t="str">
        <f t="shared" si="125"/>
        <v/>
      </c>
      <c r="K445" t="str">
        <f t="shared" si="125"/>
        <v/>
      </c>
      <c r="L445" t="str">
        <f t="shared" si="125"/>
        <v/>
      </c>
      <c r="M445" t="str">
        <f t="shared" si="125"/>
        <v/>
      </c>
      <c r="N445" t="str">
        <f t="shared" si="125"/>
        <v/>
      </c>
      <c r="O445" t="str">
        <f t="shared" si="125"/>
        <v/>
      </c>
      <c r="P445" t="str">
        <f t="shared" si="125"/>
        <v/>
      </c>
      <c r="Q445" t="str">
        <f t="shared" si="125"/>
        <v/>
      </c>
      <c r="R445" t="str">
        <f t="shared" si="125"/>
        <v/>
      </c>
      <c r="S445" t="str">
        <f t="shared" si="125"/>
        <v/>
      </c>
      <c r="T445" t="str">
        <f t="shared" si="125"/>
        <v/>
      </c>
      <c r="U445" t="str">
        <f t="shared" si="125"/>
        <v/>
      </c>
      <c r="V445" t="str">
        <f t="shared" si="110"/>
        <v/>
      </c>
      <c r="W445" t="str">
        <f t="shared" si="124"/>
        <v/>
      </c>
      <c r="X445" t="str">
        <f t="shared" si="124"/>
        <v/>
      </c>
      <c r="Y445" t="str">
        <f t="shared" si="124"/>
        <v/>
      </c>
      <c r="Z445" t="str">
        <f t="shared" si="124"/>
        <v/>
      </c>
      <c r="AA445" t="str">
        <f t="shared" si="124"/>
        <v/>
      </c>
      <c r="AB445" t="str">
        <f t="shared" si="124"/>
        <v/>
      </c>
      <c r="AC445" t="str">
        <f t="shared" si="123"/>
        <v/>
      </c>
      <c r="AD445" t="str">
        <f t="shared" si="123"/>
        <v/>
      </c>
      <c r="AE445" t="str">
        <f t="shared" si="123"/>
        <v/>
      </c>
      <c r="AF445" t="str">
        <f t="shared" si="123"/>
        <v/>
      </c>
      <c r="AG445" t="str">
        <f t="shared" si="123"/>
        <v/>
      </c>
      <c r="AH445" t="str">
        <f t="shared" si="123"/>
        <v/>
      </c>
      <c r="AI445">
        <f t="shared" si="111"/>
        <v>0</v>
      </c>
      <c r="AJ445">
        <f t="shared" si="112"/>
        <v>0</v>
      </c>
    </row>
    <row r="446" spans="2:36" hidden="1" x14ac:dyDescent="0.2">
      <c r="B446">
        <f>TABLA!D441</f>
        <v>1873</v>
      </c>
      <c r="C446" t="str">
        <f>IF(ISNA(LOOKUP($D446,BLIOTECAS!$B$1:$B$27,BLIOTECAS!C$1:C$27)),"",LOOKUP($D446,BLIOTECAS!$B$1:$B$27,BLIOTECAS!C$1:C$27))</f>
        <v xml:space="preserve">Facultad de Psicología </v>
      </c>
      <c r="D446">
        <f>TABLA!G441</f>
        <v>20</v>
      </c>
      <c r="E446" s="163">
        <f>TABLA!BF441</f>
        <v>0</v>
      </c>
      <c r="F446" s="163">
        <f>TABLA!BO441</f>
        <v>0</v>
      </c>
      <c r="G446" t="str">
        <f t="shared" si="125"/>
        <v/>
      </c>
      <c r="H446" t="str">
        <f t="shared" si="125"/>
        <v/>
      </c>
      <c r="I446" t="str">
        <f t="shared" si="125"/>
        <v/>
      </c>
      <c r="J446" t="str">
        <f t="shared" si="125"/>
        <v/>
      </c>
      <c r="K446" t="str">
        <f t="shared" si="125"/>
        <v/>
      </c>
      <c r="L446" t="str">
        <f t="shared" si="125"/>
        <v/>
      </c>
      <c r="M446" t="str">
        <f t="shared" si="125"/>
        <v/>
      </c>
      <c r="N446" t="str">
        <f t="shared" si="125"/>
        <v/>
      </c>
      <c r="O446" t="str">
        <f t="shared" si="125"/>
        <v/>
      </c>
      <c r="P446" t="str">
        <f t="shared" si="125"/>
        <v/>
      </c>
      <c r="Q446" t="str">
        <f t="shared" si="125"/>
        <v/>
      </c>
      <c r="R446" t="str">
        <f t="shared" si="125"/>
        <v/>
      </c>
      <c r="S446" t="str">
        <f t="shared" si="125"/>
        <v/>
      </c>
      <c r="T446" t="str">
        <f t="shared" si="125"/>
        <v/>
      </c>
      <c r="U446" t="str">
        <f t="shared" si="125"/>
        <v/>
      </c>
      <c r="V446" t="str">
        <f t="shared" si="110"/>
        <v/>
      </c>
      <c r="W446" t="str">
        <f t="shared" si="124"/>
        <v/>
      </c>
      <c r="X446" t="str">
        <f t="shared" si="124"/>
        <v/>
      </c>
      <c r="Y446" t="str">
        <f t="shared" si="124"/>
        <v/>
      </c>
      <c r="Z446" t="str">
        <f t="shared" si="124"/>
        <v/>
      </c>
      <c r="AA446" t="str">
        <f t="shared" si="124"/>
        <v/>
      </c>
      <c r="AB446" t="str">
        <f t="shared" si="124"/>
        <v/>
      </c>
      <c r="AC446" t="str">
        <f t="shared" ref="AC446:AH455" si="126">IFERROR((IF(FIND(AC$1,$E446,1)&gt;0,"x")),"")</f>
        <v/>
      </c>
      <c r="AD446" t="str">
        <f t="shared" si="126"/>
        <v/>
      </c>
      <c r="AE446" t="str">
        <f t="shared" si="126"/>
        <v/>
      </c>
      <c r="AF446" t="str">
        <f t="shared" si="126"/>
        <v/>
      </c>
      <c r="AG446" t="str">
        <f t="shared" si="126"/>
        <v/>
      </c>
      <c r="AH446" t="str">
        <f t="shared" si="126"/>
        <v/>
      </c>
      <c r="AI446">
        <f t="shared" si="111"/>
        <v>0</v>
      </c>
      <c r="AJ446">
        <f t="shared" si="112"/>
        <v>0</v>
      </c>
    </row>
    <row r="447" spans="2:36" hidden="1" x14ac:dyDescent="0.2">
      <c r="B447">
        <f>TABLA!D442</f>
        <v>1875</v>
      </c>
      <c r="C447" t="str">
        <f>IF(ISNA(LOOKUP($D447,BLIOTECAS!$B$1:$B$27,BLIOTECAS!C$1:C$27)),"",LOOKUP($D447,BLIOTECAS!$B$1:$B$27,BLIOTECAS!C$1:C$27))</f>
        <v xml:space="preserve">Facultad de Ciencias Políticas y Sociología </v>
      </c>
      <c r="D447">
        <f>TABLA!G442</f>
        <v>9</v>
      </c>
      <c r="E447" s="163">
        <f>TABLA!BF442</f>
        <v>0</v>
      </c>
      <c r="F447" s="163">
        <f>TABLA!BO442</f>
        <v>0</v>
      </c>
      <c r="G447" t="str">
        <f t="shared" si="125"/>
        <v/>
      </c>
      <c r="H447" t="str">
        <f t="shared" si="125"/>
        <v/>
      </c>
      <c r="I447" t="str">
        <f t="shared" si="125"/>
        <v/>
      </c>
      <c r="J447" t="str">
        <f t="shared" si="125"/>
        <v/>
      </c>
      <c r="K447" t="str">
        <f t="shared" si="125"/>
        <v/>
      </c>
      <c r="L447" t="str">
        <f t="shared" si="125"/>
        <v/>
      </c>
      <c r="M447" t="str">
        <f t="shared" si="125"/>
        <v/>
      </c>
      <c r="N447" t="str">
        <f t="shared" si="125"/>
        <v/>
      </c>
      <c r="O447" t="str">
        <f t="shared" si="125"/>
        <v/>
      </c>
      <c r="P447" t="str">
        <f t="shared" si="125"/>
        <v/>
      </c>
      <c r="Q447" t="str">
        <f t="shared" si="125"/>
        <v/>
      </c>
      <c r="R447" t="str">
        <f t="shared" si="125"/>
        <v/>
      </c>
      <c r="S447" t="str">
        <f t="shared" si="125"/>
        <v/>
      </c>
      <c r="T447" t="str">
        <f t="shared" si="125"/>
        <v/>
      </c>
      <c r="U447" t="str">
        <f t="shared" si="125"/>
        <v/>
      </c>
      <c r="V447" t="str">
        <f t="shared" si="110"/>
        <v/>
      </c>
      <c r="W447" t="str">
        <f t="shared" ref="W447:AB456" si="127">IFERROR((IF(FIND(W$1,$E447,1)&gt;0,"x")),"")</f>
        <v/>
      </c>
      <c r="X447" t="str">
        <f t="shared" si="127"/>
        <v/>
      </c>
      <c r="Y447" t="str">
        <f t="shared" si="127"/>
        <v/>
      </c>
      <c r="Z447" t="str">
        <f t="shared" si="127"/>
        <v/>
      </c>
      <c r="AA447" t="str">
        <f t="shared" si="127"/>
        <v/>
      </c>
      <c r="AB447" t="str">
        <f t="shared" si="127"/>
        <v/>
      </c>
      <c r="AC447" t="str">
        <f t="shared" si="126"/>
        <v/>
      </c>
      <c r="AD447" t="str">
        <f t="shared" si="126"/>
        <v/>
      </c>
      <c r="AE447" t="str">
        <f t="shared" si="126"/>
        <v/>
      </c>
      <c r="AF447" t="str">
        <f t="shared" si="126"/>
        <v/>
      </c>
      <c r="AG447" t="str">
        <f t="shared" si="126"/>
        <v/>
      </c>
      <c r="AH447" t="str">
        <f t="shared" si="126"/>
        <v/>
      </c>
      <c r="AI447">
        <f t="shared" si="111"/>
        <v>0</v>
      </c>
      <c r="AJ447">
        <f t="shared" si="112"/>
        <v>0</v>
      </c>
    </row>
    <row r="448" spans="2:36" hidden="1" x14ac:dyDescent="0.2">
      <c r="B448">
        <f>TABLA!D443</f>
        <v>1876</v>
      </c>
      <c r="C448" t="str">
        <f>IF(ISNA(LOOKUP($D448,BLIOTECAS!$B$1:$B$27,BLIOTECAS!C$1:C$27)),"",LOOKUP($D448,BLIOTECAS!$B$1:$B$27,BLIOTECAS!C$1:C$27))</f>
        <v xml:space="preserve">Facultad de Filosofía </v>
      </c>
      <c r="D448">
        <f>TABLA!G443</f>
        <v>15</v>
      </c>
      <c r="E448" s="163">
        <f>TABLA!BF443</f>
        <v>0</v>
      </c>
      <c r="F448" s="163">
        <f>TABLA!BO443</f>
        <v>0</v>
      </c>
      <c r="G448" t="str">
        <f t="shared" si="125"/>
        <v/>
      </c>
      <c r="H448" t="str">
        <f t="shared" si="125"/>
        <v/>
      </c>
      <c r="I448" t="str">
        <f t="shared" si="125"/>
        <v/>
      </c>
      <c r="J448" t="str">
        <f t="shared" si="125"/>
        <v/>
      </c>
      <c r="K448" t="str">
        <f t="shared" si="125"/>
        <v/>
      </c>
      <c r="L448" t="str">
        <f t="shared" si="125"/>
        <v/>
      </c>
      <c r="M448" t="str">
        <f t="shared" si="125"/>
        <v/>
      </c>
      <c r="N448" t="str">
        <f t="shared" si="125"/>
        <v/>
      </c>
      <c r="O448" t="str">
        <f t="shared" si="125"/>
        <v/>
      </c>
      <c r="P448" t="str">
        <f t="shared" si="125"/>
        <v/>
      </c>
      <c r="Q448" t="str">
        <f t="shared" si="125"/>
        <v/>
      </c>
      <c r="R448" t="str">
        <f t="shared" si="125"/>
        <v/>
      </c>
      <c r="S448" t="str">
        <f t="shared" si="125"/>
        <v/>
      </c>
      <c r="T448" t="str">
        <f t="shared" si="125"/>
        <v/>
      </c>
      <c r="U448" t="str">
        <f t="shared" si="125"/>
        <v/>
      </c>
      <c r="V448" t="str">
        <f t="shared" si="110"/>
        <v/>
      </c>
      <c r="W448" t="str">
        <f t="shared" si="127"/>
        <v/>
      </c>
      <c r="X448" t="str">
        <f t="shared" si="127"/>
        <v/>
      </c>
      <c r="Y448" t="str">
        <f t="shared" si="127"/>
        <v/>
      </c>
      <c r="Z448" t="str">
        <f t="shared" si="127"/>
        <v/>
      </c>
      <c r="AA448" t="str">
        <f t="shared" si="127"/>
        <v/>
      </c>
      <c r="AB448" t="str">
        <f t="shared" si="127"/>
        <v/>
      </c>
      <c r="AC448" t="str">
        <f t="shared" si="126"/>
        <v/>
      </c>
      <c r="AD448" t="str">
        <f t="shared" si="126"/>
        <v/>
      </c>
      <c r="AE448" t="str">
        <f t="shared" si="126"/>
        <v/>
      </c>
      <c r="AF448" t="str">
        <f t="shared" si="126"/>
        <v/>
      </c>
      <c r="AG448" t="str">
        <f t="shared" si="126"/>
        <v/>
      </c>
      <c r="AH448" t="str">
        <f t="shared" si="126"/>
        <v/>
      </c>
      <c r="AI448">
        <f t="shared" si="111"/>
        <v>0</v>
      </c>
      <c r="AJ448">
        <f t="shared" si="112"/>
        <v>0</v>
      </c>
    </row>
    <row r="449" spans="2:36" hidden="1" x14ac:dyDescent="0.2">
      <c r="B449">
        <f>TABLA!D444</f>
        <v>1877</v>
      </c>
      <c r="C449" t="str">
        <f>IF(ISNA(LOOKUP($D449,BLIOTECAS!$B$1:$B$27,BLIOTECAS!C$1:C$27)),"",LOOKUP($D449,BLIOTECAS!$B$1:$B$27,BLIOTECAS!C$1:C$27))</f>
        <v xml:space="preserve">Facultad de Geografía e Historia </v>
      </c>
      <c r="D449">
        <f>TABLA!G444</f>
        <v>16</v>
      </c>
      <c r="E449" s="163">
        <f>TABLA!BF444</f>
        <v>0</v>
      </c>
      <c r="F449" s="163">
        <f>TABLA!BO444</f>
        <v>0</v>
      </c>
      <c r="G449" t="str">
        <f t="shared" si="125"/>
        <v/>
      </c>
      <c r="H449" t="str">
        <f t="shared" si="125"/>
        <v/>
      </c>
      <c r="I449" t="str">
        <f t="shared" si="125"/>
        <v/>
      </c>
      <c r="J449" t="str">
        <f t="shared" si="125"/>
        <v/>
      </c>
      <c r="K449" t="str">
        <f t="shared" si="125"/>
        <v/>
      </c>
      <c r="L449" t="str">
        <f t="shared" si="125"/>
        <v/>
      </c>
      <c r="M449" t="str">
        <f t="shared" si="125"/>
        <v/>
      </c>
      <c r="N449" t="str">
        <f t="shared" si="125"/>
        <v/>
      </c>
      <c r="O449" t="str">
        <f t="shared" si="125"/>
        <v/>
      </c>
      <c r="P449" t="str">
        <f t="shared" si="125"/>
        <v/>
      </c>
      <c r="Q449" t="str">
        <f t="shared" si="125"/>
        <v/>
      </c>
      <c r="R449" t="str">
        <f t="shared" si="125"/>
        <v/>
      </c>
      <c r="S449" t="str">
        <f t="shared" si="125"/>
        <v/>
      </c>
      <c r="T449" t="str">
        <f t="shared" si="125"/>
        <v/>
      </c>
      <c r="U449" t="str">
        <f t="shared" si="125"/>
        <v/>
      </c>
      <c r="V449" t="str">
        <f t="shared" si="110"/>
        <v/>
      </c>
      <c r="W449" t="str">
        <f t="shared" si="127"/>
        <v/>
      </c>
      <c r="X449" t="str">
        <f t="shared" si="127"/>
        <v/>
      </c>
      <c r="Y449" t="str">
        <f t="shared" si="127"/>
        <v/>
      </c>
      <c r="Z449" t="str">
        <f t="shared" si="127"/>
        <v/>
      </c>
      <c r="AA449" t="str">
        <f t="shared" si="127"/>
        <v/>
      </c>
      <c r="AB449" t="str">
        <f t="shared" si="127"/>
        <v/>
      </c>
      <c r="AC449" t="str">
        <f t="shared" si="126"/>
        <v/>
      </c>
      <c r="AD449" t="str">
        <f t="shared" si="126"/>
        <v/>
      </c>
      <c r="AE449" t="str">
        <f t="shared" si="126"/>
        <v/>
      </c>
      <c r="AF449" t="str">
        <f t="shared" si="126"/>
        <v/>
      </c>
      <c r="AG449" t="str">
        <f t="shared" si="126"/>
        <v/>
      </c>
      <c r="AH449" t="str">
        <f t="shared" si="126"/>
        <v/>
      </c>
      <c r="AI449">
        <f t="shared" si="111"/>
        <v>0</v>
      </c>
      <c r="AJ449">
        <f t="shared" si="112"/>
        <v>0</v>
      </c>
    </row>
    <row r="450" spans="2:36" hidden="1" x14ac:dyDescent="0.2">
      <c r="B450">
        <f>TABLA!D445</f>
        <v>1878</v>
      </c>
      <c r="C450" t="str">
        <f>IF(ISNA(LOOKUP($D450,BLIOTECAS!$B$1:$B$27,BLIOTECAS!C$1:C$27)),"",LOOKUP($D450,BLIOTECAS!$B$1:$B$27,BLIOTECAS!C$1:C$27))</f>
        <v/>
      </c>
      <c r="D450">
        <f>TABLA!G445</f>
        <v>0</v>
      </c>
      <c r="E450" s="163">
        <f>TABLA!BF445</f>
        <v>0</v>
      </c>
      <c r="F450" s="163" t="str">
        <f>TABLA!BO445</f>
        <v>EL personal y la dirección son muy buenos profesionales, atentos y pacientes. Gracias mil</v>
      </c>
      <c r="G450" t="str">
        <f t="shared" si="125"/>
        <v/>
      </c>
      <c r="H450" t="str">
        <f t="shared" si="125"/>
        <v/>
      </c>
      <c r="I450" t="str">
        <f t="shared" si="125"/>
        <v/>
      </c>
      <c r="J450" t="str">
        <f t="shared" si="125"/>
        <v/>
      </c>
      <c r="K450" t="str">
        <f t="shared" si="125"/>
        <v/>
      </c>
      <c r="L450" t="str">
        <f t="shared" si="125"/>
        <v/>
      </c>
      <c r="M450" t="str">
        <f t="shared" si="125"/>
        <v/>
      </c>
      <c r="N450" t="str">
        <f t="shared" si="125"/>
        <v/>
      </c>
      <c r="O450" t="str">
        <f t="shared" si="125"/>
        <v/>
      </c>
      <c r="P450" t="str">
        <f t="shared" si="125"/>
        <v/>
      </c>
      <c r="Q450" t="str">
        <f t="shared" si="125"/>
        <v/>
      </c>
      <c r="R450" t="str">
        <f t="shared" si="125"/>
        <v/>
      </c>
      <c r="S450" t="str">
        <f t="shared" si="125"/>
        <v/>
      </c>
      <c r="T450" t="str">
        <f t="shared" si="125"/>
        <v/>
      </c>
      <c r="U450" t="str">
        <f t="shared" si="125"/>
        <v/>
      </c>
      <c r="V450" t="str">
        <f t="shared" si="110"/>
        <v/>
      </c>
      <c r="W450" t="str">
        <f t="shared" si="127"/>
        <v/>
      </c>
      <c r="X450" t="str">
        <f t="shared" si="127"/>
        <v/>
      </c>
      <c r="Y450" t="str">
        <f t="shared" si="127"/>
        <v/>
      </c>
      <c r="Z450" t="str">
        <f t="shared" si="127"/>
        <v/>
      </c>
      <c r="AA450" t="str">
        <f t="shared" si="127"/>
        <v/>
      </c>
      <c r="AB450" t="str">
        <f t="shared" si="127"/>
        <v/>
      </c>
      <c r="AC450" t="str">
        <f t="shared" si="126"/>
        <v/>
      </c>
      <c r="AD450" t="str">
        <f t="shared" si="126"/>
        <v/>
      </c>
      <c r="AE450" t="str">
        <f t="shared" si="126"/>
        <v/>
      </c>
      <c r="AF450" t="str">
        <f t="shared" si="126"/>
        <v/>
      </c>
      <c r="AG450" t="str">
        <f t="shared" si="126"/>
        <v/>
      </c>
      <c r="AH450" t="str">
        <f t="shared" si="126"/>
        <v/>
      </c>
      <c r="AI450">
        <f t="shared" si="111"/>
        <v>0</v>
      </c>
      <c r="AJ450">
        <f t="shared" si="112"/>
        <v>1</v>
      </c>
    </row>
    <row r="451" spans="2:36" ht="51" hidden="1" x14ac:dyDescent="0.2">
      <c r="B451">
        <f>TABLA!D446</f>
        <v>1879</v>
      </c>
      <c r="C451" t="str">
        <f>IF(ISNA(LOOKUP($D451,BLIOTECAS!$B$1:$B$27,BLIOTECAS!C$1:C$27)),"",LOOKUP($D451,BLIOTECAS!$B$1:$B$27,BLIOTECAS!C$1:C$27))</f>
        <v xml:space="preserve">Facultad de Ciencias Matemáticas </v>
      </c>
      <c r="D451">
        <f>TABLA!G446</f>
        <v>8</v>
      </c>
      <c r="E451" s="163" t="str">
        <f>TABLA!BF446</f>
        <v>Invertir más presupuesto  en revistas de investigación: sobre todo en las institucionales que son las perjudicadas por las compras en paquetes cerrados" a las grandes editoriales</v>
      </c>
      <c r="F451" s="163">
        <f>TABLA!BO446</f>
        <v>0</v>
      </c>
      <c r="G451" t="str">
        <f t="shared" si="125"/>
        <v/>
      </c>
      <c r="H451" t="str">
        <f t="shared" si="125"/>
        <v/>
      </c>
      <c r="I451" t="str">
        <f t="shared" si="125"/>
        <v/>
      </c>
      <c r="J451" t="str">
        <f t="shared" si="125"/>
        <v>x</v>
      </c>
      <c r="K451" t="str">
        <f t="shared" si="125"/>
        <v/>
      </c>
      <c r="L451" t="str">
        <f t="shared" si="125"/>
        <v/>
      </c>
      <c r="M451" t="str">
        <f t="shared" si="125"/>
        <v/>
      </c>
      <c r="N451" t="str">
        <f t="shared" si="125"/>
        <v/>
      </c>
      <c r="O451" t="str">
        <f t="shared" si="125"/>
        <v>x</v>
      </c>
      <c r="P451" t="str">
        <f t="shared" si="125"/>
        <v/>
      </c>
      <c r="Q451" t="str">
        <f t="shared" si="125"/>
        <v/>
      </c>
      <c r="R451" t="str">
        <f t="shared" si="125"/>
        <v/>
      </c>
      <c r="S451" t="str">
        <f t="shared" si="125"/>
        <v/>
      </c>
      <c r="T451" t="str">
        <f t="shared" si="125"/>
        <v/>
      </c>
      <c r="U451" t="str">
        <f t="shared" si="125"/>
        <v/>
      </c>
      <c r="V451" t="str">
        <f t="shared" si="110"/>
        <v/>
      </c>
      <c r="W451" t="str">
        <f t="shared" si="127"/>
        <v/>
      </c>
      <c r="X451" t="str">
        <f t="shared" si="127"/>
        <v/>
      </c>
      <c r="Y451" t="str">
        <f t="shared" si="127"/>
        <v/>
      </c>
      <c r="Z451" t="str">
        <f t="shared" si="127"/>
        <v/>
      </c>
      <c r="AA451" t="str">
        <f t="shared" si="127"/>
        <v/>
      </c>
      <c r="AB451" t="str">
        <f t="shared" si="127"/>
        <v/>
      </c>
      <c r="AC451" t="str">
        <f t="shared" si="126"/>
        <v/>
      </c>
      <c r="AD451" t="str">
        <f t="shared" si="126"/>
        <v/>
      </c>
      <c r="AE451" t="str">
        <f t="shared" si="126"/>
        <v/>
      </c>
      <c r="AF451" t="str">
        <f t="shared" si="126"/>
        <v/>
      </c>
      <c r="AG451" t="str">
        <f t="shared" si="126"/>
        <v/>
      </c>
      <c r="AH451" t="str">
        <f t="shared" si="126"/>
        <v/>
      </c>
      <c r="AI451">
        <f t="shared" si="111"/>
        <v>1</v>
      </c>
      <c r="AJ451">
        <f t="shared" si="112"/>
        <v>0</v>
      </c>
    </row>
    <row r="452" spans="2:36" hidden="1" x14ac:dyDescent="0.2">
      <c r="B452">
        <f>TABLA!D447</f>
        <v>1880</v>
      </c>
      <c r="C452" t="str">
        <f>IF(ISNA(LOOKUP($D452,BLIOTECAS!$B$1:$B$27,BLIOTECAS!C$1:C$27)),"",LOOKUP($D452,BLIOTECAS!$B$1:$B$27,BLIOTECAS!C$1:C$27))</f>
        <v xml:space="preserve">Facultad de Geografía e Historia </v>
      </c>
      <c r="D452">
        <f>TABLA!G447</f>
        <v>16</v>
      </c>
      <c r="E452" s="163">
        <f>TABLA!BF447</f>
        <v>0</v>
      </c>
      <c r="F452" s="163">
        <f>TABLA!BO447</f>
        <v>0</v>
      </c>
      <c r="G452" t="str">
        <f t="shared" si="125"/>
        <v/>
      </c>
      <c r="H452" t="str">
        <f t="shared" si="125"/>
        <v/>
      </c>
      <c r="I452" t="str">
        <f t="shared" si="125"/>
        <v/>
      </c>
      <c r="J452" t="str">
        <f t="shared" si="125"/>
        <v/>
      </c>
      <c r="K452" t="str">
        <f t="shared" si="125"/>
        <v/>
      </c>
      <c r="L452" t="str">
        <f t="shared" si="125"/>
        <v/>
      </c>
      <c r="M452" t="str">
        <f t="shared" si="125"/>
        <v/>
      </c>
      <c r="N452" t="str">
        <f t="shared" si="125"/>
        <v/>
      </c>
      <c r="O452" t="str">
        <f t="shared" si="125"/>
        <v/>
      </c>
      <c r="P452" t="str">
        <f t="shared" si="125"/>
        <v/>
      </c>
      <c r="Q452" t="str">
        <f t="shared" si="125"/>
        <v/>
      </c>
      <c r="R452" t="str">
        <f t="shared" si="125"/>
        <v/>
      </c>
      <c r="S452" t="str">
        <f t="shared" si="125"/>
        <v/>
      </c>
      <c r="T452" t="str">
        <f t="shared" si="125"/>
        <v/>
      </c>
      <c r="U452" t="str">
        <f t="shared" si="125"/>
        <v/>
      </c>
      <c r="V452" t="str">
        <f t="shared" si="110"/>
        <v/>
      </c>
      <c r="W452" t="str">
        <f t="shared" si="127"/>
        <v/>
      </c>
      <c r="X452" t="str">
        <f t="shared" si="127"/>
        <v/>
      </c>
      <c r="Y452" t="str">
        <f t="shared" si="127"/>
        <v/>
      </c>
      <c r="Z452" t="str">
        <f t="shared" si="127"/>
        <v/>
      </c>
      <c r="AA452" t="str">
        <f t="shared" si="127"/>
        <v/>
      </c>
      <c r="AB452" t="str">
        <f t="shared" si="127"/>
        <v/>
      </c>
      <c r="AC452" t="str">
        <f t="shared" si="126"/>
        <v/>
      </c>
      <c r="AD452" t="str">
        <f t="shared" si="126"/>
        <v/>
      </c>
      <c r="AE452" t="str">
        <f t="shared" si="126"/>
        <v/>
      </c>
      <c r="AF452" t="str">
        <f t="shared" si="126"/>
        <v/>
      </c>
      <c r="AG452" t="str">
        <f t="shared" si="126"/>
        <v/>
      </c>
      <c r="AH452" t="str">
        <f t="shared" si="126"/>
        <v/>
      </c>
      <c r="AI452">
        <f t="shared" si="111"/>
        <v>0</v>
      </c>
      <c r="AJ452">
        <f t="shared" si="112"/>
        <v>0</v>
      </c>
    </row>
    <row r="453" spans="2:36" hidden="1" x14ac:dyDescent="0.2">
      <c r="B453">
        <f>TABLA!D448</f>
        <v>1881</v>
      </c>
      <c r="C453" t="str">
        <f>IF(ISNA(LOOKUP($D453,BLIOTECAS!$B$1:$B$27,BLIOTECAS!C$1:C$27)),"",LOOKUP($D453,BLIOTECAS!$B$1:$B$27,BLIOTECAS!C$1:C$27))</f>
        <v xml:space="preserve">Facultad de Derecho </v>
      </c>
      <c r="D453">
        <f>TABLA!G448</f>
        <v>11</v>
      </c>
      <c r="E453" s="163">
        <f>TABLA!BF448</f>
        <v>0</v>
      </c>
      <c r="F453" s="163">
        <f>TABLA!BO448</f>
        <v>0</v>
      </c>
      <c r="G453" t="str">
        <f t="shared" si="125"/>
        <v/>
      </c>
      <c r="H453" t="str">
        <f t="shared" si="125"/>
        <v/>
      </c>
      <c r="I453" t="str">
        <f t="shared" si="125"/>
        <v/>
      </c>
      <c r="J453" t="str">
        <f t="shared" si="125"/>
        <v/>
      </c>
      <c r="K453" t="str">
        <f t="shared" si="125"/>
        <v/>
      </c>
      <c r="L453" t="str">
        <f t="shared" si="125"/>
        <v/>
      </c>
      <c r="M453" t="str">
        <f t="shared" si="125"/>
        <v/>
      </c>
      <c r="N453" t="str">
        <f t="shared" si="125"/>
        <v/>
      </c>
      <c r="O453" t="str">
        <f t="shared" si="125"/>
        <v/>
      </c>
      <c r="P453" t="str">
        <f t="shared" si="125"/>
        <v/>
      </c>
      <c r="Q453" t="str">
        <f t="shared" si="125"/>
        <v/>
      </c>
      <c r="R453" t="str">
        <f t="shared" si="125"/>
        <v/>
      </c>
      <c r="S453" t="str">
        <f t="shared" si="125"/>
        <v/>
      </c>
      <c r="T453" t="str">
        <f t="shared" si="125"/>
        <v/>
      </c>
      <c r="U453" t="str">
        <f t="shared" si="125"/>
        <v/>
      </c>
      <c r="V453" t="str">
        <f t="shared" si="110"/>
        <v/>
      </c>
      <c r="W453" t="str">
        <f t="shared" si="127"/>
        <v/>
      </c>
      <c r="X453" t="str">
        <f t="shared" si="127"/>
        <v/>
      </c>
      <c r="Y453" t="str">
        <f t="shared" si="127"/>
        <v/>
      </c>
      <c r="Z453" t="str">
        <f t="shared" si="127"/>
        <v/>
      </c>
      <c r="AA453" t="str">
        <f t="shared" si="127"/>
        <v/>
      </c>
      <c r="AB453" t="str">
        <f t="shared" si="127"/>
        <v/>
      </c>
      <c r="AC453" t="str">
        <f t="shared" si="126"/>
        <v/>
      </c>
      <c r="AD453" t="str">
        <f t="shared" si="126"/>
        <v/>
      </c>
      <c r="AE453" t="str">
        <f t="shared" si="126"/>
        <v/>
      </c>
      <c r="AF453" t="str">
        <f t="shared" si="126"/>
        <v/>
      </c>
      <c r="AG453" t="str">
        <f t="shared" si="126"/>
        <v/>
      </c>
      <c r="AH453" t="str">
        <f t="shared" si="126"/>
        <v/>
      </c>
      <c r="AI453">
        <f t="shared" si="111"/>
        <v>0</v>
      </c>
      <c r="AJ453">
        <f t="shared" si="112"/>
        <v>0</v>
      </c>
    </row>
    <row r="454" spans="2:36" hidden="1" x14ac:dyDescent="0.2">
      <c r="B454">
        <f>TABLA!D449</f>
        <v>1882</v>
      </c>
      <c r="C454" t="str">
        <f>IF(ISNA(LOOKUP($D454,BLIOTECAS!$B$1:$B$27,BLIOTECAS!C$1:C$27)),"",LOOKUP($D454,BLIOTECAS!$B$1:$B$27,BLIOTECAS!C$1:C$27))</f>
        <v xml:space="preserve">Facultad de Ciencias Económicas y Empresariales </v>
      </c>
      <c r="D454">
        <f>TABLA!G449</f>
        <v>5</v>
      </c>
      <c r="E454" s="163">
        <f>TABLA!BF449</f>
        <v>0</v>
      </c>
      <c r="F454" s="163" t="str">
        <f>TABLA!BO449</f>
        <v>Creo que el servicio que presta el personal y su atención con los profesores es excelente</v>
      </c>
      <c r="G454" t="str">
        <f t="shared" ref="G454:U463" si="128">IFERROR((IF(FIND(G$1,$E454,1)&gt;0,"x")),"")</f>
        <v/>
      </c>
      <c r="H454" t="str">
        <f t="shared" si="128"/>
        <v/>
      </c>
      <c r="I454" t="str">
        <f t="shared" si="128"/>
        <v/>
      </c>
      <c r="J454" t="str">
        <f t="shared" si="128"/>
        <v/>
      </c>
      <c r="K454" t="str">
        <f t="shared" si="128"/>
        <v/>
      </c>
      <c r="L454" t="str">
        <f t="shared" si="128"/>
        <v/>
      </c>
      <c r="M454" t="str">
        <f t="shared" si="128"/>
        <v/>
      </c>
      <c r="N454" t="str">
        <f t="shared" si="128"/>
        <v/>
      </c>
      <c r="O454" t="str">
        <f t="shared" si="128"/>
        <v/>
      </c>
      <c r="P454" t="str">
        <f t="shared" si="128"/>
        <v/>
      </c>
      <c r="Q454" t="str">
        <f t="shared" si="128"/>
        <v/>
      </c>
      <c r="R454" t="str">
        <f t="shared" si="128"/>
        <v/>
      </c>
      <c r="S454" t="str">
        <f t="shared" si="128"/>
        <v/>
      </c>
      <c r="T454" t="str">
        <f t="shared" si="128"/>
        <v/>
      </c>
      <c r="U454" t="str">
        <f t="shared" si="128"/>
        <v/>
      </c>
      <c r="V454" t="str">
        <f t="shared" si="110"/>
        <v/>
      </c>
      <c r="W454" t="str">
        <f t="shared" si="127"/>
        <v/>
      </c>
      <c r="X454" t="str">
        <f t="shared" si="127"/>
        <v/>
      </c>
      <c r="Y454" t="str">
        <f t="shared" si="127"/>
        <v/>
      </c>
      <c r="Z454" t="str">
        <f t="shared" si="127"/>
        <v/>
      </c>
      <c r="AA454" t="str">
        <f t="shared" si="127"/>
        <v/>
      </c>
      <c r="AB454" t="str">
        <f t="shared" si="127"/>
        <v/>
      </c>
      <c r="AC454" t="str">
        <f t="shared" si="126"/>
        <v/>
      </c>
      <c r="AD454" t="str">
        <f t="shared" si="126"/>
        <v/>
      </c>
      <c r="AE454" t="str">
        <f t="shared" si="126"/>
        <v/>
      </c>
      <c r="AF454" t="str">
        <f t="shared" si="126"/>
        <v/>
      </c>
      <c r="AG454" t="str">
        <f t="shared" si="126"/>
        <v/>
      </c>
      <c r="AH454" t="str">
        <f t="shared" si="126"/>
        <v/>
      </c>
      <c r="AI454">
        <f t="shared" si="111"/>
        <v>0</v>
      </c>
      <c r="AJ454">
        <f t="shared" si="112"/>
        <v>1</v>
      </c>
    </row>
    <row r="455" spans="2:36" hidden="1" x14ac:dyDescent="0.2">
      <c r="B455">
        <f>TABLA!D450</f>
        <v>1883</v>
      </c>
      <c r="C455" t="str">
        <f>IF(ISNA(LOOKUP($D455,BLIOTECAS!$B$1:$B$27,BLIOTECAS!C$1:C$27)),"",LOOKUP($D455,BLIOTECAS!$B$1:$B$27,BLIOTECAS!C$1:C$27))</f>
        <v xml:space="preserve">Facultad de Ciencias Químicas </v>
      </c>
      <c r="D455">
        <f>TABLA!G450</f>
        <v>10</v>
      </c>
      <c r="E455" s="163">
        <f>TABLA!BF450</f>
        <v>0</v>
      </c>
      <c r="F455" s="163" t="str">
        <f>TABLA!BO450</f>
        <v>El servicio es igual de bueno que los dos años anteriores</v>
      </c>
      <c r="G455" t="str">
        <f t="shared" si="128"/>
        <v/>
      </c>
      <c r="H455" t="str">
        <f t="shared" si="128"/>
        <v/>
      </c>
      <c r="I455" t="str">
        <f t="shared" si="128"/>
        <v/>
      </c>
      <c r="J455" t="str">
        <f t="shared" si="128"/>
        <v/>
      </c>
      <c r="K455" t="str">
        <f t="shared" si="128"/>
        <v/>
      </c>
      <c r="L455" t="str">
        <f t="shared" si="128"/>
        <v/>
      </c>
      <c r="M455" t="str">
        <f t="shared" si="128"/>
        <v/>
      </c>
      <c r="N455" t="str">
        <f t="shared" si="128"/>
        <v/>
      </c>
      <c r="O455" t="str">
        <f t="shared" si="128"/>
        <v/>
      </c>
      <c r="P455" t="str">
        <f t="shared" si="128"/>
        <v/>
      </c>
      <c r="Q455" t="str">
        <f t="shared" si="128"/>
        <v/>
      </c>
      <c r="R455" t="str">
        <f t="shared" si="128"/>
        <v/>
      </c>
      <c r="S455" t="str">
        <f t="shared" si="128"/>
        <v/>
      </c>
      <c r="T455" t="str">
        <f t="shared" si="128"/>
        <v/>
      </c>
      <c r="U455" t="str">
        <f t="shared" si="128"/>
        <v/>
      </c>
      <c r="V455" t="str">
        <f t="shared" si="110"/>
        <v/>
      </c>
      <c r="W455" t="str">
        <f t="shared" si="127"/>
        <v/>
      </c>
      <c r="X455" t="str">
        <f t="shared" si="127"/>
        <v/>
      </c>
      <c r="Y455" t="str">
        <f t="shared" si="127"/>
        <v/>
      </c>
      <c r="Z455" t="str">
        <f t="shared" si="127"/>
        <v/>
      </c>
      <c r="AA455" t="str">
        <f t="shared" si="127"/>
        <v/>
      </c>
      <c r="AB455" t="str">
        <f t="shared" si="127"/>
        <v/>
      </c>
      <c r="AC455" t="str">
        <f t="shared" si="126"/>
        <v/>
      </c>
      <c r="AD455" t="str">
        <f t="shared" si="126"/>
        <v/>
      </c>
      <c r="AE455" t="str">
        <f t="shared" si="126"/>
        <v/>
      </c>
      <c r="AF455" t="str">
        <f t="shared" si="126"/>
        <v/>
      </c>
      <c r="AG455" t="str">
        <f t="shared" si="126"/>
        <v/>
      </c>
      <c r="AH455" t="str">
        <f t="shared" si="126"/>
        <v/>
      </c>
      <c r="AI455">
        <f t="shared" si="111"/>
        <v>0</v>
      </c>
      <c r="AJ455">
        <f t="shared" si="112"/>
        <v>1</v>
      </c>
    </row>
    <row r="456" spans="2:36" hidden="1" x14ac:dyDescent="0.2">
      <c r="B456">
        <f>TABLA!D451</f>
        <v>1884</v>
      </c>
      <c r="C456" t="str">
        <f>IF(ISNA(LOOKUP($D456,BLIOTECAS!$B$1:$B$27,BLIOTECAS!C$1:C$27)),"",LOOKUP($D456,BLIOTECAS!$B$1:$B$27,BLIOTECAS!C$1:C$27))</f>
        <v xml:space="preserve">Facultad de Ciencias de la Información </v>
      </c>
      <c r="D456">
        <f>TABLA!G451</f>
        <v>4</v>
      </c>
      <c r="E456" s="163">
        <f>TABLA!BF451</f>
        <v>0</v>
      </c>
      <c r="F456" s="163">
        <f>TABLA!BO451</f>
        <v>0</v>
      </c>
      <c r="G456" t="str">
        <f t="shared" si="128"/>
        <v/>
      </c>
      <c r="H456" t="str">
        <f t="shared" si="128"/>
        <v/>
      </c>
      <c r="I456" t="str">
        <f t="shared" si="128"/>
        <v/>
      </c>
      <c r="J456" t="str">
        <f t="shared" si="128"/>
        <v/>
      </c>
      <c r="K456" t="str">
        <f t="shared" si="128"/>
        <v/>
      </c>
      <c r="L456" t="str">
        <f t="shared" si="128"/>
        <v/>
      </c>
      <c r="M456" t="str">
        <f t="shared" si="128"/>
        <v/>
      </c>
      <c r="N456" t="str">
        <f t="shared" si="128"/>
        <v/>
      </c>
      <c r="O456" t="str">
        <f t="shared" si="128"/>
        <v/>
      </c>
      <c r="P456" t="str">
        <f t="shared" si="128"/>
        <v/>
      </c>
      <c r="Q456" t="str">
        <f t="shared" si="128"/>
        <v/>
      </c>
      <c r="R456" t="str">
        <f t="shared" si="128"/>
        <v/>
      </c>
      <c r="S456" t="str">
        <f t="shared" si="128"/>
        <v/>
      </c>
      <c r="T456" t="str">
        <f t="shared" si="128"/>
        <v/>
      </c>
      <c r="U456" t="str">
        <f t="shared" si="128"/>
        <v/>
      </c>
      <c r="V456" t="str">
        <f t="shared" si="110"/>
        <v/>
      </c>
      <c r="W456" t="str">
        <f t="shared" si="127"/>
        <v/>
      </c>
      <c r="X456" t="str">
        <f t="shared" si="127"/>
        <v/>
      </c>
      <c r="Y456" t="str">
        <f t="shared" si="127"/>
        <v/>
      </c>
      <c r="Z456" t="str">
        <f t="shared" si="127"/>
        <v/>
      </c>
      <c r="AA456" t="str">
        <f t="shared" si="127"/>
        <v/>
      </c>
      <c r="AB456" t="str">
        <f t="shared" si="127"/>
        <v/>
      </c>
      <c r="AC456" t="str">
        <f t="shared" ref="AC456:AH465" si="129">IFERROR((IF(FIND(AC$1,$E456,1)&gt;0,"x")),"")</f>
        <v/>
      </c>
      <c r="AD456" t="str">
        <f t="shared" si="129"/>
        <v/>
      </c>
      <c r="AE456" t="str">
        <f t="shared" si="129"/>
        <v/>
      </c>
      <c r="AF456" t="str">
        <f t="shared" si="129"/>
        <v/>
      </c>
      <c r="AG456" t="str">
        <f t="shared" si="129"/>
        <v/>
      </c>
      <c r="AH456" t="str">
        <f t="shared" si="129"/>
        <v/>
      </c>
      <c r="AI456">
        <f t="shared" si="111"/>
        <v>0</v>
      </c>
      <c r="AJ456">
        <f t="shared" si="112"/>
        <v>0</v>
      </c>
    </row>
    <row r="457" spans="2:36" hidden="1" x14ac:dyDescent="0.2">
      <c r="B457">
        <f>TABLA!D452</f>
        <v>1885</v>
      </c>
      <c r="C457" t="str">
        <f>IF(ISNA(LOOKUP($D457,BLIOTECAS!$B$1:$B$27,BLIOTECAS!C$1:C$27)),"",LOOKUP($D457,BLIOTECAS!$B$1:$B$27,BLIOTECAS!C$1:C$27))</f>
        <v xml:space="preserve">Facultad de Bellas Artes </v>
      </c>
      <c r="D457">
        <f>TABLA!G452</f>
        <v>1</v>
      </c>
      <c r="E457" s="163">
        <f>TABLA!BF452</f>
        <v>0</v>
      </c>
      <c r="F457" s="163">
        <f>TABLA!BO452</f>
        <v>0</v>
      </c>
      <c r="G457" t="str">
        <f t="shared" si="128"/>
        <v/>
      </c>
      <c r="H457" t="str">
        <f t="shared" si="128"/>
        <v/>
      </c>
      <c r="I457" t="str">
        <f t="shared" si="128"/>
        <v/>
      </c>
      <c r="J457" t="str">
        <f t="shared" si="128"/>
        <v/>
      </c>
      <c r="K457" t="str">
        <f t="shared" si="128"/>
        <v/>
      </c>
      <c r="L457" t="str">
        <f t="shared" si="128"/>
        <v/>
      </c>
      <c r="M457" t="str">
        <f t="shared" si="128"/>
        <v/>
      </c>
      <c r="N457" t="str">
        <f t="shared" si="128"/>
        <v/>
      </c>
      <c r="O457" t="str">
        <f t="shared" si="128"/>
        <v/>
      </c>
      <c r="P457" t="str">
        <f t="shared" si="128"/>
        <v/>
      </c>
      <c r="Q457" t="str">
        <f t="shared" si="128"/>
        <v/>
      </c>
      <c r="R457" t="str">
        <f t="shared" si="128"/>
        <v/>
      </c>
      <c r="S457" t="str">
        <f t="shared" si="128"/>
        <v/>
      </c>
      <c r="T457" t="str">
        <f t="shared" si="128"/>
        <v/>
      </c>
      <c r="U457" t="str">
        <f t="shared" si="128"/>
        <v/>
      </c>
      <c r="V457" t="str">
        <f t="shared" si="110"/>
        <v/>
      </c>
      <c r="W457" t="str">
        <f t="shared" ref="W457:AB466" si="130">IFERROR((IF(FIND(W$1,$E457,1)&gt;0,"x")),"")</f>
        <v/>
      </c>
      <c r="X457" t="str">
        <f t="shared" si="130"/>
        <v/>
      </c>
      <c r="Y457" t="str">
        <f t="shared" si="130"/>
        <v/>
      </c>
      <c r="Z457" t="str">
        <f t="shared" si="130"/>
        <v/>
      </c>
      <c r="AA457" t="str">
        <f t="shared" si="130"/>
        <v/>
      </c>
      <c r="AB457" t="str">
        <f t="shared" si="130"/>
        <v/>
      </c>
      <c r="AC457" t="str">
        <f t="shared" si="129"/>
        <v/>
      </c>
      <c r="AD457" t="str">
        <f t="shared" si="129"/>
        <v/>
      </c>
      <c r="AE457" t="str">
        <f t="shared" si="129"/>
        <v/>
      </c>
      <c r="AF457" t="str">
        <f t="shared" si="129"/>
        <v/>
      </c>
      <c r="AG457" t="str">
        <f t="shared" si="129"/>
        <v/>
      </c>
      <c r="AH457" t="str">
        <f t="shared" si="129"/>
        <v/>
      </c>
      <c r="AI457">
        <f t="shared" si="111"/>
        <v>0</v>
      </c>
      <c r="AJ457">
        <f t="shared" si="112"/>
        <v>0</v>
      </c>
    </row>
    <row r="458" spans="2:36" hidden="1" x14ac:dyDescent="0.2">
      <c r="B458">
        <f>TABLA!D453</f>
        <v>1886</v>
      </c>
      <c r="C458" t="str">
        <f>IF(ISNA(LOOKUP($D458,BLIOTECAS!$B$1:$B$27,BLIOTECAS!C$1:C$27)),"",LOOKUP($D458,BLIOTECAS!$B$1:$B$27,BLIOTECAS!C$1:C$27))</f>
        <v xml:space="preserve">Facultad de Ciencias Físicas </v>
      </c>
      <c r="D458">
        <f>TABLA!G453</f>
        <v>6</v>
      </c>
      <c r="E458" s="163">
        <f>TABLA!BF453</f>
        <v>0</v>
      </c>
      <c r="F458" s="163">
        <f>TABLA!BO453</f>
        <v>0</v>
      </c>
      <c r="G458" t="str">
        <f t="shared" si="128"/>
        <v/>
      </c>
      <c r="H458" t="str">
        <f t="shared" si="128"/>
        <v/>
      </c>
      <c r="I458" t="str">
        <f t="shared" si="128"/>
        <v/>
      </c>
      <c r="J458" t="str">
        <f t="shared" si="128"/>
        <v/>
      </c>
      <c r="K458" t="str">
        <f t="shared" si="128"/>
        <v/>
      </c>
      <c r="L458" t="str">
        <f t="shared" si="128"/>
        <v/>
      </c>
      <c r="M458" t="str">
        <f t="shared" si="128"/>
        <v/>
      </c>
      <c r="N458" t="str">
        <f t="shared" si="128"/>
        <v/>
      </c>
      <c r="O458" t="str">
        <f t="shared" si="128"/>
        <v/>
      </c>
      <c r="P458" t="str">
        <f t="shared" si="128"/>
        <v/>
      </c>
      <c r="Q458" t="str">
        <f t="shared" si="128"/>
        <v/>
      </c>
      <c r="R458" t="str">
        <f t="shared" si="128"/>
        <v/>
      </c>
      <c r="S458" t="str">
        <f t="shared" si="128"/>
        <v/>
      </c>
      <c r="T458" t="str">
        <f t="shared" si="128"/>
        <v/>
      </c>
      <c r="U458" t="str">
        <f t="shared" si="128"/>
        <v/>
      </c>
      <c r="V458" t="str">
        <f t="shared" si="110"/>
        <v/>
      </c>
      <c r="W458" t="str">
        <f t="shared" si="130"/>
        <v/>
      </c>
      <c r="X458" t="str">
        <f t="shared" si="130"/>
        <v/>
      </c>
      <c r="Y458" t="str">
        <f t="shared" si="130"/>
        <v/>
      </c>
      <c r="Z458" t="str">
        <f t="shared" si="130"/>
        <v/>
      </c>
      <c r="AA458" t="str">
        <f t="shared" si="130"/>
        <v/>
      </c>
      <c r="AB458" t="str">
        <f t="shared" si="130"/>
        <v/>
      </c>
      <c r="AC458" t="str">
        <f t="shared" si="129"/>
        <v/>
      </c>
      <c r="AD458" t="str">
        <f t="shared" si="129"/>
        <v/>
      </c>
      <c r="AE458" t="str">
        <f t="shared" si="129"/>
        <v/>
      </c>
      <c r="AF458" t="str">
        <f t="shared" si="129"/>
        <v/>
      </c>
      <c r="AG458" t="str">
        <f t="shared" si="129"/>
        <v/>
      </c>
      <c r="AH458" t="str">
        <f t="shared" si="129"/>
        <v/>
      </c>
      <c r="AI458">
        <f t="shared" si="111"/>
        <v>0</v>
      </c>
      <c r="AJ458">
        <f t="shared" si="112"/>
        <v>0</v>
      </c>
    </row>
    <row r="459" spans="2:36" hidden="1" x14ac:dyDescent="0.2">
      <c r="B459">
        <f>TABLA!D454</f>
        <v>1887</v>
      </c>
      <c r="C459" t="str">
        <f>IF(ISNA(LOOKUP($D459,BLIOTECAS!$B$1:$B$27,BLIOTECAS!C$1:C$27)),"",LOOKUP($D459,BLIOTECAS!$B$1:$B$27,BLIOTECAS!C$1:C$27))</f>
        <v xml:space="preserve">Facultad de Derecho </v>
      </c>
      <c r="D459">
        <f>TABLA!G454</f>
        <v>11</v>
      </c>
      <c r="E459" s="163">
        <f>TABLA!BF454</f>
        <v>0</v>
      </c>
      <c r="F459" s="163" t="str">
        <f>TABLA!BO454</f>
        <v>Completar el traslado de los fondos de Derecho a la Biblioteca María Zambrano&lt;br&gt;</v>
      </c>
      <c r="G459" t="str">
        <f t="shared" si="128"/>
        <v/>
      </c>
      <c r="H459" t="str">
        <f t="shared" si="128"/>
        <v/>
      </c>
      <c r="I459" t="str">
        <f t="shared" si="128"/>
        <v/>
      </c>
      <c r="J459" t="str">
        <f t="shared" si="128"/>
        <v/>
      </c>
      <c r="K459" t="str">
        <f t="shared" si="128"/>
        <v/>
      </c>
      <c r="L459" t="str">
        <f t="shared" si="128"/>
        <v/>
      </c>
      <c r="M459" t="str">
        <f t="shared" si="128"/>
        <v/>
      </c>
      <c r="N459" t="str">
        <f t="shared" si="128"/>
        <v/>
      </c>
      <c r="O459" t="str">
        <f t="shared" si="128"/>
        <v/>
      </c>
      <c r="P459" t="str">
        <f t="shared" si="128"/>
        <v/>
      </c>
      <c r="Q459" t="str">
        <f t="shared" si="128"/>
        <v/>
      </c>
      <c r="R459" t="str">
        <f t="shared" si="128"/>
        <v/>
      </c>
      <c r="S459" t="str">
        <f t="shared" si="128"/>
        <v/>
      </c>
      <c r="T459" t="str">
        <f t="shared" si="128"/>
        <v/>
      </c>
      <c r="U459" t="str">
        <f t="shared" si="128"/>
        <v/>
      </c>
      <c r="V459" t="str">
        <f t="shared" si="110"/>
        <v/>
      </c>
      <c r="W459" t="str">
        <f t="shared" si="130"/>
        <v/>
      </c>
      <c r="X459" t="str">
        <f t="shared" si="130"/>
        <v/>
      </c>
      <c r="Y459" t="str">
        <f t="shared" si="130"/>
        <v/>
      </c>
      <c r="Z459" t="str">
        <f t="shared" si="130"/>
        <v/>
      </c>
      <c r="AA459" t="str">
        <f t="shared" si="130"/>
        <v/>
      </c>
      <c r="AB459" t="str">
        <f t="shared" si="130"/>
        <v/>
      </c>
      <c r="AC459" t="str">
        <f t="shared" si="129"/>
        <v/>
      </c>
      <c r="AD459" t="str">
        <f t="shared" si="129"/>
        <v/>
      </c>
      <c r="AE459" t="str">
        <f t="shared" si="129"/>
        <v/>
      </c>
      <c r="AF459" t="str">
        <f t="shared" si="129"/>
        <v/>
      </c>
      <c r="AG459" t="str">
        <f t="shared" si="129"/>
        <v/>
      </c>
      <c r="AH459" t="str">
        <f t="shared" si="129"/>
        <v/>
      </c>
      <c r="AI459">
        <f t="shared" si="111"/>
        <v>0</v>
      </c>
      <c r="AJ459">
        <f t="shared" si="112"/>
        <v>1</v>
      </c>
    </row>
    <row r="460" spans="2:36" hidden="1" x14ac:dyDescent="0.2">
      <c r="B460">
        <f>TABLA!D455</f>
        <v>1888</v>
      </c>
      <c r="C460" t="str">
        <f>IF(ISNA(LOOKUP($D460,BLIOTECAS!$B$1:$B$27,BLIOTECAS!C$1:C$27)),"",LOOKUP($D460,BLIOTECAS!$B$1:$B$27,BLIOTECAS!C$1:C$27))</f>
        <v/>
      </c>
      <c r="D460">
        <f>TABLA!G455</f>
        <v>0</v>
      </c>
      <c r="E460" s="163">
        <f>TABLA!BF455</f>
        <v>0</v>
      </c>
      <c r="F460" s="163">
        <f>TABLA!BO455</f>
        <v>0</v>
      </c>
      <c r="G460" t="str">
        <f t="shared" si="128"/>
        <v/>
      </c>
      <c r="H460" t="str">
        <f t="shared" si="128"/>
        <v/>
      </c>
      <c r="I460" t="str">
        <f t="shared" si="128"/>
        <v/>
      </c>
      <c r="J460" t="str">
        <f t="shared" si="128"/>
        <v/>
      </c>
      <c r="K460" t="str">
        <f t="shared" si="128"/>
        <v/>
      </c>
      <c r="L460" t="str">
        <f t="shared" si="128"/>
        <v/>
      </c>
      <c r="M460" t="str">
        <f t="shared" si="128"/>
        <v/>
      </c>
      <c r="N460" t="str">
        <f t="shared" si="128"/>
        <v/>
      </c>
      <c r="O460" t="str">
        <f t="shared" si="128"/>
        <v/>
      </c>
      <c r="P460" t="str">
        <f t="shared" si="128"/>
        <v/>
      </c>
      <c r="Q460" t="str">
        <f t="shared" si="128"/>
        <v/>
      </c>
      <c r="R460" t="str">
        <f t="shared" si="128"/>
        <v/>
      </c>
      <c r="S460" t="str">
        <f t="shared" si="128"/>
        <v/>
      </c>
      <c r="T460" t="str">
        <f t="shared" si="128"/>
        <v/>
      </c>
      <c r="U460" t="str">
        <f t="shared" si="128"/>
        <v/>
      </c>
      <c r="V460" t="str">
        <f t="shared" si="110"/>
        <v/>
      </c>
      <c r="W460" t="str">
        <f t="shared" si="130"/>
        <v/>
      </c>
      <c r="X460" t="str">
        <f t="shared" si="130"/>
        <v/>
      </c>
      <c r="Y460" t="str">
        <f t="shared" si="130"/>
        <v/>
      </c>
      <c r="Z460" t="str">
        <f t="shared" si="130"/>
        <v/>
      </c>
      <c r="AA460" t="str">
        <f t="shared" si="130"/>
        <v/>
      </c>
      <c r="AB460" t="str">
        <f t="shared" si="130"/>
        <v/>
      </c>
      <c r="AC460" t="str">
        <f t="shared" si="129"/>
        <v/>
      </c>
      <c r="AD460" t="str">
        <f t="shared" si="129"/>
        <v/>
      </c>
      <c r="AE460" t="str">
        <f t="shared" si="129"/>
        <v/>
      </c>
      <c r="AF460" t="str">
        <f t="shared" si="129"/>
        <v/>
      </c>
      <c r="AG460" t="str">
        <f t="shared" si="129"/>
        <v/>
      </c>
      <c r="AH460" t="str">
        <f t="shared" si="129"/>
        <v/>
      </c>
      <c r="AI460">
        <f t="shared" si="111"/>
        <v>0</v>
      </c>
      <c r="AJ460">
        <f t="shared" si="112"/>
        <v>0</v>
      </c>
    </row>
    <row r="461" spans="2:36" hidden="1" x14ac:dyDescent="0.2">
      <c r="B461">
        <f>TABLA!D456</f>
        <v>1889</v>
      </c>
      <c r="C461" t="str">
        <f>IF(ISNA(LOOKUP($D461,BLIOTECAS!$B$1:$B$27,BLIOTECAS!C$1:C$27)),"",LOOKUP($D461,BLIOTECAS!$B$1:$B$27,BLIOTECAS!C$1:C$27))</f>
        <v xml:space="preserve">Facultad de Psicología </v>
      </c>
      <c r="D461">
        <f>TABLA!G456</f>
        <v>20</v>
      </c>
      <c r="E461" s="163">
        <f>TABLA!BF456</f>
        <v>0</v>
      </c>
      <c r="F461" s="163">
        <f>TABLA!BO456</f>
        <v>0</v>
      </c>
      <c r="G461" t="str">
        <f t="shared" si="128"/>
        <v/>
      </c>
      <c r="H461" t="str">
        <f t="shared" si="128"/>
        <v/>
      </c>
      <c r="I461" t="str">
        <f t="shared" si="128"/>
        <v/>
      </c>
      <c r="J461" t="str">
        <f t="shared" si="128"/>
        <v/>
      </c>
      <c r="K461" t="str">
        <f t="shared" si="128"/>
        <v/>
      </c>
      <c r="L461" t="str">
        <f t="shared" si="128"/>
        <v/>
      </c>
      <c r="M461" t="str">
        <f t="shared" si="128"/>
        <v/>
      </c>
      <c r="N461" t="str">
        <f t="shared" si="128"/>
        <v/>
      </c>
      <c r="O461" t="str">
        <f t="shared" si="128"/>
        <v/>
      </c>
      <c r="P461" t="str">
        <f t="shared" si="128"/>
        <v/>
      </c>
      <c r="Q461" t="str">
        <f t="shared" si="128"/>
        <v/>
      </c>
      <c r="R461" t="str">
        <f t="shared" si="128"/>
        <v/>
      </c>
      <c r="S461" t="str">
        <f t="shared" si="128"/>
        <v/>
      </c>
      <c r="T461" t="str">
        <f t="shared" si="128"/>
        <v/>
      </c>
      <c r="U461" t="str">
        <f t="shared" si="128"/>
        <v/>
      </c>
      <c r="V461" t="str">
        <f t="shared" si="110"/>
        <v/>
      </c>
      <c r="W461" t="str">
        <f t="shared" si="130"/>
        <v/>
      </c>
      <c r="X461" t="str">
        <f t="shared" si="130"/>
        <v/>
      </c>
      <c r="Y461" t="str">
        <f t="shared" si="130"/>
        <v/>
      </c>
      <c r="Z461" t="str">
        <f t="shared" si="130"/>
        <v/>
      </c>
      <c r="AA461" t="str">
        <f t="shared" si="130"/>
        <v/>
      </c>
      <c r="AB461" t="str">
        <f t="shared" si="130"/>
        <v/>
      </c>
      <c r="AC461" t="str">
        <f t="shared" si="129"/>
        <v/>
      </c>
      <c r="AD461" t="str">
        <f t="shared" si="129"/>
        <v/>
      </c>
      <c r="AE461" t="str">
        <f t="shared" si="129"/>
        <v/>
      </c>
      <c r="AF461" t="str">
        <f t="shared" si="129"/>
        <v/>
      </c>
      <c r="AG461" t="str">
        <f t="shared" si="129"/>
        <v/>
      </c>
      <c r="AH461" t="str">
        <f t="shared" si="129"/>
        <v/>
      </c>
      <c r="AI461">
        <f t="shared" si="111"/>
        <v>0</v>
      </c>
      <c r="AJ461">
        <f t="shared" si="112"/>
        <v>0</v>
      </c>
    </row>
    <row r="462" spans="2:36" hidden="1" x14ac:dyDescent="0.2">
      <c r="B462">
        <f>TABLA!D457</f>
        <v>1890</v>
      </c>
      <c r="C462" t="str">
        <f>IF(ISNA(LOOKUP($D462,BLIOTECAS!$B$1:$B$27,BLIOTECAS!C$1:C$27)),"",LOOKUP($D462,BLIOTECAS!$B$1:$B$27,BLIOTECAS!C$1:C$27))</f>
        <v/>
      </c>
      <c r="D462">
        <f>TABLA!G457</f>
        <v>0</v>
      </c>
      <c r="E462" s="163">
        <f>TABLA!BF457</f>
        <v>0</v>
      </c>
      <c r="F462" s="163">
        <f>TABLA!BO457</f>
        <v>0</v>
      </c>
      <c r="G462" t="str">
        <f t="shared" si="128"/>
        <v/>
      </c>
      <c r="H462" t="str">
        <f t="shared" si="128"/>
        <v/>
      </c>
      <c r="I462" t="str">
        <f t="shared" si="128"/>
        <v/>
      </c>
      <c r="J462" t="str">
        <f t="shared" si="128"/>
        <v/>
      </c>
      <c r="K462" t="str">
        <f t="shared" si="128"/>
        <v/>
      </c>
      <c r="L462" t="str">
        <f t="shared" si="128"/>
        <v/>
      </c>
      <c r="M462" t="str">
        <f t="shared" si="128"/>
        <v/>
      </c>
      <c r="N462" t="str">
        <f t="shared" si="128"/>
        <v/>
      </c>
      <c r="O462" t="str">
        <f t="shared" si="128"/>
        <v/>
      </c>
      <c r="P462" t="str">
        <f t="shared" si="128"/>
        <v/>
      </c>
      <c r="Q462" t="str">
        <f t="shared" si="128"/>
        <v/>
      </c>
      <c r="R462" t="str">
        <f t="shared" si="128"/>
        <v/>
      </c>
      <c r="S462" t="str">
        <f t="shared" si="128"/>
        <v/>
      </c>
      <c r="T462" t="str">
        <f t="shared" si="128"/>
        <v/>
      </c>
      <c r="U462" t="str">
        <f t="shared" si="128"/>
        <v/>
      </c>
      <c r="V462" t="str">
        <f t="shared" si="110"/>
        <v/>
      </c>
      <c r="W462" t="str">
        <f t="shared" si="130"/>
        <v/>
      </c>
      <c r="X462" t="str">
        <f t="shared" si="130"/>
        <v/>
      </c>
      <c r="Y462" t="str">
        <f t="shared" si="130"/>
        <v/>
      </c>
      <c r="Z462" t="str">
        <f t="shared" si="130"/>
        <v/>
      </c>
      <c r="AA462" t="str">
        <f t="shared" si="130"/>
        <v/>
      </c>
      <c r="AB462" t="str">
        <f t="shared" si="130"/>
        <v/>
      </c>
      <c r="AC462" t="str">
        <f t="shared" si="129"/>
        <v/>
      </c>
      <c r="AD462" t="str">
        <f t="shared" si="129"/>
        <v/>
      </c>
      <c r="AE462" t="str">
        <f t="shared" si="129"/>
        <v/>
      </c>
      <c r="AF462" t="str">
        <f t="shared" si="129"/>
        <v/>
      </c>
      <c r="AG462" t="str">
        <f t="shared" si="129"/>
        <v/>
      </c>
      <c r="AH462" t="str">
        <f t="shared" si="129"/>
        <v/>
      </c>
      <c r="AI462">
        <f t="shared" si="111"/>
        <v>0</v>
      </c>
      <c r="AJ462">
        <f t="shared" si="112"/>
        <v>0</v>
      </c>
    </row>
    <row r="463" spans="2:36" hidden="1" x14ac:dyDescent="0.2">
      <c r="B463">
        <f>TABLA!D458</f>
        <v>1891</v>
      </c>
      <c r="C463" t="str">
        <f>IF(ISNA(LOOKUP($D463,BLIOTECAS!$B$1:$B$27,BLIOTECAS!C$1:C$27)),"",LOOKUP($D463,BLIOTECAS!$B$1:$B$27,BLIOTECAS!C$1:C$27))</f>
        <v xml:space="preserve">Facultad de Ciencias Económicas y Empresariales </v>
      </c>
      <c r="D463">
        <f>TABLA!G458</f>
        <v>5</v>
      </c>
      <c r="E463" s="163">
        <f>TABLA!BF458</f>
        <v>0</v>
      </c>
      <c r="F463" s="163" t="str">
        <f>TABLA!BO458</f>
        <v>Observación: no conozco los servicios de apoyo a la investigación</v>
      </c>
      <c r="G463" t="str">
        <f t="shared" si="128"/>
        <v/>
      </c>
      <c r="H463" t="str">
        <f t="shared" si="128"/>
        <v/>
      </c>
      <c r="I463" t="str">
        <f t="shared" si="128"/>
        <v/>
      </c>
      <c r="J463" t="str">
        <f t="shared" si="128"/>
        <v/>
      </c>
      <c r="K463" t="str">
        <f t="shared" si="128"/>
        <v/>
      </c>
      <c r="L463" t="str">
        <f t="shared" si="128"/>
        <v/>
      </c>
      <c r="M463" t="str">
        <f t="shared" si="128"/>
        <v/>
      </c>
      <c r="N463" t="str">
        <f t="shared" si="128"/>
        <v/>
      </c>
      <c r="O463" t="str">
        <f t="shared" si="128"/>
        <v/>
      </c>
      <c r="P463" t="str">
        <f t="shared" si="128"/>
        <v/>
      </c>
      <c r="Q463" t="str">
        <f t="shared" si="128"/>
        <v/>
      </c>
      <c r="R463" t="str">
        <f t="shared" si="128"/>
        <v/>
      </c>
      <c r="S463" t="str">
        <f t="shared" si="128"/>
        <v/>
      </c>
      <c r="T463" t="str">
        <f t="shared" si="128"/>
        <v/>
      </c>
      <c r="U463" t="str">
        <f t="shared" si="128"/>
        <v/>
      </c>
      <c r="V463" t="str">
        <f t="shared" si="110"/>
        <v/>
      </c>
      <c r="W463" t="str">
        <f t="shared" si="130"/>
        <v/>
      </c>
      <c r="X463" t="str">
        <f t="shared" si="130"/>
        <v/>
      </c>
      <c r="Y463" t="str">
        <f t="shared" si="130"/>
        <v/>
      </c>
      <c r="Z463" t="str">
        <f t="shared" si="130"/>
        <v/>
      </c>
      <c r="AA463" t="str">
        <f t="shared" si="130"/>
        <v/>
      </c>
      <c r="AB463" t="str">
        <f t="shared" si="130"/>
        <v/>
      </c>
      <c r="AC463" t="str">
        <f t="shared" si="129"/>
        <v/>
      </c>
      <c r="AD463" t="str">
        <f t="shared" si="129"/>
        <v/>
      </c>
      <c r="AE463" t="str">
        <f t="shared" si="129"/>
        <v/>
      </c>
      <c r="AF463" t="str">
        <f t="shared" si="129"/>
        <v/>
      </c>
      <c r="AG463" t="str">
        <f t="shared" si="129"/>
        <v/>
      </c>
      <c r="AH463" t="str">
        <f t="shared" si="129"/>
        <v/>
      </c>
      <c r="AI463">
        <f t="shared" si="111"/>
        <v>0</v>
      </c>
      <c r="AJ463">
        <f t="shared" si="112"/>
        <v>1</v>
      </c>
    </row>
    <row r="464" spans="2:36" x14ac:dyDescent="0.2">
      <c r="B464">
        <f>TABLA!D459</f>
        <v>1892</v>
      </c>
      <c r="C464" t="str">
        <f>IF(ISNA(LOOKUP($D464,BLIOTECAS!$B$1:$B$27,BLIOTECAS!C$1:C$27)),"",LOOKUP($D464,BLIOTECAS!$B$1:$B$27,BLIOTECAS!C$1:C$27))</f>
        <v xml:space="preserve">Facultad de Ciencias Económicas y Empresariales </v>
      </c>
      <c r="D464">
        <f>TABLA!G459</f>
        <v>5</v>
      </c>
      <c r="E464" s="163">
        <f>TABLA!BF459</f>
        <v>0</v>
      </c>
      <c r="F464" s="163">
        <f>TABLA!BO459</f>
        <v>0</v>
      </c>
      <c r="G464" t="str">
        <f t="shared" ref="G464:U473" si="131">IFERROR((IF(FIND(G$1,$E464,1)&gt;0,"x")),"")</f>
        <v/>
      </c>
      <c r="H464" t="str">
        <f t="shared" si="131"/>
        <v/>
      </c>
      <c r="I464" t="str">
        <f t="shared" si="131"/>
        <v/>
      </c>
      <c r="J464" t="str">
        <f t="shared" si="131"/>
        <v/>
      </c>
      <c r="K464" t="str">
        <f t="shared" si="131"/>
        <v/>
      </c>
      <c r="L464" t="str">
        <f t="shared" si="131"/>
        <v/>
      </c>
      <c r="M464" t="str">
        <f t="shared" si="131"/>
        <v/>
      </c>
      <c r="N464" t="str">
        <f t="shared" si="131"/>
        <v/>
      </c>
      <c r="O464" t="str">
        <f t="shared" si="131"/>
        <v/>
      </c>
      <c r="P464" t="str">
        <f t="shared" si="131"/>
        <v/>
      </c>
      <c r="Q464" t="str">
        <f t="shared" si="131"/>
        <v/>
      </c>
      <c r="R464" t="str">
        <f t="shared" si="131"/>
        <v/>
      </c>
      <c r="S464" t="str">
        <f t="shared" si="131"/>
        <v/>
      </c>
      <c r="T464" t="str">
        <f t="shared" si="131"/>
        <v/>
      </c>
      <c r="U464" t="str">
        <f t="shared" si="131"/>
        <v/>
      </c>
      <c r="V464" t="str">
        <f t="shared" si="110"/>
        <v/>
      </c>
      <c r="W464" t="str">
        <f t="shared" si="130"/>
        <v/>
      </c>
      <c r="X464" t="str">
        <f t="shared" si="130"/>
        <v/>
      </c>
      <c r="Y464" t="str">
        <f t="shared" si="130"/>
        <v/>
      </c>
      <c r="Z464" t="str">
        <f t="shared" si="130"/>
        <v/>
      </c>
      <c r="AA464" t="str">
        <f t="shared" si="130"/>
        <v/>
      </c>
      <c r="AB464" t="str">
        <f t="shared" si="130"/>
        <v/>
      </c>
      <c r="AC464" t="str">
        <f t="shared" si="129"/>
        <v/>
      </c>
      <c r="AD464" t="str">
        <f t="shared" si="129"/>
        <v/>
      </c>
      <c r="AE464" t="str">
        <f t="shared" si="129"/>
        <v/>
      </c>
      <c r="AF464" t="str">
        <f t="shared" si="129"/>
        <v/>
      </c>
      <c r="AG464" t="str">
        <f t="shared" si="129"/>
        <v/>
      </c>
      <c r="AH464" t="str">
        <f t="shared" si="129"/>
        <v/>
      </c>
      <c r="AI464">
        <f t="shared" si="111"/>
        <v>0</v>
      </c>
      <c r="AJ464">
        <f t="shared" si="112"/>
        <v>0</v>
      </c>
    </row>
    <row r="465" spans="2:36" hidden="1" x14ac:dyDescent="0.2">
      <c r="B465">
        <f>TABLA!D460</f>
        <v>1893</v>
      </c>
      <c r="C465" t="str">
        <f>IF(ISNA(LOOKUP($D465,BLIOTECAS!$B$1:$B$27,BLIOTECAS!C$1:C$27)),"",LOOKUP($D465,BLIOTECAS!$B$1:$B$27,BLIOTECAS!C$1:C$27))</f>
        <v xml:space="preserve">Facultad de Geografía e Historia </v>
      </c>
      <c r="D465">
        <f>TABLA!G460</f>
        <v>16</v>
      </c>
      <c r="E465" s="163">
        <f>TABLA!BF460</f>
        <v>0</v>
      </c>
      <c r="F465" s="163">
        <f>TABLA!BO460</f>
        <v>0</v>
      </c>
      <c r="G465" t="str">
        <f t="shared" si="131"/>
        <v/>
      </c>
      <c r="H465" t="str">
        <f t="shared" si="131"/>
        <v/>
      </c>
      <c r="I465" t="str">
        <f t="shared" si="131"/>
        <v/>
      </c>
      <c r="J465" t="str">
        <f t="shared" si="131"/>
        <v/>
      </c>
      <c r="K465" t="str">
        <f t="shared" si="131"/>
        <v/>
      </c>
      <c r="L465" t="str">
        <f t="shared" si="131"/>
        <v/>
      </c>
      <c r="M465" t="str">
        <f t="shared" si="131"/>
        <v/>
      </c>
      <c r="N465" t="str">
        <f t="shared" si="131"/>
        <v/>
      </c>
      <c r="O465" t="str">
        <f t="shared" si="131"/>
        <v/>
      </c>
      <c r="P465" t="str">
        <f t="shared" si="131"/>
        <v/>
      </c>
      <c r="Q465" t="str">
        <f t="shared" si="131"/>
        <v/>
      </c>
      <c r="R465" t="str">
        <f t="shared" si="131"/>
        <v/>
      </c>
      <c r="S465" t="str">
        <f t="shared" si="131"/>
        <v/>
      </c>
      <c r="T465" t="str">
        <f t="shared" si="131"/>
        <v/>
      </c>
      <c r="U465" t="str">
        <f t="shared" si="131"/>
        <v/>
      </c>
      <c r="V465" t="str">
        <f t="shared" ref="V465:V528" si="132">IFERROR((IF(FIND(V$1,$E465,1)&gt;0,"x")),"")</f>
        <v/>
      </c>
      <c r="W465" t="str">
        <f t="shared" si="130"/>
        <v/>
      </c>
      <c r="X465" t="str">
        <f t="shared" si="130"/>
        <v/>
      </c>
      <c r="Y465" t="str">
        <f t="shared" si="130"/>
        <v/>
      </c>
      <c r="Z465" t="str">
        <f t="shared" si="130"/>
        <v/>
      </c>
      <c r="AA465" t="str">
        <f t="shared" si="130"/>
        <v/>
      </c>
      <c r="AB465" t="str">
        <f t="shared" si="130"/>
        <v/>
      </c>
      <c r="AC465" t="str">
        <f t="shared" si="129"/>
        <v/>
      </c>
      <c r="AD465" t="str">
        <f t="shared" si="129"/>
        <v/>
      </c>
      <c r="AE465" t="str">
        <f t="shared" si="129"/>
        <v/>
      </c>
      <c r="AF465" t="str">
        <f t="shared" si="129"/>
        <v/>
      </c>
      <c r="AG465" t="str">
        <f t="shared" si="129"/>
        <v/>
      </c>
      <c r="AH465" t="str">
        <f t="shared" si="129"/>
        <v/>
      </c>
      <c r="AI465">
        <f t="shared" ref="AI465:AI528" si="133">COUNTIF(E465,"&lt;&gt;0")</f>
        <v>0</v>
      </c>
      <c r="AJ465">
        <f t="shared" ref="AJ465:AJ528" si="134">COUNTIF(F465,"&lt;&gt;0")</f>
        <v>0</v>
      </c>
    </row>
    <row r="466" spans="2:36" hidden="1" x14ac:dyDescent="0.2">
      <c r="B466">
        <f>TABLA!D461</f>
        <v>1894</v>
      </c>
      <c r="C466" t="str">
        <f>IF(ISNA(LOOKUP($D466,BLIOTECAS!$B$1:$B$27,BLIOTECAS!C$1:C$27)),"",LOOKUP($D466,BLIOTECAS!$B$1:$B$27,BLIOTECAS!C$1:C$27))</f>
        <v xml:space="preserve">Facultad de Filología </v>
      </c>
      <c r="D466">
        <f>TABLA!G461</f>
        <v>14</v>
      </c>
      <c r="E466" s="163">
        <f>TABLA!BF461</f>
        <v>0</v>
      </c>
      <c r="F466" s="163">
        <f>TABLA!BO461</f>
        <v>0</v>
      </c>
      <c r="G466" t="str">
        <f t="shared" si="131"/>
        <v/>
      </c>
      <c r="H466" t="str">
        <f t="shared" si="131"/>
        <v/>
      </c>
      <c r="I466" t="str">
        <f t="shared" si="131"/>
        <v/>
      </c>
      <c r="J466" t="str">
        <f t="shared" si="131"/>
        <v/>
      </c>
      <c r="K466" t="str">
        <f t="shared" si="131"/>
        <v/>
      </c>
      <c r="L466" t="str">
        <f t="shared" si="131"/>
        <v/>
      </c>
      <c r="M466" t="str">
        <f t="shared" si="131"/>
        <v/>
      </c>
      <c r="N466" t="str">
        <f t="shared" si="131"/>
        <v/>
      </c>
      <c r="O466" t="str">
        <f t="shared" si="131"/>
        <v/>
      </c>
      <c r="P466" t="str">
        <f t="shared" si="131"/>
        <v/>
      </c>
      <c r="Q466" t="str">
        <f t="shared" si="131"/>
        <v/>
      </c>
      <c r="R466" t="str">
        <f t="shared" si="131"/>
        <v/>
      </c>
      <c r="S466" t="str">
        <f t="shared" si="131"/>
        <v/>
      </c>
      <c r="T466" t="str">
        <f t="shared" si="131"/>
        <v/>
      </c>
      <c r="U466" t="str">
        <f t="shared" si="131"/>
        <v/>
      </c>
      <c r="V466" t="str">
        <f t="shared" si="132"/>
        <v/>
      </c>
      <c r="W466" t="str">
        <f t="shared" si="130"/>
        <v/>
      </c>
      <c r="X466" t="str">
        <f t="shared" si="130"/>
        <v/>
      </c>
      <c r="Y466" t="str">
        <f t="shared" si="130"/>
        <v/>
      </c>
      <c r="Z466" t="str">
        <f t="shared" si="130"/>
        <v/>
      </c>
      <c r="AA466" t="str">
        <f t="shared" si="130"/>
        <v/>
      </c>
      <c r="AB466" t="str">
        <f t="shared" si="130"/>
        <v/>
      </c>
      <c r="AC466" t="str">
        <f t="shared" ref="AC466:AH475" si="135">IFERROR((IF(FIND(AC$1,$E466,1)&gt;0,"x")),"")</f>
        <v/>
      </c>
      <c r="AD466" t="str">
        <f t="shared" si="135"/>
        <v/>
      </c>
      <c r="AE466" t="str">
        <f t="shared" si="135"/>
        <v/>
      </c>
      <c r="AF466" t="str">
        <f t="shared" si="135"/>
        <v/>
      </c>
      <c r="AG466" t="str">
        <f t="shared" si="135"/>
        <v/>
      </c>
      <c r="AH466" t="str">
        <f t="shared" si="135"/>
        <v/>
      </c>
      <c r="AI466">
        <f t="shared" si="133"/>
        <v>0</v>
      </c>
      <c r="AJ466">
        <f t="shared" si="134"/>
        <v>0</v>
      </c>
    </row>
    <row r="467" spans="2:36" x14ac:dyDescent="0.2">
      <c r="B467">
        <f>TABLA!D462</f>
        <v>1895</v>
      </c>
      <c r="C467" t="str">
        <f>IF(ISNA(LOOKUP($D467,BLIOTECAS!$B$1:$B$27,BLIOTECAS!C$1:C$27)),"",LOOKUP($D467,BLIOTECAS!$B$1:$B$27,BLIOTECAS!C$1:C$27))</f>
        <v xml:space="preserve">Facultad de Ciencias Químicas </v>
      </c>
      <c r="D467">
        <f>TABLA!G462</f>
        <v>10</v>
      </c>
      <c r="E467" s="163">
        <f>TABLA!BF462</f>
        <v>0</v>
      </c>
      <c r="F467" s="163">
        <f>TABLA!BO462</f>
        <v>0</v>
      </c>
      <c r="G467" t="str">
        <f t="shared" si="131"/>
        <v/>
      </c>
      <c r="H467" t="str">
        <f t="shared" si="131"/>
        <v/>
      </c>
      <c r="I467" t="str">
        <f t="shared" si="131"/>
        <v/>
      </c>
      <c r="J467" t="str">
        <f t="shared" si="131"/>
        <v/>
      </c>
      <c r="K467" t="str">
        <f t="shared" si="131"/>
        <v/>
      </c>
      <c r="L467" t="str">
        <f t="shared" si="131"/>
        <v/>
      </c>
      <c r="M467" t="str">
        <f t="shared" si="131"/>
        <v/>
      </c>
      <c r="N467" t="str">
        <f t="shared" si="131"/>
        <v/>
      </c>
      <c r="O467" t="str">
        <f t="shared" si="131"/>
        <v/>
      </c>
      <c r="P467" t="str">
        <f t="shared" si="131"/>
        <v/>
      </c>
      <c r="Q467" t="str">
        <f t="shared" si="131"/>
        <v/>
      </c>
      <c r="R467" t="str">
        <f t="shared" si="131"/>
        <v/>
      </c>
      <c r="S467" t="str">
        <f t="shared" si="131"/>
        <v/>
      </c>
      <c r="T467" t="str">
        <f t="shared" si="131"/>
        <v/>
      </c>
      <c r="U467" t="str">
        <f t="shared" si="131"/>
        <v/>
      </c>
      <c r="V467" t="str">
        <f t="shared" si="132"/>
        <v/>
      </c>
      <c r="W467" t="str">
        <f t="shared" ref="W467:AB476" si="136">IFERROR((IF(FIND(W$1,$E467,1)&gt;0,"x")),"")</f>
        <v/>
      </c>
      <c r="X467" t="str">
        <f t="shared" si="136"/>
        <v/>
      </c>
      <c r="Y467" t="str">
        <f t="shared" si="136"/>
        <v/>
      </c>
      <c r="Z467" t="str">
        <f t="shared" si="136"/>
        <v/>
      </c>
      <c r="AA467" t="str">
        <f t="shared" si="136"/>
        <v/>
      </c>
      <c r="AB467" t="str">
        <f t="shared" si="136"/>
        <v/>
      </c>
      <c r="AC467" t="str">
        <f t="shared" si="135"/>
        <v/>
      </c>
      <c r="AD467" t="str">
        <f t="shared" si="135"/>
        <v/>
      </c>
      <c r="AE467" t="str">
        <f t="shared" si="135"/>
        <v/>
      </c>
      <c r="AF467" t="str">
        <f t="shared" si="135"/>
        <v/>
      </c>
      <c r="AG467" t="str">
        <f t="shared" si="135"/>
        <v/>
      </c>
      <c r="AH467" t="str">
        <f t="shared" si="135"/>
        <v/>
      </c>
      <c r="AI467">
        <f t="shared" si="133"/>
        <v>0</v>
      </c>
      <c r="AJ467">
        <f t="shared" si="134"/>
        <v>0</v>
      </c>
    </row>
    <row r="468" spans="2:36" hidden="1" x14ac:dyDescent="0.2">
      <c r="B468">
        <f>TABLA!D463</f>
        <v>1896</v>
      </c>
      <c r="C468" t="str">
        <f>IF(ISNA(LOOKUP($D468,BLIOTECAS!$B$1:$B$27,BLIOTECAS!C$1:C$27)),"",LOOKUP($D468,BLIOTECAS!$B$1:$B$27,BLIOTECAS!C$1:C$27))</f>
        <v/>
      </c>
      <c r="D468">
        <f>TABLA!G463</f>
        <v>0</v>
      </c>
      <c r="E468" s="163">
        <f>TABLA!BF463</f>
        <v>0</v>
      </c>
      <c r="F468" s="163">
        <f>TABLA!BO463</f>
        <v>0</v>
      </c>
      <c r="G468" t="str">
        <f t="shared" si="131"/>
        <v/>
      </c>
      <c r="H468" t="str">
        <f t="shared" si="131"/>
        <v/>
      </c>
      <c r="I468" t="str">
        <f t="shared" si="131"/>
        <v/>
      </c>
      <c r="J468" t="str">
        <f t="shared" si="131"/>
        <v/>
      </c>
      <c r="K468" t="str">
        <f t="shared" si="131"/>
        <v/>
      </c>
      <c r="L468" t="str">
        <f t="shared" si="131"/>
        <v/>
      </c>
      <c r="M468" t="str">
        <f t="shared" si="131"/>
        <v/>
      </c>
      <c r="N468" t="str">
        <f t="shared" si="131"/>
        <v/>
      </c>
      <c r="O468" t="str">
        <f t="shared" si="131"/>
        <v/>
      </c>
      <c r="P468" t="str">
        <f t="shared" si="131"/>
        <v/>
      </c>
      <c r="Q468" t="str">
        <f t="shared" si="131"/>
        <v/>
      </c>
      <c r="R468" t="str">
        <f t="shared" si="131"/>
        <v/>
      </c>
      <c r="S468" t="str">
        <f t="shared" si="131"/>
        <v/>
      </c>
      <c r="T468" t="str">
        <f t="shared" si="131"/>
        <v/>
      </c>
      <c r="U468" t="str">
        <f t="shared" si="131"/>
        <v/>
      </c>
      <c r="V468" t="str">
        <f t="shared" si="132"/>
        <v/>
      </c>
      <c r="W468" t="str">
        <f t="shared" si="136"/>
        <v/>
      </c>
      <c r="X468" t="str">
        <f t="shared" si="136"/>
        <v/>
      </c>
      <c r="Y468" t="str">
        <f t="shared" si="136"/>
        <v/>
      </c>
      <c r="Z468" t="str">
        <f t="shared" si="136"/>
        <v/>
      </c>
      <c r="AA468" t="str">
        <f t="shared" si="136"/>
        <v/>
      </c>
      <c r="AB468" t="str">
        <f t="shared" si="136"/>
        <v/>
      </c>
      <c r="AC468" t="str">
        <f t="shared" si="135"/>
        <v/>
      </c>
      <c r="AD468" t="str">
        <f t="shared" si="135"/>
        <v/>
      </c>
      <c r="AE468" t="str">
        <f t="shared" si="135"/>
        <v/>
      </c>
      <c r="AF468" t="str">
        <f t="shared" si="135"/>
        <v/>
      </c>
      <c r="AG468" t="str">
        <f t="shared" si="135"/>
        <v/>
      </c>
      <c r="AH468" t="str">
        <f t="shared" si="135"/>
        <v/>
      </c>
      <c r="AI468">
        <f t="shared" si="133"/>
        <v>0</v>
      </c>
      <c r="AJ468">
        <f t="shared" si="134"/>
        <v>0</v>
      </c>
    </row>
    <row r="469" spans="2:36" hidden="1" x14ac:dyDescent="0.2">
      <c r="B469">
        <f>TABLA!D464</f>
        <v>1897</v>
      </c>
      <c r="C469" t="str">
        <f>IF(ISNA(LOOKUP($D469,BLIOTECAS!$B$1:$B$27,BLIOTECAS!C$1:C$27)),"",LOOKUP($D469,BLIOTECAS!$B$1:$B$27,BLIOTECAS!C$1:C$27))</f>
        <v>F. Trabajo Social</v>
      </c>
      <c r="D469">
        <f>TABLA!G464</f>
        <v>26</v>
      </c>
      <c r="E469" s="163">
        <f>TABLA!BF464</f>
        <v>0</v>
      </c>
      <c r="F469" s="163" t="str">
        <f>TABLA!BO464</f>
        <v>¡GRACIAS!</v>
      </c>
      <c r="G469" t="str">
        <f t="shared" si="131"/>
        <v/>
      </c>
      <c r="H469" t="str">
        <f t="shared" si="131"/>
        <v/>
      </c>
      <c r="I469" t="str">
        <f t="shared" si="131"/>
        <v/>
      </c>
      <c r="J469" t="str">
        <f t="shared" si="131"/>
        <v/>
      </c>
      <c r="K469" t="str">
        <f t="shared" si="131"/>
        <v/>
      </c>
      <c r="L469" t="str">
        <f t="shared" si="131"/>
        <v/>
      </c>
      <c r="M469" t="str">
        <f t="shared" si="131"/>
        <v/>
      </c>
      <c r="N469" t="str">
        <f t="shared" si="131"/>
        <v/>
      </c>
      <c r="O469" t="str">
        <f t="shared" si="131"/>
        <v/>
      </c>
      <c r="P469" t="str">
        <f t="shared" si="131"/>
        <v/>
      </c>
      <c r="Q469" t="str">
        <f t="shared" si="131"/>
        <v/>
      </c>
      <c r="R469" t="str">
        <f t="shared" si="131"/>
        <v/>
      </c>
      <c r="S469" t="str">
        <f t="shared" si="131"/>
        <v/>
      </c>
      <c r="T469" t="str">
        <f t="shared" si="131"/>
        <v/>
      </c>
      <c r="U469" t="str">
        <f t="shared" si="131"/>
        <v/>
      </c>
      <c r="V469" t="str">
        <f t="shared" si="132"/>
        <v/>
      </c>
      <c r="W469" t="str">
        <f t="shared" si="136"/>
        <v/>
      </c>
      <c r="X469" t="str">
        <f t="shared" si="136"/>
        <v/>
      </c>
      <c r="Y469" t="str">
        <f t="shared" si="136"/>
        <v/>
      </c>
      <c r="Z469" t="str">
        <f t="shared" si="136"/>
        <v/>
      </c>
      <c r="AA469" t="str">
        <f t="shared" si="136"/>
        <v/>
      </c>
      <c r="AB469" t="str">
        <f t="shared" si="136"/>
        <v/>
      </c>
      <c r="AC469" t="str">
        <f t="shared" si="135"/>
        <v/>
      </c>
      <c r="AD469" t="str">
        <f t="shared" si="135"/>
        <v/>
      </c>
      <c r="AE469" t="str">
        <f t="shared" si="135"/>
        <v/>
      </c>
      <c r="AF469" t="str">
        <f t="shared" si="135"/>
        <v/>
      </c>
      <c r="AG469" t="str">
        <f t="shared" si="135"/>
        <v/>
      </c>
      <c r="AH469" t="str">
        <f t="shared" si="135"/>
        <v/>
      </c>
      <c r="AI469">
        <f t="shared" si="133"/>
        <v>0</v>
      </c>
      <c r="AJ469">
        <f t="shared" si="134"/>
        <v>1</v>
      </c>
    </row>
    <row r="470" spans="2:36" x14ac:dyDescent="0.2">
      <c r="B470">
        <f>TABLA!D465</f>
        <v>1898</v>
      </c>
      <c r="C470" t="str">
        <f>IF(ISNA(LOOKUP($D470,BLIOTECAS!$B$1:$B$27,BLIOTECAS!C$1:C$27)),"",LOOKUP($D470,BLIOTECAS!$B$1:$B$27,BLIOTECAS!C$1:C$27))</f>
        <v xml:space="preserve">Facultad de Ciencias Físicas </v>
      </c>
      <c r="D470">
        <f>TABLA!G465</f>
        <v>6</v>
      </c>
      <c r="E470" s="163">
        <f>TABLA!BF465</f>
        <v>0</v>
      </c>
      <c r="F470" s="163">
        <f>TABLA!BO465</f>
        <v>0</v>
      </c>
      <c r="G470" t="str">
        <f t="shared" si="131"/>
        <v/>
      </c>
      <c r="H470" t="str">
        <f t="shared" si="131"/>
        <v/>
      </c>
      <c r="I470" t="str">
        <f t="shared" si="131"/>
        <v/>
      </c>
      <c r="J470" t="str">
        <f t="shared" si="131"/>
        <v/>
      </c>
      <c r="K470" t="str">
        <f t="shared" si="131"/>
        <v/>
      </c>
      <c r="L470" t="str">
        <f t="shared" si="131"/>
        <v/>
      </c>
      <c r="M470" t="str">
        <f t="shared" si="131"/>
        <v/>
      </c>
      <c r="N470" t="str">
        <f t="shared" si="131"/>
        <v/>
      </c>
      <c r="O470" t="str">
        <f t="shared" si="131"/>
        <v/>
      </c>
      <c r="P470" t="str">
        <f t="shared" si="131"/>
        <v/>
      </c>
      <c r="Q470" t="str">
        <f t="shared" si="131"/>
        <v/>
      </c>
      <c r="R470" t="str">
        <f t="shared" si="131"/>
        <v/>
      </c>
      <c r="S470" t="str">
        <f t="shared" si="131"/>
        <v/>
      </c>
      <c r="T470" t="str">
        <f t="shared" si="131"/>
        <v/>
      </c>
      <c r="U470" t="str">
        <f t="shared" si="131"/>
        <v/>
      </c>
      <c r="V470" t="str">
        <f t="shared" si="132"/>
        <v/>
      </c>
      <c r="W470" t="str">
        <f t="shared" si="136"/>
        <v/>
      </c>
      <c r="X470" t="str">
        <f t="shared" si="136"/>
        <v/>
      </c>
      <c r="Y470" t="str">
        <f t="shared" si="136"/>
        <v/>
      </c>
      <c r="Z470" t="str">
        <f t="shared" si="136"/>
        <v/>
      </c>
      <c r="AA470" t="str">
        <f t="shared" si="136"/>
        <v/>
      </c>
      <c r="AB470" t="str">
        <f t="shared" si="136"/>
        <v/>
      </c>
      <c r="AC470" t="str">
        <f t="shared" si="135"/>
        <v/>
      </c>
      <c r="AD470" t="str">
        <f t="shared" si="135"/>
        <v/>
      </c>
      <c r="AE470" t="str">
        <f t="shared" si="135"/>
        <v/>
      </c>
      <c r="AF470" t="str">
        <f t="shared" si="135"/>
        <v/>
      </c>
      <c r="AG470" t="str">
        <f t="shared" si="135"/>
        <v/>
      </c>
      <c r="AH470" t="str">
        <f t="shared" si="135"/>
        <v/>
      </c>
      <c r="AI470">
        <f t="shared" si="133"/>
        <v>0</v>
      </c>
      <c r="AJ470">
        <f t="shared" si="134"/>
        <v>0</v>
      </c>
    </row>
    <row r="471" spans="2:36" hidden="1" x14ac:dyDescent="0.2">
      <c r="B471">
        <f>TABLA!D466</f>
        <v>1899</v>
      </c>
      <c r="C471" t="str">
        <f>IF(ISNA(LOOKUP($D471,BLIOTECAS!$B$1:$B$27,BLIOTECAS!C$1:C$27)),"",LOOKUP($D471,BLIOTECAS!$B$1:$B$27,BLIOTECAS!C$1:C$27))</f>
        <v xml:space="preserve">Facultad de Medicina </v>
      </c>
      <c r="D471">
        <f>TABLA!G466</f>
        <v>18</v>
      </c>
      <c r="E471" s="163">
        <f>TABLA!BF466</f>
        <v>0</v>
      </c>
      <c r="F471" s="163">
        <f>TABLA!BO466</f>
        <v>0</v>
      </c>
      <c r="G471" t="str">
        <f t="shared" si="131"/>
        <v/>
      </c>
      <c r="H471" t="str">
        <f t="shared" si="131"/>
        <v/>
      </c>
      <c r="I471" t="str">
        <f t="shared" si="131"/>
        <v/>
      </c>
      <c r="J471" t="str">
        <f t="shared" si="131"/>
        <v/>
      </c>
      <c r="K471" t="str">
        <f t="shared" si="131"/>
        <v/>
      </c>
      <c r="L471" t="str">
        <f t="shared" si="131"/>
        <v/>
      </c>
      <c r="M471" t="str">
        <f t="shared" si="131"/>
        <v/>
      </c>
      <c r="N471" t="str">
        <f t="shared" si="131"/>
        <v/>
      </c>
      <c r="O471" t="str">
        <f t="shared" si="131"/>
        <v/>
      </c>
      <c r="P471" t="str">
        <f t="shared" si="131"/>
        <v/>
      </c>
      <c r="Q471" t="str">
        <f t="shared" si="131"/>
        <v/>
      </c>
      <c r="R471" t="str">
        <f t="shared" si="131"/>
        <v/>
      </c>
      <c r="S471" t="str">
        <f t="shared" si="131"/>
        <v/>
      </c>
      <c r="T471" t="str">
        <f t="shared" si="131"/>
        <v/>
      </c>
      <c r="U471" t="str">
        <f t="shared" si="131"/>
        <v/>
      </c>
      <c r="V471" t="str">
        <f t="shared" si="132"/>
        <v/>
      </c>
      <c r="W471" t="str">
        <f t="shared" si="136"/>
        <v/>
      </c>
      <c r="X471" t="str">
        <f t="shared" si="136"/>
        <v/>
      </c>
      <c r="Y471" t="str">
        <f t="shared" si="136"/>
        <v/>
      </c>
      <c r="Z471" t="str">
        <f t="shared" si="136"/>
        <v/>
      </c>
      <c r="AA471" t="str">
        <f t="shared" si="136"/>
        <v/>
      </c>
      <c r="AB471" t="str">
        <f t="shared" si="136"/>
        <v/>
      </c>
      <c r="AC471" t="str">
        <f t="shared" si="135"/>
        <v/>
      </c>
      <c r="AD471" t="str">
        <f t="shared" si="135"/>
        <v/>
      </c>
      <c r="AE471" t="str">
        <f t="shared" si="135"/>
        <v/>
      </c>
      <c r="AF471" t="str">
        <f t="shared" si="135"/>
        <v/>
      </c>
      <c r="AG471" t="str">
        <f t="shared" si="135"/>
        <v/>
      </c>
      <c r="AH471" t="str">
        <f t="shared" si="135"/>
        <v/>
      </c>
      <c r="AI471">
        <f t="shared" si="133"/>
        <v>0</v>
      </c>
      <c r="AJ471">
        <f t="shared" si="134"/>
        <v>0</v>
      </c>
    </row>
    <row r="472" spans="2:36" hidden="1" x14ac:dyDescent="0.2">
      <c r="B472">
        <f>TABLA!D467</f>
        <v>1900</v>
      </c>
      <c r="C472" t="str">
        <f>IF(ISNA(LOOKUP($D472,BLIOTECAS!$B$1:$B$27,BLIOTECAS!C$1:C$27)),"",LOOKUP($D472,BLIOTECAS!$B$1:$B$27,BLIOTECAS!C$1:C$27))</f>
        <v xml:space="preserve">Facultad de Educación </v>
      </c>
      <c r="D472">
        <f>TABLA!G467</f>
        <v>12</v>
      </c>
      <c r="E472" s="163">
        <f>TABLA!BF467</f>
        <v>0</v>
      </c>
      <c r="F472" s="163">
        <f>TABLA!BO467</f>
        <v>0</v>
      </c>
      <c r="G472" t="str">
        <f t="shared" si="131"/>
        <v/>
      </c>
      <c r="H472" t="str">
        <f t="shared" si="131"/>
        <v/>
      </c>
      <c r="I472" t="str">
        <f t="shared" si="131"/>
        <v/>
      </c>
      <c r="J472" t="str">
        <f t="shared" si="131"/>
        <v/>
      </c>
      <c r="K472" t="str">
        <f t="shared" si="131"/>
        <v/>
      </c>
      <c r="L472" t="str">
        <f t="shared" si="131"/>
        <v/>
      </c>
      <c r="M472" t="str">
        <f t="shared" si="131"/>
        <v/>
      </c>
      <c r="N472" t="str">
        <f t="shared" si="131"/>
        <v/>
      </c>
      <c r="O472" t="str">
        <f t="shared" si="131"/>
        <v/>
      </c>
      <c r="P472" t="str">
        <f t="shared" si="131"/>
        <v/>
      </c>
      <c r="Q472" t="str">
        <f t="shared" si="131"/>
        <v/>
      </c>
      <c r="R472" t="str">
        <f t="shared" si="131"/>
        <v/>
      </c>
      <c r="S472" t="str">
        <f t="shared" si="131"/>
        <v/>
      </c>
      <c r="T472" t="str">
        <f t="shared" si="131"/>
        <v/>
      </c>
      <c r="U472" t="str">
        <f t="shared" si="131"/>
        <v/>
      </c>
      <c r="V472" t="str">
        <f t="shared" si="132"/>
        <v/>
      </c>
      <c r="W472" t="str">
        <f t="shared" si="136"/>
        <v/>
      </c>
      <c r="X472" t="str">
        <f t="shared" si="136"/>
        <v/>
      </c>
      <c r="Y472" t="str">
        <f t="shared" si="136"/>
        <v/>
      </c>
      <c r="Z472" t="str">
        <f t="shared" si="136"/>
        <v/>
      </c>
      <c r="AA472" t="str">
        <f t="shared" si="136"/>
        <v/>
      </c>
      <c r="AB472" t="str">
        <f t="shared" si="136"/>
        <v/>
      </c>
      <c r="AC472" t="str">
        <f t="shared" si="135"/>
        <v/>
      </c>
      <c r="AD472" t="str">
        <f t="shared" si="135"/>
        <v/>
      </c>
      <c r="AE472" t="str">
        <f t="shared" si="135"/>
        <v/>
      </c>
      <c r="AF472" t="str">
        <f t="shared" si="135"/>
        <v/>
      </c>
      <c r="AG472" t="str">
        <f t="shared" si="135"/>
        <v/>
      </c>
      <c r="AH472" t="str">
        <f t="shared" si="135"/>
        <v/>
      </c>
      <c r="AI472">
        <f t="shared" si="133"/>
        <v>0</v>
      </c>
      <c r="AJ472">
        <f t="shared" si="134"/>
        <v>0</v>
      </c>
    </row>
    <row r="473" spans="2:36" ht="51" hidden="1" x14ac:dyDescent="0.2">
      <c r="B473">
        <f>TABLA!D468</f>
        <v>1901</v>
      </c>
      <c r="C473" t="str">
        <f>IF(ISNA(LOOKUP($D473,BLIOTECAS!$B$1:$B$27,BLIOTECAS!C$1:C$27)),"",LOOKUP($D473,BLIOTECAS!$B$1:$B$27,BLIOTECAS!C$1:C$27))</f>
        <v>F. Trabajo Social</v>
      </c>
      <c r="D473">
        <f>TABLA!G468</f>
        <v>26</v>
      </c>
      <c r="E473" s="163">
        <f>TABLA!BF468</f>
        <v>0</v>
      </c>
      <c r="F473" s="163" t="str">
        <f>TABLA!BO468</f>
        <v>El personal de la biblioteca de trabajo social es EXCELENTE. No se puede ser más eficiente y amable, siempre dispuestos a ayudar.&lt;br&gt;Otra recomendación que hago es que los resultados de las encuestas tengan lenguaje inclusivo....ya que solo hablan de los profesores, los alumnos...a estas alturas hay que renovarse en ese aspecto y visibilizar a las mujeres.</v>
      </c>
      <c r="G473" t="str">
        <f t="shared" si="131"/>
        <v/>
      </c>
      <c r="H473" t="str">
        <f t="shared" si="131"/>
        <v/>
      </c>
      <c r="I473" t="str">
        <f t="shared" si="131"/>
        <v/>
      </c>
      <c r="J473" t="str">
        <f t="shared" si="131"/>
        <v/>
      </c>
      <c r="K473" t="str">
        <f t="shared" si="131"/>
        <v/>
      </c>
      <c r="L473" t="str">
        <f t="shared" si="131"/>
        <v/>
      </c>
      <c r="M473" t="str">
        <f t="shared" si="131"/>
        <v/>
      </c>
      <c r="N473" t="str">
        <f t="shared" si="131"/>
        <v/>
      </c>
      <c r="O473" t="str">
        <f t="shared" si="131"/>
        <v/>
      </c>
      <c r="P473" t="str">
        <f t="shared" si="131"/>
        <v/>
      </c>
      <c r="Q473" t="str">
        <f t="shared" si="131"/>
        <v/>
      </c>
      <c r="R473" t="str">
        <f t="shared" si="131"/>
        <v/>
      </c>
      <c r="S473" t="str">
        <f t="shared" si="131"/>
        <v/>
      </c>
      <c r="T473" t="str">
        <f t="shared" si="131"/>
        <v/>
      </c>
      <c r="U473" t="str">
        <f t="shared" si="131"/>
        <v/>
      </c>
      <c r="V473" t="str">
        <f t="shared" si="132"/>
        <v/>
      </c>
      <c r="W473" t="str">
        <f t="shared" si="136"/>
        <v/>
      </c>
      <c r="X473" t="str">
        <f t="shared" si="136"/>
        <v/>
      </c>
      <c r="Y473" t="str">
        <f t="shared" si="136"/>
        <v/>
      </c>
      <c r="Z473" t="str">
        <f t="shared" si="136"/>
        <v/>
      </c>
      <c r="AA473" t="str">
        <f t="shared" si="136"/>
        <v/>
      </c>
      <c r="AB473" t="str">
        <f t="shared" si="136"/>
        <v/>
      </c>
      <c r="AC473" t="str">
        <f t="shared" si="135"/>
        <v/>
      </c>
      <c r="AD473" t="str">
        <f t="shared" si="135"/>
        <v/>
      </c>
      <c r="AE473" t="str">
        <f t="shared" si="135"/>
        <v/>
      </c>
      <c r="AF473" t="str">
        <f t="shared" si="135"/>
        <v/>
      </c>
      <c r="AG473" t="str">
        <f t="shared" si="135"/>
        <v/>
      </c>
      <c r="AH473" t="str">
        <f t="shared" si="135"/>
        <v/>
      </c>
      <c r="AI473">
        <f t="shared" si="133"/>
        <v>0</v>
      </c>
      <c r="AJ473">
        <f t="shared" si="134"/>
        <v>1</v>
      </c>
    </row>
    <row r="474" spans="2:36" hidden="1" x14ac:dyDescent="0.2">
      <c r="B474">
        <f>TABLA!D469</f>
        <v>1902</v>
      </c>
      <c r="C474" t="str">
        <f>IF(ISNA(LOOKUP($D474,BLIOTECAS!$B$1:$B$27,BLIOTECAS!C$1:C$27)),"",LOOKUP($D474,BLIOTECAS!$B$1:$B$27,BLIOTECAS!C$1:C$27))</f>
        <v>F. Enfermería, Fisioterapia y Podología</v>
      </c>
      <c r="D474">
        <f>TABLA!G469</f>
        <v>22</v>
      </c>
      <c r="E474" s="163">
        <f>TABLA!BF469</f>
        <v>0</v>
      </c>
      <c r="F474" s="163">
        <f>TABLA!BO469</f>
        <v>0</v>
      </c>
      <c r="G474" t="str">
        <f t="shared" ref="G474:U483" si="137">IFERROR((IF(FIND(G$1,$E474,1)&gt;0,"x")),"")</f>
        <v/>
      </c>
      <c r="H474" t="str">
        <f t="shared" si="137"/>
        <v/>
      </c>
      <c r="I474" t="str">
        <f t="shared" si="137"/>
        <v/>
      </c>
      <c r="J474" t="str">
        <f t="shared" si="137"/>
        <v/>
      </c>
      <c r="K474" t="str">
        <f t="shared" si="137"/>
        <v/>
      </c>
      <c r="L474" t="str">
        <f t="shared" si="137"/>
        <v/>
      </c>
      <c r="M474" t="str">
        <f t="shared" si="137"/>
        <v/>
      </c>
      <c r="N474" t="str">
        <f t="shared" si="137"/>
        <v/>
      </c>
      <c r="O474" t="str">
        <f t="shared" si="137"/>
        <v/>
      </c>
      <c r="P474" t="str">
        <f t="shared" si="137"/>
        <v/>
      </c>
      <c r="Q474" t="str">
        <f t="shared" si="137"/>
        <v/>
      </c>
      <c r="R474" t="str">
        <f t="shared" si="137"/>
        <v/>
      </c>
      <c r="S474" t="str">
        <f t="shared" si="137"/>
        <v/>
      </c>
      <c r="T474" t="str">
        <f t="shared" si="137"/>
        <v/>
      </c>
      <c r="U474" t="str">
        <f t="shared" si="137"/>
        <v/>
      </c>
      <c r="V474" t="str">
        <f t="shared" si="132"/>
        <v/>
      </c>
      <c r="W474" t="str">
        <f t="shared" si="136"/>
        <v/>
      </c>
      <c r="X474" t="str">
        <f t="shared" si="136"/>
        <v/>
      </c>
      <c r="Y474" t="str">
        <f t="shared" si="136"/>
        <v/>
      </c>
      <c r="Z474" t="str">
        <f t="shared" si="136"/>
        <v/>
      </c>
      <c r="AA474" t="str">
        <f t="shared" si="136"/>
        <v/>
      </c>
      <c r="AB474" t="str">
        <f t="shared" si="136"/>
        <v/>
      </c>
      <c r="AC474" t="str">
        <f t="shared" si="135"/>
        <v/>
      </c>
      <c r="AD474" t="str">
        <f t="shared" si="135"/>
        <v/>
      </c>
      <c r="AE474" t="str">
        <f t="shared" si="135"/>
        <v/>
      </c>
      <c r="AF474" t="str">
        <f t="shared" si="135"/>
        <v/>
      </c>
      <c r="AG474" t="str">
        <f t="shared" si="135"/>
        <v/>
      </c>
      <c r="AH474" t="str">
        <f t="shared" si="135"/>
        <v/>
      </c>
      <c r="AI474">
        <f t="shared" si="133"/>
        <v>0</v>
      </c>
      <c r="AJ474">
        <f t="shared" si="134"/>
        <v>0</v>
      </c>
    </row>
    <row r="475" spans="2:36" hidden="1" x14ac:dyDescent="0.2">
      <c r="B475">
        <f>TABLA!D470</f>
        <v>1903</v>
      </c>
      <c r="C475" t="str">
        <f>IF(ISNA(LOOKUP($D475,BLIOTECAS!$B$1:$B$27,BLIOTECAS!C$1:C$27)),"",LOOKUP($D475,BLIOTECAS!$B$1:$B$27,BLIOTECAS!C$1:C$27))</f>
        <v xml:space="preserve">Facultad de Veterinaria </v>
      </c>
      <c r="D475">
        <f>TABLA!G470</f>
        <v>21</v>
      </c>
      <c r="E475" s="163">
        <f>TABLA!BF470</f>
        <v>0</v>
      </c>
      <c r="F475" s="163">
        <f>TABLA!BO470</f>
        <v>0</v>
      </c>
      <c r="G475" t="str">
        <f t="shared" si="137"/>
        <v/>
      </c>
      <c r="H475" t="str">
        <f t="shared" si="137"/>
        <v/>
      </c>
      <c r="I475" t="str">
        <f t="shared" si="137"/>
        <v/>
      </c>
      <c r="J475" t="str">
        <f t="shared" si="137"/>
        <v/>
      </c>
      <c r="K475" t="str">
        <f t="shared" si="137"/>
        <v/>
      </c>
      <c r="L475" t="str">
        <f t="shared" si="137"/>
        <v/>
      </c>
      <c r="M475" t="str">
        <f t="shared" si="137"/>
        <v/>
      </c>
      <c r="N475" t="str">
        <f t="shared" si="137"/>
        <v/>
      </c>
      <c r="O475" t="str">
        <f t="shared" si="137"/>
        <v/>
      </c>
      <c r="P475" t="str">
        <f t="shared" si="137"/>
        <v/>
      </c>
      <c r="Q475" t="str">
        <f t="shared" si="137"/>
        <v/>
      </c>
      <c r="R475" t="str">
        <f t="shared" si="137"/>
        <v/>
      </c>
      <c r="S475" t="str">
        <f t="shared" si="137"/>
        <v/>
      </c>
      <c r="T475" t="str">
        <f t="shared" si="137"/>
        <v/>
      </c>
      <c r="U475" t="str">
        <f t="shared" si="137"/>
        <v/>
      </c>
      <c r="V475" t="str">
        <f t="shared" si="132"/>
        <v/>
      </c>
      <c r="W475" t="str">
        <f t="shared" si="136"/>
        <v/>
      </c>
      <c r="X475" t="str">
        <f t="shared" si="136"/>
        <v/>
      </c>
      <c r="Y475" t="str">
        <f t="shared" si="136"/>
        <v/>
      </c>
      <c r="Z475" t="str">
        <f t="shared" si="136"/>
        <v/>
      </c>
      <c r="AA475" t="str">
        <f t="shared" si="136"/>
        <v/>
      </c>
      <c r="AB475" t="str">
        <f t="shared" si="136"/>
        <v/>
      </c>
      <c r="AC475" t="str">
        <f t="shared" si="135"/>
        <v/>
      </c>
      <c r="AD475" t="str">
        <f t="shared" si="135"/>
        <v/>
      </c>
      <c r="AE475" t="str">
        <f t="shared" si="135"/>
        <v/>
      </c>
      <c r="AF475" t="str">
        <f t="shared" si="135"/>
        <v/>
      </c>
      <c r="AG475" t="str">
        <f t="shared" si="135"/>
        <v/>
      </c>
      <c r="AH475" t="str">
        <f t="shared" si="135"/>
        <v/>
      </c>
      <c r="AI475">
        <f t="shared" si="133"/>
        <v>0</v>
      </c>
      <c r="AJ475">
        <f t="shared" si="134"/>
        <v>0</v>
      </c>
    </row>
    <row r="476" spans="2:36" hidden="1" x14ac:dyDescent="0.2">
      <c r="B476">
        <f>TABLA!D471</f>
        <v>1904</v>
      </c>
      <c r="C476" t="str">
        <f>IF(ISNA(LOOKUP($D476,BLIOTECAS!$B$1:$B$27,BLIOTECAS!C$1:C$27)),"",LOOKUP($D476,BLIOTECAS!$B$1:$B$27,BLIOTECAS!C$1:C$27))</f>
        <v>F. Comercio y Turismo</v>
      </c>
      <c r="D476">
        <f>TABLA!G471</f>
        <v>24</v>
      </c>
      <c r="E476" s="163">
        <f>TABLA!BF471</f>
        <v>0</v>
      </c>
      <c r="F476" s="163">
        <f>TABLA!BO471</f>
        <v>0</v>
      </c>
      <c r="G476" t="str">
        <f t="shared" si="137"/>
        <v/>
      </c>
      <c r="H476" t="str">
        <f t="shared" si="137"/>
        <v/>
      </c>
      <c r="I476" t="str">
        <f t="shared" si="137"/>
        <v/>
      </c>
      <c r="J476" t="str">
        <f t="shared" si="137"/>
        <v/>
      </c>
      <c r="K476" t="str">
        <f t="shared" si="137"/>
        <v/>
      </c>
      <c r="L476" t="str">
        <f t="shared" si="137"/>
        <v/>
      </c>
      <c r="M476" t="str">
        <f t="shared" si="137"/>
        <v/>
      </c>
      <c r="N476" t="str">
        <f t="shared" si="137"/>
        <v/>
      </c>
      <c r="O476" t="str">
        <f t="shared" si="137"/>
        <v/>
      </c>
      <c r="P476" t="str">
        <f t="shared" si="137"/>
        <v/>
      </c>
      <c r="Q476" t="str">
        <f t="shared" si="137"/>
        <v/>
      </c>
      <c r="R476" t="str">
        <f t="shared" si="137"/>
        <v/>
      </c>
      <c r="S476" t="str">
        <f t="shared" si="137"/>
        <v/>
      </c>
      <c r="T476" t="str">
        <f t="shared" si="137"/>
        <v/>
      </c>
      <c r="U476" t="str">
        <f t="shared" si="137"/>
        <v/>
      </c>
      <c r="V476" t="str">
        <f t="shared" si="132"/>
        <v/>
      </c>
      <c r="W476" t="str">
        <f t="shared" si="136"/>
        <v/>
      </c>
      <c r="X476" t="str">
        <f t="shared" si="136"/>
        <v/>
      </c>
      <c r="Y476" t="str">
        <f t="shared" si="136"/>
        <v/>
      </c>
      <c r="Z476" t="str">
        <f t="shared" si="136"/>
        <v/>
      </c>
      <c r="AA476" t="str">
        <f t="shared" si="136"/>
        <v/>
      </c>
      <c r="AB476" t="str">
        <f t="shared" si="136"/>
        <v/>
      </c>
      <c r="AC476" t="str">
        <f t="shared" ref="AC476:AH485" si="138">IFERROR((IF(FIND(AC$1,$E476,1)&gt;0,"x")),"")</f>
        <v/>
      </c>
      <c r="AD476" t="str">
        <f t="shared" si="138"/>
        <v/>
      </c>
      <c r="AE476" t="str">
        <f t="shared" si="138"/>
        <v/>
      </c>
      <c r="AF476" t="str">
        <f t="shared" si="138"/>
        <v/>
      </c>
      <c r="AG476" t="str">
        <f t="shared" si="138"/>
        <v/>
      </c>
      <c r="AH476" t="str">
        <f t="shared" si="138"/>
        <v/>
      </c>
      <c r="AI476">
        <f t="shared" si="133"/>
        <v>0</v>
      </c>
      <c r="AJ476">
        <f t="shared" si="134"/>
        <v>0</v>
      </c>
    </row>
    <row r="477" spans="2:36" hidden="1" x14ac:dyDescent="0.2">
      <c r="B477">
        <f>TABLA!D472</f>
        <v>1905</v>
      </c>
      <c r="C477" t="str">
        <f>IF(ISNA(LOOKUP($D477,BLIOTECAS!$B$1:$B$27,BLIOTECAS!C$1:C$27)),"",LOOKUP($D477,BLIOTECAS!$B$1:$B$27,BLIOTECAS!C$1:C$27))</f>
        <v/>
      </c>
      <c r="D477">
        <f>TABLA!G472</f>
        <v>0</v>
      </c>
      <c r="E477" s="163">
        <f>TABLA!BF472</f>
        <v>0</v>
      </c>
      <c r="F477" s="163">
        <f>TABLA!BO472</f>
        <v>0</v>
      </c>
      <c r="G477" t="str">
        <f t="shared" si="137"/>
        <v/>
      </c>
      <c r="H477" t="str">
        <f t="shared" si="137"/>
        <v/>
      </c>
      <c r="I477" t="str">
        <f t="shared" si="137"/>
        <v/>
      </c>
      <c r="J477" t="str">
        <f t="shared" si="137"/>
        <v/>
      </c>
      <c r="K477" t="str">
        <f t="shared" si="137"/>
        <v/>
      </c>
      <c r="L477" t="str">
        <f t="shared" si="137"/>
        <v/>
      </c>
      <c r="M477" t="str">
        <f t="shared" si="137"/>
        <v/>
      </c>
      <c r="N477" t="str">
        <f t="shared" si="137"/>
        <v/>
      </c>
      <c r="O477" t="str">
        <f t="shared" si="137"/>
        <v/>
      </c>
      <c r="P477" t="str">
        <f t="shared" si="137"/>
        <v/>
      </c>
      <c r="Q477" t="str">
        <f t="shared" si="137"/>
        <v/>
      </c>
      <c r="R477" t="str">
        <f t="shared" si="137"/>
        <v/>
      </c>
      <c r="S477" t="str">
        <f t="shared" si="137"/>
        <v/>
      </c>
      <c r="T477" t="str">
        <f t="shared" si="137"/>
        <v/>
      </c>
      <c r="U477" t="str">
        <f t="shared" si="137"/>
        <v/>
      </c>
      <c r="V477" t="str">
        <f t="shared" si="132"/>
        <v/>
      </c>
      <c r="W477" t="str">
        <f t="shared" ref="W477:AB486" si="139">IFERROR((IF(FIND(W$1,$E477,1)&gt;0,"x")),"")</f>
        <v/>
      </c>
      <c r="X477" t="str">
        <f t="shared" si="139"/>
        <v/>
      </c>
      <c r="Y477" t="str">
        <f t="shared" si="139"/>
        <v/>
      </c>
      <c r="Z477" t="str">
        <f t="shared" si="139"/>
        <v/>
      </c>
      <c r="AA477" t="str">
        <f t="shared" si="139"/>
        <v/>
      </c>
      <c r="AB477" t="str">
        <f t="shared" si="139"/>
        <v/>
      </c>
      <c r="AC477" t="str">
        <f t="shared" si="138"/>
        <v/>
      </c>
      <c r="AD477" t="str">
        <f t="shared" si="138"/>
        <v/>
      </c>
      <c r="AE477" t="str">
        <f t="shared" si="138"/>
        <v/>
      </c>
      <c r="AF477" t="str">
        <f t="shared" si="138"/>
        <v/>
      </c>
      <c r="AG477" t="str">
        <f t="shared" si="138"/>
        <v/>
      </c>
      <c r="AH477" t="str">
        <f t="shared" si="138"/>
        <v/>
      </c>
      <c r="AI477">
        <f t="shared" si="133"/>
        <v>0</v>
      </c>
      <c r="AJ477">
        <f t="shared" si="134"/>
        <v>0</v>
      </c>
    </row>
    <row r="478" spans="2:36" hidden="1" x14ac:dyDescent="0.2">
      <c r="B478">
        <f>TABLA!D473</f>
        <v>1906</v>
      </c>
      <c r="C478" t="str">
        <f>IF(ISNA(LOOKUP($D478,BLIOTECAS!$B$1:$B$27,BLIOTECAS!C$1:C$27)),"",LOOKUP($D478,BLIOTECAS!$B$1:$B$27,BLIOTECAS!C$1:C$27))</f>
        <v xml:space="preserve">Facultad de Ciencias de la Información </v>
      </c>
      <c r="D478">
        <f>TABLA!G473</f>
        <v>4</v>
      </c>
      <c r="E478" s="163">
        <f>TABLA!BF473</f>
        <v>0</v>
      </c>
      <c r="F478" s="163">
        <f>TABLA!BO473</f>
        <v>0</v>
      </c>
      <c r="G478" t="str">
        <f t="shared" si="137"/>
        <v/>
      </c>
      <c r="H478" t="str">
        <f t="shared" si="137"/>
        <v/>
      </c>
      <c r="I478" t="str">
        <f t="shared" si="137"/>
        <v/>
      </c>
      <c r="J478" t="str">
        <f t="shared" si="137"/>
        <v/>
      </c>
      <c r="K478" t="str">
        <f t="shared" si="137"/>
        <v/>
      </c>
      <c r="L478" t="str">
        <f t="shared" si="137"/>
        <v/>
      </c>
      <c r="M478" t="str">
        <f t="shared" si="137"/>
        <v/>
      </c>
      <c r="N478" t="str">
        <f t="shared" si="137"/>
        <v/>
      </c>
      <c r="O478" t="str">
        <f t="shared" si="137"/>
        <v/>
      </c>
      <c r="P478" t="str">
        <f t="shared" si="137"/>
        <v/>
      </c>
      <c r="Q478" t="str">
        <f t="shared" si="137"/>
        <v/>
      </c>
      <c r="R478" t="str">
        <f t="shared" si="137"/>
        <v/>
      </c>
      <c r="S478" t="str">
        <f t="shared" si="137"/>
        <v/>
      </c>
      <c r="T478" t="str">
        <f t="shared" si="137"/>
        <v/>
      </c>
      <c r="U478" t="str">
        <f t="shared" si="137"/>
        <v/>
      </c>
      <c r="V478" t="str">
        <f t="shared" si="132"/>
        <v/>
      </c>
      <c r="W478" t="str">
        <f t="shared" si="139"/>
        <v/>
      </c>
      <c r="X478" t="str">
        <f t="shared" si="139"/>
        <v/>
      </c>
      <c r="Y478" t="str">
        <f t="shared" si="139"/>
        <v/>
      </c>
      <c r="Z478" t="str">
        <f t="shared" si="139"/>
        <v/>
      </c>
      <c r="AA478" t="str">
        <f t="shared" si="139"/>
        <v/>
      </c>
      <c r="AB478" t="str">
        <f t="shared" si="139"/>
        <v/>
      </c>
      <c r="AC478" t="str">
        <f t="shared" si="138"/>
        <v/>
      </c>
      <c r="AD478" t="str">
        <f t="shared" si="138"/>
        <v/>
      </c>
      <c r="AE478" t="str">
        <f t="shared" si="138"/>
        <v/>
      </c>
      <c r="AF478" t="str">
        <f t="shared" si="138"/>
        <v/>
      </c>
      <c r="AG478" t="str">
        <f t="shared" si="138"/>
        <v/>
      </c>
      <c r="AH478" t="str">
        <f t="shared" si="138"/>
        <v/>
      </c>
      <c r="AI478">
        <f t="shared" si="133"/>
        <v>0</v>
      </c>
      <c r="AJ478">
        <f t="shared" si="134"/>
        <v>0</v>
      </c>
    </row>
    <row r="479" spans="2:36" ht="153" hidden="1" x14ac:dyDescent="0.2">
      <c r="B479">
        <f>TABLA!D474</f>
        <v>1907</v>
      </c>
      <c r="C479" t="str">
        <f>IF(ISNA(LOOKUP($D479,BLIOTECAS!$B$1:$B$27,BLIOTECAS!C$1:C$27)),"",LOOKUP($D479,BLIOTECAS!$B$1:$B$27,BLIOTECAS!C$1:C$27))</f>
        <v xml:space="preserve">Facultad de Ciencias de la Documentación </v>
      </c>
      <c r="D479">
        <f>TABLA!G474</f>
        <v>3</v>
      </c>
      <c r="E479" s="163" t="str">
        <f>TABLA!BF474</f>
        <v>Las bibliotecas de los centros deberían tener conocimiento de los grupos de investigación y de las líneas en las que trabajan y ofrecer un servicio de oferta de información a los grupos, crear y gestionar bases de datos con los datos recogidos para la investigación y con los datos de los resultados de la misma, así la biblioteca se implicaría en la investigación como un elemento fundamental de la misma y se aseguraría un buen resultado de la exigencia de la U.E. de 2017 de crear bases de datos en abierto</v>
      </c>
      <c r="F479" s="163" t="str">
        <f>TABLA!BO474</f>
        <v xml:space="preserve">Sería bueno que la entrada a los indicadores de calidad de la producción científica estuviera en la primera página del sitio web de la biblioteca para que los investigadores pudieran acceder a conocer, cómodamente. las revista de impacto con el fin de saber dónde enviar sus trabajos. Creo que hay que darle en la web más visibilidad a la investigación con un diseño más claro de la página donde se pueda entrar claramente, y de forma diferenciada, a los recursos para la formación de los alumnos, la docencia y la investigación. </v>
      </c>
      <c r="G479" t="str">
        <f t="shared" si="137"/>
        <v/>
      </c>
      <c r="H479" t="str">
        <f t="shared" si="137"/>
        <v/>
      </c>
      <c r="I479" t="str">
        <f t="shared" si="137"/>
        <v/>
      </c>
      <c r="J479" t="str">
        <f t="shared" si="137"/>
        <v/>
      </c>
      <c r="K479" t="str">
        <f t="shared" si="137"/>
        <v/>
      </c>
      <c r="L479" t="str">
        <f t="shared" si="137"/>
        <v/>
      </c>
      <c r="M479" t="str">
        <f t="shared" si="137"/>
        <v/>
      </c>
      <c r="N479" t="str">
        <f t="shared" si="137"/>
        <v/>
      </c>
      <c r="O479" t="str">
        <f t="shared" si="137"/>
        <v/>
      </c>
      <c r="P479" t="str">
        <f t="shared" si="137"/>
        <v/>
      </c>
      <c r="Q479" t="str">
        <f t="shared" si="137"/>
        <v/>
      </c>
      <c r="R479" t="str">
        <f t="shared" si="137"/>
        <v/>
      </c>
      <c r="S479" t="str">
        <f t="shared" si="137"/>
        <v/>
      </c>
      <c r="T479" t="str">
        <f t="shared" si="137"/>
        <v/>
      </c>
      <c r="U479" t="str">
        <f t="shared" si="137"/>
        <v/>
      </c>
      <c r="V479" t="str">
        <f t="shared" si="132"/>
        <v/>
      </c>
      <c r="W479" t="str">
        <f t="shared" si="139"/>
        <v/>
      </c>
      <c r="X479" t="str">
        <f t="shared" si="139"/>
        <v/>
      </c>
      <c r="Y479" t="str">
        <f t="shared" si="139"/>
        <v/>
      </c>
      <c r="Z479" t="str">
        <f t="shared" si="139"/>
        <v/>
      </c>
      <c r="AA479" t="str">
        <f t="shared" si="139"/>
        <v/>
      </c>
      <c r="AB479" t="str">
        <f t="shared" si="139"/>
        <v/>
      </c>
      <c r="AC479" t="str">
        <f t="shared" si="138"/>
        <v/>
      </c>
      <c r="AD479" t="str">
        <f t="shared" si="138"/>
        <v/>
      </c>
      <c r="AE479" t="str">
        <f t="shared" si="138"/>
        <v/>
      </c>
      <c r="AF479" t="str">
        <f t="shared" si="138"/>
        <v/>
      </c>
      <c r="AG479" t="str">
        <f t="shared" si="138"/>
        <v/>
      </c>
      <c r="AH479" t="str">
        <f t="shared" si="138"/>
        <v/>
      </c>
      <c r="AI479">
        <f t="shared" si="133"/>
        <v>1</v>
      </c>
      <c r="AJ479">
        <f t="shared" si="134"/>
        <v>1</v>
      </c>
    </row>
    <row r="480" spans="2:36" hidden="1" x14ac:dyDescent="0.2">
      <c r="B480">
        <f>TABLA!D475</f>
        <v>1908</v>
      </c>
      <c r="C480" t="str">
        <f>IF(ISNA(LOOKUP($D480,BLIOTECAS!$B$1:$B$27,BLIOTECAS!C$1:C$27)),"",LOOKUP($D480,BLIOTECAS!$B$1:$B$27,BLIOTECAS!C$1:C$27))</f>
        <v xml:space="preserve">Facultad de Geografía e Historia </v>
      </c>
      <c r="D480">
        <f>TABLA!G475</f>
        <v>16</v>
      </c>
      <c r="E480" s="163">
        <f>TABLA!BF475</f>
        <v>0</v>
      </c>
      <c r="F480" s="163">
        <f>TABLA!BO475</f>
        <v>0</v>
      </c>
      <c r="G480" t="str">
        <f t="shared" si="137"/>
        <v/>
      </c>
      <c r="H480" t="str">
        <f t="shared" si="137"/>
        <v/>
      </c>
      <c r="I480" t="str">
        <f t="shared" si="137"/>
        <v/>
      </c>
      <c r="J480" t="str">
        <f t="shared" si="137"/>
        <v/>
      </c>
      <c r="K480" t="str">
        <f t="shared" si="137"/>
        <v/>
      </c>
      <c r="L480" t="str">
        <f t="shared" si="137"/>
        <v/>
      </c>
      <c r="M480" t="str">
        <f t="shared" si="137"/>
        <v/>
      </c>
      <c r="N480" t="str">
        <f t="shared" si="137"/>
        <v/>
      </c>
      <c r="O480" t="str">
        <f t="shared" si="137"/>
        <v/>
      </c>
      <c r="P480" t="str">
        <f t="shared" si="137"/>
        <v/>
      </c>
      <c r="Q480" t="str">
        <f t="shared" si="137"/>
        <v/>
      </c>
      <c r="R480" t="str">
        <f t="shared" si="137"/>
        <v/>
      </c>
      <c r="S480" t="str">
        <f t="shared" si="137"/>
        <v/>
      </c>
      <c r="T480" t="str">
        <f t="shared" si="137"/>
        <v/>
      </c>
      <c r="U480" t="str">
        <f t="shared" si="137"/>
        <v/>
      </c>
      <c r="V480" t="str">
        <f t="shared" si="132"/>
        <v/>
      </c>
      <c r="W480" t="str">
        <f t="shared" si="139"/>
        <v/>
      </c>
      <c r="X480" t="str">
        <f t="shared" si="139"/>
        <v/>
      </c>
      <c r="Y480" t="str">
        <f t="shared" si="139"/>
        <v/>
      </c>
      <c r="Z480" t="str">
        <f t="shared" si="139"/>
        <v/>
      </c>
      <c r="AA480" t="str">
        <f t="shared" si="139"/>
        <v/>
      </c>
      <c r="AB480" t="str">
        <f t="shared" si="139"/>
        <v/>
      </c>
      <c r="AC480" t="str">
        <f t="shared" si="138"/>
        <v/>
      </c>
      <c r="AD480" t="str">
        <f t="shared" si="138"/>
        <v/>
      </c>
      <c r="AE480" t="str">
        <f t="shared" si="138"/>
        <v/>
      </c>
      <c r="AF480" t="str">
        <f t="shared" si="138"/>
        <v/>
      </c>
      <c r="AG480" t="str">
        <f t="shared" si="138"/>
        <v/>
      </c>
      <c r="AH480" t="str">
        <f t="shared" si="138"/>
        <v/>
      </c>
      <c r="AI480">
        <f t="shared" si="133"/>
        <v>0</v>
      </c>
      <c r="AJ480">
        <f t="shared" si="134"/>
        <v>0</v>
      </c>
    </row>
    <row r="481" spans="2:36" hidden="1" x14ac:dyDescent="0.2">
      <c r="B481">
        <f>TABLA!D476</f>
        <v>1909</v>
      </c>
      <c r="C481" t="str">
        <f>IF(ISNA(LOOKUP($D481,BLIOTECAS!$B$1:$B$27,BLIOTECAS!C$1:C$27)),"",LOOKUP($D481,BLIOTECAS!$B$1:$B$27,BLIOTECAS!C$1:C$27))</f>
        <v xml:space="preserve">Facultad de Ciencias Biológicas </v>
      </c>
      <c r="D481">
        <f>TABLA!G476</f>
        <v>2</v>
      </c>
      <c r="E481" s="163">
        <f>TABLA!BF476</f>
        <v>0</v>
      </c>
      <c r="F481" s="163">
        <f>TABLA!BO476</f>
        <v>0</v>
      </c>
      <c r="G481" t="str">
        <f t="shared" si="137"/>
        <v/>
      </c>
      <c r="H481" t="str">
        <f t="shared" si="137"/>
        <v/>
      </c>
      <c r="I481" t="str">
        <f t="shared" si="137"/>
        <v/>
      </c>
      <c r="J481" t="str">
        <f t="shared" si="137"/>
        <v/>
      </c>
      <c r="K481" t="str">
        <f t="shared" si="137"/>
        <v/>
      </c>
      <c r="L481" t="str">
        <f t="shared" si="137"/>
        <v/>
      </c>
      <c r="M481" t="str">
        <f t="shared" si="137"/>
        <v/>
      </c>
      <c r="N481" t="str">
        <f t="shared" si="137"/>
        <v/>
      </c>
      <c r="O481" t="str">
        <f t="shared" si="137"/>
        <v/>
      </c>
      <c r="P481" t="str">
        <f t="shared" si="137"/>
        <v/>
      </c>
      <c r="Q481" t="str">
        <f t="shared" si="137"/>
        <v/>
      </c>
      <c r="R481" t="str">
        <f t="shared" si="137"/>
        <v/>
      </c>
      <c r="S481" t="str">
        <f t="shared" si="137"/>
        <v/>
      </c>
      <c r="T481" t="str">
        <f t="shared" si="137"/>
        <v/>
      </c>
      <c r="U481" t="str">
        <f t="shared" si="137"/>
        <v/>
      </c>
      <c r="V481" t="str">
        <f t="shared" si="132"/>
        <v/>
      </c>
      <c r="W481" t="str">
        <f t="shared" si="139"/>
        <v/>
      </c>
      <c r="X481" t="str">
        <f t="shared" si="139"/>
        <v/>
      </c>
      <c r="Y481" t="str">
        <f t="shared" si="139"/>
        <v/>
      </c>
      <c r="Z481" t="str">
        <f t="shared" si="139"/>
        <v/>
      </c>
      <c r="AA481" t="str">
        <f t="shared" si="139"/>
        <v/>
      </c>
      <c r="AB481" t="str">
        <f t="shared" si="139"/>
        <v/>
      </c>
      <c r="AC481" t="str">
        <f t="shared" si="138"/>
        <v/>
      </c>
      <c r="AD481" t="str">
        <f t="shared" si="138"/>
        <v/>
      </c>
      <c r="AE481" t="str">
        <f t="shared" si="138"/>
        <v/>
      </c>
      <c r="AF481" t="str">
        <f t="shared" si="138"/>
        <v/>
      </c>
      <c r="AG481" t="str">
        <f t="shared" si="138"/>
        <v/>
      </c>
      <c r="AH481" t="str">
        <f t="shared" si="138"/>
        <v/>
      </c>
      <c r="AI481">
        <f t="shared" si="133"/>
        <v>0</v>
      </c>
      <c r="AJ481">
        <f t="shared" si="134"/>
        <v>0</v>
      </c>
    </row>
    <row r="482" spans="2:36" hidden="1" x14ac:dyDescent="0.2">
      <c r="B482">
        <f>TABLA!D477</f>
        <v>1910</v>
      </c>
      <c r="C482" t="str">
        <f>IF(ISNA(LOOKUP($D482,BLIOTECAS!$B$1:$B$27,BLIOTECAS!C$1:C$27)),"",LOOKUP($D482,BLIOTECAS!$B$1:$B$27,BLIOTECAS!C$1:C$27))</f>
        <v xml:space="preserve">Facultad de Ciencias Económicas y Empresariales </v>
      </c>
      <c r="D482">
        <f>TABLA!G477</f>
        <v>5</v>
      </c>
      <c r="E482" s="163">
        <f>TABLA!BF477</f>
        <v>0</v>
      </c>
      <c r="F482" s="163">
        <f>TABLA!BO477</f>
        <v>0</v>
      </c>
      <c r="G482" t="str">
        <f t="shared" si="137"/>
        <v/>
      </c>
      <c r="H482" t="str">
        <f t="shared" si="137"/>
        <v/>
      </c>
      <c r="I482" t="str">
        <f t="shared" si="137"/>
        <v/>
      </c>
      <c r="J482" t="str">
        <f t="shared" si="137"/>
        <v/>
      </c>
      <c r="K482" t="str">
        <f t="shared" si="137"/>
        <v/>
      </c>
      <c r="L482" t="str">
        <f t="shared" si="137"/>
        <v/>
      </c>
      <c r="M482" t="str">
        <f t="shared" si="137"/>
        <v/>
      </c>
      <c r="N482" t="str">
        <f t="shared" si="137"/>
        <v/>
      </c>
      <c r="O482" t="str">
        <f t="shared" si="137"/>
        <v/>
      </c>
      <c r="P482" t="str">
        <f t="shared" si="137"/>
        <v/>
      </c>
      <c r="Q482" t="str">
        <f t="shared" si="137"/>
        <v/>
      </c>
      <c r="R482" t="str">
        <f t="shared" si="137"/>
        <v/>
      </c>
      <c r="S482" t="str">
        <f t="shared" si="137"/>
        <v/>
      </c>
      <c r="T482" t="str">
        <f t="shared" si="137"/>
        <v/>
      </c>
      <c r="U482" t="str">
        <f t="shared" si="137"/>
        <v/>
      </c>
      <c r="V482" t="str">
        <f t="shared" si="132"/>
        <v/>
      </c>
      <c r="W482" t="str">
        <f t="shared" si="139"/>
        <v/>
      </c>
      <c r="X482" t="str">
        <f t="shared" si="139"/>
        <v/>
      </c>
      <c r="Y482" t="str">
        <f t="shared" si="139"/>
        <v/>
      </c>
      <c r="Z482" t="str">
        <f t="shared" si="139"/>
        <v/>
      </c>
      <c r="AA482" t="str">
        <f t="shared" si="139"/>
        <v/>
      </c>
      <c r="AB482" t="str">
        <f t="shared" si="139"/>
        <v/>
      </c>
      <c r="AC482" t="str">
        <f t="shared" si="138"/>
        <v/>
      </c>
      <c r="AD482" t="str">
        <f t="shared" si="138"/>
        <v/>
      </c>
      <c r="AE482" t="str">
        <f t="shared" si="138"/>
        <v/>
      </c>
      <c r="AF482" t="str">
        <f t="shared" si="138"/>
        <v/>
      </c>
      <c r="AG482" t="str">
        <f t="shared" si="138"/>
        <v/>
      </c>
      <c r="AH482" t="str">
        <f t="shared" si="138"/>
        <v/>
      </c>
      <c r="AI482">
        <f t="shared" si="133"/>
        <v>0</v>
      </c>
      <c r="AJ482">
        <f t="shared" si="134"/>
        <v>0</v>
      </c>
    </row>
    <row r="483" spans="2:36" ht="25.5" hidden="1" x14ac:dyDescent="0.2">
      <c r="B483">
        <f>TABLA!D478</f>
        <v>1911</v>
      </c>
      <c r="C483" t="str">
        <f>IF(ISNA(LOOKUP($D483,BLIOTECAS!$B$1:$B$27,BLIOTECAS!C$1:C$27)),"",LOOKUP($D483,BLIOTECAS!$B$1:$B$27,BLIOTECAS!C$1:C$27))</f>
        <v xml:space="preserve">Facultad de Ciencias de la Información </v>
      </c>
      <c r="D483">
        <f>TABLA!G478</f>
        <v>4</v>
      </c>
      <c r="E483" s="163">
        <f>TABLA!BF478</f>
        <v>0</v>
      </c>
      <c r="F483" s="163" t="str">
        <f>TABLA!BO478</f>
        <v>Un servicio que debería implantarse es poder devolver los libros prestados en culaquier biblioteca UCM, no sólo en la de donde procede el préstamo.</v>
      </c>
      <c r="G483" t="str">
        <f t="shared" si="137"/>
        <v/>
      </c>
      <c r="H483" t="str">
        <f t="shared" si="137"/>
        <v/>
      </c>
      <c r="I483" t="str">
        <f t="shared" si="137"/>
        <v/>
      </c>
      <c r="J483" t="str">
        <f t="shared" si="137"/>
        <v/>
      </c>
      <c r="K483" t="str">
        <f t="shared" si="137"/>
        <v/>
      </c>
      <c r="L483" t="str">
        <f t="shared" si="137"/>
        <v/>
      </c>
      <c r="M483" t="str">
        <f t="shared" si="137"/>
        <v/>
      </c>
      <c r="N483" t="str">
        <f t="shared" si="137"/>
        <v/>
      </c>
      <c r="O483" t="str">
        <f t="shared" si="137"/>
        <v/>
      </c>
      <c r="P483" t="str">
        <f t="shared" si="137"/>
        <v/>
      </c>
      <c r="Q483" t="str">
        <f t="shared" si="137"/>
        <v/>
      </c>
      <c r="R483" t="str">
        <f t="shared" si="137"/>
        <v/>
      </c>
      <c r="S483" t="str">
        <f t="shared" si="137"/>
        <v/>
      </c>
      <c r="T483" t="str">
        <f t="shared" si="137"/>
        <v/>
      </c>
      <c r="U483" t="str">
        <f t="shared" si="137"/>
        <v/>
      </c>
      <c r="V483" t="str">
        <f t="shared" si="132"/>
        <v/>
      </c>
      <c r="W483" t="str">
        <f t="shared" si="139"/>
        <v/>
      </c>
      <c r="X483" t="str">
        <f t="shared" si="139"/>
        <v/>
      </c>
      <c r="Y483" t="str">
        <f t="shared" si="139"/>
        <v/>
      </c>
      <c r="Z483" t="str">
        <f t="shared" si="139"/>
        <v/>
      </c>
      <c r="AA483" t="str">
        <f t="shared" si="139"/>
        <v/>
      </c>
      <c r="AB483" t="str">
        <f t="shared" si="139"/>
        <v/>
      </c>
      <c r="AC483" t="str">
        <f t="shared" si="138"/>
        <v/>
      </c>
      <c r="AD483" t="str">
        <f t="shared" si="138"/>
        <v/>
      </c>
      <c r="AE483" t="str">
        <f t="shared" si="138"/>
        <v/>
      </c>
      <c r="AF483" t="str">
        <f t="shared" si="138"/>
        <v/>
      </c>
      <c r="AG483" t="str">
        <f t="shared" si="138"/>
        <v/>
      </c>
      <c r="AH483" t="str">
        <f t="shared" si="138"/>
        <v/>
      </c>
      <c r="AI483">
        <f t="shared" si="133"/>
        <v>0</v>
      </c>
      <c r="AJ483">
        <f t="shared" si="134"/>
        <v>1</v>
      </c>
    </row>
    <row r="484" spans="2:36" hidden="1" x14ac:dyDescent="0.2">
      <c r="B484">
        <f>TABLA!D479</f>
        <v>1912</v>
      </c>
      <c r="C484" t="str">
        <f>IF(ISNA(LOOKUP($D484,BLIOTECAS!$B$1:$B$27,BLIOTECAS!C$1:C$27)),"",LOOKUP($D484,BLIOTECAS!$B$1:$B$27,BLIOTECAS!C$1:C$27))</f>
        <v xml:space="preserve">Facultad de Psicología </v>
      </c>
      <c r="D484">
        <f>TABLA!G479</f>
        <v>20</v>
      </c>
      <c r="E484" s="163">
        <f>TABLA!BF479</f>
        <v>0</v>
      </c>
      <c r="F484" s="163">
        <f>TABLA!BO479</f>
        <v>0</v>
      </c>
      <c r="G484" t="str">
        <f t="shared" ref="G484:U493" si="140">IFERROR((IF(FIND(G$1,$E484,1)&gt;0,"x")),"")</f>
        <v/>
      </c>
      <c r="H484" t="str">
        <f t="shared" si="140"/>
        <v/>
      </c>
      <c r="I484" t="str">
        <f t="shared" si="140"/>
        <v/>
      </c>
      <c r="J484" t="str">
        <f t="shared" si="140"/>
        <v/>
      </c>
      <c r="K484" t="str">
        <f t="shared" si="140"/>
        <v/>
      </c>
      <c r="L484" t="str">
        <f t="shared" si="140"/>
        <v/>
      </c>
      <c r="M484" t="str">
        <f t="shared" si="140"/>
        <v/>
      </c>
      <c r="N484" t="str">
        <f t="shared" si="140"/>
        <v/>
      </c>
      <c r="O484" t="str">
        <f t="shared" si="140"/>
        <v/>
      </c>
      <c r="P484" t="str">
        <f t="shared" si="140"/>
        <v/>
      </c>
      <c r="Q484" t="str">
        <f t="shared" si="140"/>
        <v/>
      </c>
      <c r="R484" t="str">
        <f t="shared" si="140"/>
        <v/>
      </c>
      <c r="S484" t="str">
        <f t="shared" si="140"/>
        <v/>
      </c>
      <c r="T484" t="str">
        <f t="shared" si="140"/>
        <v/>
      </c>
      <c r="U484" t="str">
        <f t="shared" si="140"/>
        <v/>
      </c>
      <c r="V484" t="str">
        <f t="shared" si="132"/>
        <v/>
      </c>
      <c r="W484" t="str">
        <f t="shared" si="139"/>
        <v/>
      </c>
      <c r="X484" t="str">
        <f t="shared" si="139"/>
        <v/>
      </c>
      <c r="Y484" t="str">
        <f t="shared" si="139"/>
        <v/>
      </c>
      <c r="Z484" t="str">
        <f t="shared" si="139"/>
        <v/>
      </c>
      <c r="AA484" t="str">
        <f t="shared" si="139"/>
        <v/>
      </c>
      <c r="AB484" t="str">
        <f t="shared" si="139"/>
        <v/>
      </c>
      <c r="AC484" t="str">
        <f t="shared" si="138"/>
        <v/>
      </c>
      <c r="AD484" t="str">
        <f t="shared" si="138"/>
        <v/>
      </c>
      <c r="AE484" t="str">
        <f t="shared" si="138"/>
        <v/>
      </c>
      <c r="AF484" t="str">
        <f t="shared" si="138"/>
        <v/>
      </c>
      <c r="AG484" t="str">
        <f t="shared" si="138"/>
        <v/>
      </c>
      <c r="AH484" t="str">
        <f t="shared" si="138"/>
        <v/>
      </c>
      <c r="AI484">
        <f t="shared" si="133"/>
        <v>0</v>
      </c>
      <c r="AJ484">
        <f t="shared" si="134"/>
        <v>0</v>
      </c>
    </row>
    <row r="485" spans="2:36" hidden="1" x14ac:dyDescent="0.2">
      <c r="B485">
        <f>TABLA!D480</f>
        <v>1913</v>
      </c>
      <c r="C485" t="str">
        <f>IF(ISNA(LOOKUP($D485,BLIOTECAS!$B$1:$B$27,BLIOTECAS!C$1:C$27)),"",LOOKUP($D485,BLIOTECAS!$B$1:$B$27,BLIOTECAS!C$1:C$27))</f>
        <v xml:space="preserve">Facultad de Ciencias Políticas y Sociología </v>
      </c>
      <c r="D485">
        <f>TABLA!G480</f>
        <v>9</v>
      </c>
      <c r="E485" s="163">
        <f>TABLA!BF480</f>
        <v>0</v>
      </c>
      <c r="F485" s="163">
        <f>TABLA!BO480</f>
        <v>0</v>
      </c>
      <c r="G485" t="str">
        <f t="shared" si="140"/>
        <v/>
      </c>
      <c r="H485" t="str">
        <f t="shared" si="140"/>
        <v/>
      </c>
      <c r="I485" t="str">
        <f t="shared" si="140"/>
        <v/>
      </c>
      <c r="J485" t="str">
        <f t="shared" si="140"/>
        <v/>
      </c>
      <c r="K485" t="str">
        <f t="shared" si="140"/>
        <v/>
      </c>
      <c r="L485" t="str">
        <f t="shared" si="140"/>
        <v/>
      </c>
      <c r="M485" t="str">
        <f t="shared" si="140"/>
        <v/>
      </c>
      <c r="N485" t="str">
        <f t="shared" si="140"/>
        <v/>
      </c>
      <c r="O485" t="str">
        <f t="shared" si="140"/>
        <v/>
      </c>
      <c r="P485" t="str">
        <f t="shared" si="140"/>
        <v/>
      </c>
      <c r="Q485" t="str">
        <f t="shared" si="140"/>
        <v/>
      </c>
      <c r="R485" t="str">
        <f t="shared" si="140"/>
        <v/>
      </c>
      <c r="S485" t="str">
        <f t="shared" si="140"/>
        <v/>
      </c>
      <c r="T485" t="str">
        <f t="shared" si="140"/>
        <v/>
      </c>
      <c r="U485" t="str">
        <f t="shared" si="140"/>
        <v/>
      </c>
      <c r="V485" t="str">
        <f t="shared" si="132"/>
        <v/>
      </c>
      <c r="W485" t="str">
        <f t="shared" si="139"/>
        <v/>
      </c>
      <c r="X485" t="str">
        <f t="shared" si="139"/>
        <v/>
      </c>
      <c r="Y485" t="str">
        <f t="shared" si="139"/>
        <v/>
      </c>
      <c r="Z485" t="str">
        <f t="shared" si="139"/>
        <v/>
      </c>
      <c r="AA485" t="str">
        <f t="shared" si="139"/>
        <v/>
      </c>
      <c r="AB485" t="str">
        <f t="shared" si="139"/>
        <v/>
      </c>
      <c r="AC485" t="str">
        <f t="shared" si="138"/>
        <v/>
      </c>
      <c r="AD485" t="str">
        <f t="shared" si="138"/>
        <v/>
      </c>
      <c r="AE485" t="str">
        <f t="shared" si="138"/>
        <v/>
      </c>
      <c r="AF485" t="str">
        <f t="shared" si="138"/>
        <v/>
      </c>
      <c r="AG485" t="str">
        <f t="shared" si="138"/>
        <v/>
      </c>
      <c r="AH485" t="str">
        <f t="shared" si="138"/>
        <v/>
      </c>
      <c r="AI485">
        <f t="shared" si="133"/>
        <v>0</v>
      </c>
      <c r="AJ485">
        <f t="shared" si="134"/>
        <v>0</v>
      </c>
    </row>
    <row r="486" spans="2:36" hidden="1" x14ac:dyDescent="0.2">
      <c r="B486">
        <f>TABLA!D481</f>
        <v>1914</v>
      </c>
      <c r="C486" t="str">
        <f>IF(ISNA(LOOKUP($D486,BLIOTECAS!$B$1:$B$27,BLIOTECAS!C$1:C$27)),"",LOOKUP($D486,BLIOTECAS!$B$1:$B$27,BLIOTECAS!C$1:C$27))</f>
        <v xml:space="preserve">Facultad de Ciencias Químicas </v>
      </c>
      <c r="D486">
        <f>TABLA!G481</f>
        <v>10</v>
      </c>
      <c r="E486" s="163">
        <f>TABLA!BF481</f>
        <v>0</v>
      </c>
      <c r="F486" s="163">
        <f>TABLA!BO481</f>
        <v>0</v>
      </c>
      <c r="G486" t="str">
        <f t="shared" si="140"/>
        <v/>
      </c>
      <c r="H486" t="str">
        <f t="shared" si="140"/>
        <v/>
      </c>
      <c r="I486" t="str">
        <f t="shared" si="140"/>
        <v/>
      </c>
      <c r="J486" t="str">
        <f t="shared" si="140"/>
        <v/>
      </c>
      <c r="K486" t="str">
        <f t="shared" si="140"/>
        <v/>
      </c>
      <c r="L486" t="str">
        <f t="shared" si="140"/>
        <v/>
      </c>
      <c r="M486" t="str">
        <f t="shared" si="140"/>
        <v/>
      </c>
      <c r="N486" t="str">
        <f t="shared" si="140"/>
        <v/>
      </c>
      <c r="O486" t="str">
        <f t="shared" si="140"/>
        <v/>
      </c>
      <c r="P486" t="str">
        <f t="shared" si="140"/>
        <v/>
      </c>
      <c r="Q486" t="str">
        <f t="shared" si="140"/>
        <v/>
      </c>
      <c r="R486" t="str">
        <f t="shared" si="140"/>
        <v/>
      </c>
      <c r="S486" t="str">
        <f t="shared" si="140"/>
        <v/>
      </c>
      <c r="T486" t="str">
        <f t="shared" si="140"/>
        <v/>
      </c>
      <c r="U486" t="str">
        <f t="shared" si="140"/>
        <v/>
      </c>
      <c r="V486" t="str">
        <f t="shared" si="132"/>
        <v/>
      </c>
      <c r="W486" t="str">
        <f t="shared" si="139"/>
        <v/>
      </c>
      <c r="X486" t="str">
        <f t="shared" si="139"/>
        <v/>
      </c>
      <c r="Y486" t="str">
        <f t="shared" si="139"/>
        <v/>
      </c>
      <c r="Z486" t="str">
        <f t="shared" si="139"/>
        <v/>
      </c>
      <c r="AA486" t="str">
        <f t="shared" si="139"/>
        <v/>
      </c>
      <c r="AB486" t="str">
        <f t="shared" si="139"/>
        <v/>
      </c>
      <c r="AC486" t="str">
        <f t="shared" ref="AC486:AH495" si="141">IFERROR((IF(FIND(AC$1,$E486,1)&gt;0,"x")),"")</f>
        <v/>
      </c>
      <c r="AD486" t="str">
        <f t="shared" si="141"/>
        <v/>
      </c>
      <c r="AE486" t="str">
        <f t="shared" si="141"/>
        <v/>
      </c>
      <c r="AF486" t="str">
        <f t="shared" si="141"/>
        <v/>
      </c>
      <c r="AG486" t="str">
        <f t="shared" si="141"/>
        <v/>
      </c>
      <c r="AH486" t="str">
        <f t="shared" si="141"/>
        <v/>
      </c>
      <c r="AI486">
        <f t="shared" si="133"/>
        <v>0</v>
      </c>
      <c r="AJ486">
        <f t="shared" si="134"/>
        <v>0</v>
      </c>
    </row>
    <row r="487" spans="2:36" hidden="1" x14ac:dyDescent="0.2">
      <c r="B487">
        <f>TABLA!D482</f>
        <v>1915</v>
      </c>
      <c r="C487" t="str">
        <f>IF(ISNA(LOOKUP($D487,BLIOTECAS!$B$1:$B$27,BLIOTECAS!C$1:C$27)),"",LOOKUP($D487,BLIOTECAS!$B$1:$B$27,BLIOTECAS!C$1:C$27))</f>
        <v xml:space="preserve">Facultad de Bellas Artes </v>
      </c>
      <c r="D487">
        <f>TABLA!G482</f>
        <v>1</v>
      </c>
      <c r="E487" s="163">
        <f>TABLA!BF482</f>
        <v>0</v>
      </c>
      <c r="F487" s="163">
        <f>TABLA!BO482</f>
        <v>0</v>
      </c>
      <c r="G487" t="str">
        <f t="shared" si="140"/>
        <v/>
      </c>
      <c r="H487" t="str">
        <f t="shared" si="140"/>
        <v/>
      </c>
      <c r="I487" t="str">
        <f t="shared" si="140"/>
        <v/>
      </c>
      <c r="J487" t="str">
        <f t="shared" si="140"/>
        <v/>
      </c>
      <c r="K487" t="str">
        <f t="shared" si="140"/>
        <v/>
      </c>
      <c r="L487" t="str">
        <f t="shared" si="140"/>
        <v/>
      </c>
      <c r="M487" t="str">
        <f t="shared" si="140"/>
        <v/>
      </c>
      <c r="N487" t="str">
        <f t="shared" si="140"/>
        <v/>
      </c>
      <c r="O487" t="str">
        <f t="shared" si="140"/>
        <v/>
      </c>
      <c r="P487" t="str">
        <f t="shared" si="140"/>
        <v/>
      </c>
      <c r="Q487" t="str">
        <f t="shared" si="140"/>
        <v/>
      </c>
      <c r="R487" t="str">
        <f t="shared" si="140"/>
        <v/>
      </c>
      <c r="S487" t="str">
        <f t="shared" si="140"/>
        <v/>
      </c>
      <c r="T487" t="str">
        <f t="shared" si="140"/>
        <v/>
      </c>
      <c r="U487" t="str">
        <f t="shared" si="140"/>
        <v/>
      </c>
      <c r="V487" t="str">
        <f t="shared" si="132"/>
        <v/>
      </c>
      <c r="W487" t="str">
        <f t="shared" ref="W487:AB496" si="142">IFERROR((IF(FIND(W$1,$E487,1)&gt;0,"x")),"")</f>
        <v/>
      </c>
      <c r="X487" t="str">
        <f t="shared" si="142"/>
        <v/>
      </c>
      <c r="Y487" t="str">
        <f t="shared" si="142"/>
        <v/>
      </c>
      <c r="Z487" t="str">
        <f t="shared" si="142"/>
        <v/>
      </c>
      <c r="AA487" t="str">
        <f t="shared" si="142"/>
        <v/>
      </c>
      <c r="AB487" t="str">
        <f t="shared" si="142"/>
        <v/>
      </c>
      <c r="AC487" t="str">
        <f t="shared" si="141"/>
        <v/>
      </c>
      <c r="AD487" t="str">
        <f t="shared" si="141"/>
        <v/>
      </c>
      <c r="AE487" t="str">
        <f t="shared" si="141"/>
        <v/>
      </c>
      <c r="AF487" t="str">
        <f t="shared" si="141"/>
        <v/>
      </c>
      <c r="AG487" t="str">
        <f t="shared" si="141"/>
        <v/>
      </c>
      <c r="AH487" t="str">
        <f t="shared" si="141"/>
        <v/>
      </c>
      <c r="AI487">
        <f t="shared" si="133"/>
        <v>0</v>
      </c>
      <c r="AJ487">
        <f t="shared" si="134"/>
        <v>0</v>
      </c>
    </row>
    <row r="488" spans="2:36" hidden="1" x14ac:dyDescent="0.2">
      <c r="B488">
        <f>TABLA!D483</f>
        <v>1916</v>
      </c>
      <c r="C488" t="str">
        <f>IF(ISNA(LOOKUP($D488,BLIOTECAS!$B$1:$B$27,BLIOTECAS!C$1:C$27)),"",LOOKUP($D488,BLIOTECAS!$B$1:$B$27,BLIOTECAS!C$1:C$27))</f>
        <v xml:space="preserve">Facultad de Odontología </v>
      </c>
      <c r="D488">
        <f>TABLA!G483</f>
        <v>19</v>
      </c>
      <c r="E488" s="163">
        <f>TABLA!BF483</f>
        <v>0</v>
      </c>
      <c r="F488" s="163">
        <f>TABLA!BO483</f>
        <v>0</v>
      </c>
      <c r="G488" t="str">
        <f t="shared" si="140"/>
        <v/>
      </c>
      <c r="H488" t="str">
        <f t="shared" si="140"/>
        <v/>
      </c>
      <c r="I488" t="str">
        <f t="shared" si="140"/>
        <v/>
      </c>
      <c r="J488" t="str">
        <f t="shared" si="140"/>
        <v/>
      </c>
      <c r="K488" t="str">
        <f t="shared" si="140"/>
        <v/>
      </c>
      <c r="L488" t="str">
        <f t="shared" si="140"/>
        <v/>
      </c>
      <c r="M488" t="str">
        <f t="shared" si="140"/>
        <v/>
      </c>
      <c r="N488" t="str">
        <f t="shared" si="140"/>
        <v/>
      </c>
      <c r="O488" t="str">
        <f t="shared" si="140"/>
        <v/>
      </c>
      <c r="P488" t="str">
        <f t="shared" si="140"/>
        <v/>
      </c>
      <c r="Q488" t="str">
        <f t="shared" si="140"/>
        <v/>
      </c>
      <c r="R488" t="str">
        <f t="shared" si="140"/>
        <v/>
      </c>
      <c r="S488" t="str">
        <f t="shared" si="140"/>
        <v/>
      </c>
      <c r="T488" t="str">
        <f t="shared" si="140"/>
        <v/>
      </c>
      <c r="U488" t="str">
        <f t="shared" si="140"/>
        <v/>
      </c>
      <c r="V488" t="str">
        <f t="shared" si="132"/>
        <v/>
      </c>
      <c r="W488" t="str">
        <f t="shared" si="142"/>
        <v/>
      </c>
      <c r="X488" t="str">
        <f t="shared" si="142"/>
        <v/>
      </c>
      <c r="Y488" t="str">
        <f t="shared" si="142"/>
        <v/>
      </c>
      <c r="Z488" t="str">
        <f t="shared" si="142"/>
        <v/>
      </c>
      <c r="AA488" t="str">
        <f t="shared" si="142"/>
        <v/>
      </c>
      <c r="AB488" t="str">
        <f t="shared" si="142"/>
        <v/>
      </c>
      <c r="AC488" t="str">
        <f t="shared" si="141"/>
        <v/>
      </c>
      <c r="AD488" t="str">
        <f t="shared" si="141"/>
        <v/>
      </c>
      <c r="AE488" t="str">
        <f t="shared" si="141"/>
        <v/>
      </c>
      <c r="AF488" t="str">
        <f t="shared" si="141"/>
        <v/>
      </c>
      <c r="AG488" t="str">
        <f t="shared" si="141"/>
        <v/>
      </c>
      <c r="AH488" t="str">
        <f t="shared" si="141"/>
        <v/>
      </c>
      <c r="AI488">
        <f t="shared" si="133"/>
        <v>0</v>
      </c>
      <c r="AJ488">
        <f t="shared" si="134"/>
        <v>0</v>
      </c>
    </row>
    <row r="489" spans="2:36" hidden="1" x14ac:dyDescent="0.2">
      <c r="B489">
        <f>TABLA!D484</f>
        <v>1917</v>
      </c>
      <c r="C489" t="str">
        <f>IF(ISNA(LOOKUP($D489,BLIOTECAS!$B$1:$B$27,BLIOTECAS!C$1:C$27)),"",LOOKUP($D489,BLIOTECAS!$B$1:$B$27,BLIOTECAS!C$1:C$27))</f>
        <v xml:space="preserve">Facultad de Informática </v>
      </c>
      <c r="D489">
        <f>TABLA!G484</f>
        <v>17</v>
      </c>
      <c r="E489" s="163">
        <f>TABLA!BF484</f>
        <v>0</v>
      </c>
      <c r="F489" s="163">
        <f>TABLA!BO484</f>
        <v>0</v>
      </c>
      <c r="G489" t="str">
        <f t="shared" si="140"/>
        <v/>
      </c>
      <c r="H489" t="str">
        <f t="shared" si="140"/>
        <v/>
      </c>
      <c r="I489" t="str">
        <f t="shared" si="140"/>
        <v/>
      </c>
      <c r="J489" t="str">
        <f t="shared" si="140"/>
        <v/>
      </c>
      <c r="K489" t="str">
        <f t="shared" si="140"/>
        <v/>
      </c>
      <c r="L489" t="str">
        <f t="shared" si="140"/>
        <v/>
      </c>
      <c r="M489" t="str">
        <f t="shared" si="140"/>
        <v/>
      </c>
      <c r="N489" t="str">
        <f t="shared" si="140"/>
        <v/>
      </c>
      <c r="O489" t="str">
        <f t="shared" si="140"/>
        <v/>
      </c>
      <c r="P489" t="str">
        <f t="shared" si="140"/>
        <v/>
      </c>
      <c r="Q489" t="str">
        <f t="shared" si="140"/>
        <v/>
      </c>
      <c r="R489" t="str">
        <f t="shared" si="140"/>
        <v/>
      </c>
      <c r="S489" t="str">
        <f t="shared" si="140"/>
        <v/>
      </c>
      <c r="T489" t="str">
        <f t="shared" si="140"/>
        <v/>
      </c>
      <c r="U489" t="str">
        <f t="shared" si="140"/>
        <v/>
      </c>
      <c r="V489" t="str">
        <f t="shared" si="132"/>
        <v/>
      </c>
      <c r="W489" t="str">
        <f t="shared" si="142"/>
        <v/>
      </c>
      <c r="X489" t="str">
        <f t="shared" si="142"/>
        <v/>
      </c>
      <c r="Y489" t="str">
        <f t="shared" si="142"/>
        <v/>
      </c>
      <c r="Z489" t="str">
        <f t="shared" si="142"/>
        <v/>
      </c>
      <c r="AA489" t="str">
        <f t="shared" si="142"/>
        <v/>
      </c>
      <c r="AB489" t="str">
        <f t="shared" si="142"/>
        <v/>
      </c>
      <c r="AC489" t="str">
        <f t="shared" si="141"/>
        <v/>
      </c>
      <c r="AD489" t="str">
        <f t="shared" si="141"/>
        <v/>
      </c>
      <c r="AE489" t="str">
        <f t="shared" si="141"/>
        <v/>
      </c>
      <c r="AF489" t="str">
        <f t="shared" si="141"/>
        <v/>
      </c>
      <c r="AG489" t="str">
        <f t="shared" si="141"/>
        <v/>
      </c>
      <c r="AH489" t="str">
        <f t="shared" si="141"/>
        <v/>
      </c>
      <c r="AI489">
        <f t="shared" si="133"/>
        <v>0</v>
      </c>
      <c r="AJ489">
        <f t="shared" si="134"/>
        <v>0</v>
      </c>
    </row>
    <row r="490" spans="2:36" hidden="1" x14ac:dyDescent="0.2">
      <c r="B490">
        <f>TABLA!D485</f>
        <v>1918</v>
      </c>
      <c r="C490" t="str">
        <f>IF(ISNA(LOOKUP($D490,BLIOTECAS!$B$1:$B$27,BLIOTECAS!C$1:C$27)),"",LOOKUP($D490,BLIOTECAS!$B$1:$B$27,BLIOTECAS!C$1:C$27))</f>
        <v xml:space="preserve">Facultad de Odontología </v>
      </c>
      <c r="D490">
        <f>TABLA!G485</f>
        <v>19</v>
      </c>
      <c r="E490" s="163">
        <f>TABLA!BF485</f>
        <v>0</v>
      </c>
      <c r="F490" s="163">
        <f>TABLA!BO485</f>
        <v>0</v>
      </c>
      <c r="G490" t="str">
        <f t="shared" si="140"/>
        <v/>
      </c>
      <c r="H490" t="str">
        <f t="shared" si="140"/>
        <v/>
      </c>
      <c r="I490" t="str">
        <f t="shared" si="140"/>
        <v/>
      </c>
      <c r="J490" t="str">
        <f t="shared" si="140"/>
        <v/>
      </c>
      <c r="K490" t="str">
        <f t="shared" si="140"/>
        <v/>
      </c>
      <c r="L490" t="str">
        <f t="shared" si="140"/>
        <v/>
      </c>
      <c r="M490" t="str">
        <f t="shared" si="140"/>
        <v/>
      </c>
      <c r="N490" t="str">
        <f t="shared" si="140"/>
        <v/>
      </c>
      <c r="O490" t="str">
        <f t="shared" si="140"/>
        <v/>
      </c>
      <c r="P490" t="str">
        <f t="shared" si="140"/>
        <v/>
      </c>
      <c r="Q490" t="str">
        <f t="shared" si="140"/>
        <v/>
      </c>
      <c r="R490" t="str">
        <f t="shared" si="140"/>
        <v/>
      </c>
      <c r="S490" t="str">
        <f t="shared" si="140"/>
        <v/>
      </c>
      <c r="T490" t="str">
        <f t="shared" si="140"/>
        <v/>
      </c>
      <c r="U490" t="str">
        <f t="shared" si="140"/>
        <v/>
      </c>
      <c r="V490" t="str">
        <f t="shared" si="132"/>
        <v/>
      </c>
      <c r="W490" t="str">
        <f t="shared" si="142"/>
        <v/>
      </c>
      <c r="X490" t="str">
        <f t="shared" si="142"/>
        <v/>
      </c>
      <c r="Y490" t="str">
        <f t="shared" si="142"/>
        <v/>
      </c>
      <c r="Z490" t="str">
        <f t="shared" si="142"/>
        <v/>
      </c>
      <c r="AA490" t="str">
        <f t="shared" si="142"/>
        <v/>
      </c>
      <c r="AB490" t="str">
        <f t="shared" si="142"/>
        <v/>
      </c>
      <c r="AC490" t="str">
        <f t="shared" si="141"/>
        <v/>
      </c>
      <c r="AD490" t="str">
        <f t="shared" si="141"/>
        <v/>
      </c>
      <c r="AE490" t="str">
        <f t="shared" si="141"/>
        <v/>
      </c>
      <c r="AF490" t="str">
        <f t="shared" si="141"/>
        <v/>
      </c>
      <c r="AG490" t="str">
        <f t="shared" si="141"/>
        <v/>
      </c>
      <c r="AH490" t="str">
        <f t="shared" si="141"/>
        <v/>
      </c>
      <c r="AI490">
        <f t="shared" si="133"/>
        <v>0</v>
      </c>
      <c r="AJ490">
        <f t="shared" si="134"/>
        <v>0</v>
      </c>
    </row>
    <row r="491" spans="2:36" hidden="1" x14ac:dyDescent="0.2">
      <c r="B491">
        <f>TABLA!D486</f>
        <v>1919</v>
      </c>
      <c r="C491" t="str">
        <f>IF(ISNA(LOOKUP($D491,BLIOTECAS!$B$1:$B$27,BLIOTECAS!C$1:C$27)),"",LOOKUP($D491,BLIOTECAS!$B$1:$B$27,BLIOTECAS!C$1:C$27))</f>
        <v xml:space="preserve">Facultad de Medicina </v>
      </c>
      <c r="D491">
        <f>TABLA!G486</f>
        <v>18</v>
      </c>
      <c r="E491" s="163">
        <f>TABLA!BF486</f>
        <v>0</v>
      </c>
      <c r="F491" s="163">
        <f>TABLA!BO486</f>
        <v>0</v>
      </c>
      <c r="G491" t="str">
        <f t="shared" si="140"/>
        <v/>
      </c>
      <c r="H491" t="str">
        <f t="shared" si="140"/>
        <v/>
      </c>
      <c r="I491" t="str">
        <f t="shared" si="140"/>
        <v/>
      </c>
      <c r="J491" t="str">
        <f t="shared" si="140"/>
        <v/>
      </c>
      <c r="K491" t="str">
        <f t="shared" si="140"/>
        <v/>
      </c>
      <c r="L491" t="str">
        <f t="shared" si="140"/>
        <v/>
      </c>
      <c r="M491" t="str">
        <f t="shared" si="140"/>
        <v/>
      </c>
      <c r="N491" t="str">
        <f t="shared" si="140"/>
        <v/>
      </c>
      <c r="O491" t="str">
        <f t="shared" si="140"/>
        <v/>
      </c>
      <c r="P491" t="str">
        <f t="shared" si="140"/>
        <v/>
      </c>
      <c r="Q491" t="str">
        <f t="shared" si="140"/>
        <v/>
      </c>
      <c r="R491" t="str">
        <f t="shared" si="140"/>
        <v/>
      </c>
      <c r="S491" t="str">
        <f t="shared" si="140"/>
        <v/>
      </c>
      <c r="T491" t="str">
        <f t="shared" si="140"/>
        <v/>
      </c>
      <c r="U491" t="str">
        <f t="shared" si="140"/>
        <v/>
      </c>
      <c r="V491" t="str">
        <f t="shared" si="132"/>
        <v/>
      </c>
      <c r="W491" t="str">
        <f t="shared" si="142"/>
        <v/>
      </c>
      <c r="X491" t="str">
        <f t="shared" si="142"/>
        <v/>
      </c>
      <c r="Y491" t="str">
        <f t="shared" si="142"/>
        <v/>
      </c>
      <c r="Z491" t="str">
        <f t="shared" si="142"/>
        <v/>
      </c>
      <c r="AA491" t="str">
        <f t="shared" si="142"/>
        <v/>
      </c>
      <c r="AB491" t="str">
        <f t="shared" si="142"/>
        <v/>
      </c>
      <c r="AC491" t="str">
        <f t="shared" si="141"/>
        <v/>
      </c>
      <c r="AD491" t="str">
        <f t="shared" si="141"/>
        <v/>
      </c>
      <c r="AE491" t="str">
        <f t="shared" si="141"/>
        <v/>
      </c>
      <c r="AF491" t="str">
        <f t="shared" si="141"/>
        <v/>
      </c>
      <c r="AG491" t="str">
        <f t="shared" si="141"/>
        <v/>
      </c>
      <c r="AH491" t="str">
        <f t="shared" si="141"/>
        <v/>
      </c>
      <c r="AI491">
        <f t="shared" si="133"/>
        <v>0</v>
      </c>
      <c r="AJ491">
        <f t="shared" si="134"/>
        <v>0</v>
      </c>
    </row>
    <row r="492" spans="2:36" ht="51" hidden="1" x14ac:dyDescent="0.2">
      <c r="B492">
        <f>TABLA!D487</f>
        <v>1920</v>
      </c>
      <c r="C492" t="str">
        <f>IF(ISNA(LOOKUP($D492,BLIOTECAS!$B$1:$B$27,BLIOTECAS!C$1:C$27)),"",LOOKUP($D492,BLIOTECAS!$B$1:$B$27,BLIOTECAS!C$1:C$27))</f>
        <v xml:space="preserve">Facultad de Ciencias Biológicas </v>
      </c>
      <c r="D492">
        <f>TABLA!G487</f>
        <v>2</v>
      </c>
      <c r="E492" s="163">
        <f>TABLA!BF487</f>
        <v>0</v>
      </c>
      <c r="F492" s="163" t="str">
        <f>TABLA!BO487</f>
        <v>Utilizo mucho la biblioteca desde casa para mirar artículos de revistas y dan muchos problemas si se accede al artículo desde ProQuest. No consigo descargar los artículos desde esa plataforma. El resto normalmente sin problemas. He probado con tres navegadores distintos.</v>
      </c>
      <c r="G492" t="str">
        <f t="shared" si="140"/>
        <v/>
      </c>
      <c r="H492" t="str">
        <f t="shared" si="140"/>
        <v/>
      </c>
      <c r="I492" t="str">
        <f t="shared" si="140"/>
        <v/>
      </c>
      <c r="J492" t="str">
        <f t="shared" si="140"/>
        <v/>
      </c>
      <c r="K492" t="str">
        <f t="shared" si="140"/>
        <v/>
      </c>
      <c r="L492" t="str">
        <f t="shared" si="140"/>
        <v/>
      </c>
      <c r="M492" t="str">
        <f t="shared" si="140"/>
        <v/>
      </c>
      <c r="N492" t="str">
        <f t="shared" si="140"/>
        <v/>
      </c>
      <c r="O492" t="str">
        <f t="shared" si="140"/>
        <v/>
      </c>
      <c r="P492" t="str">
        <f t="shared" si="140"/>
        <v/>
      </c>
      <c r="Q492" t="str">
        <f t="shared" si="140"/>
        <v/>
      </c>
      <c r="R492" t="str">
        <f t="shared" si="140"/>
        <v/>
      </c>
      <c r="S492" t="str">
        <f t="shared" si="140"/>
        <v/>
      </c>
      <c r="T492" t="str">
        <f t="shared" si="140"/>
        <v/>
      </c>
      <c r="U492" t="str">
        <f t="shared" si="140"/>
        <v/>
      </c>
      <c r="V492" t="str">
        <f t="shared" si="132"/>
        <v/>
      </c>
      <c r="W492" t="str">
        <f t="shared" si="142"/>
        <v/>
      </c>
      <c r="X492" t="str">
        <f t="shared" si="142"/>
        <v/>
      </c>
      <c r="Y492" t="str">
        <f t="shared" si="142"/>
        <v/>
      </c>
      <c r="Z492" t="str">
        <f t="shared" si="142"/>
        <v/>
      </c>
      <c r="AA492" t="str">
        <f t="shared" si="142"/>
        <v/>
      </c>
      <c r="AB492" t="str">
        <f t="shared" si="142"/>
        <v/>
      </c>
      <c r="AC492" t="str">
        <f t="shared" si="141"/>
        <v/>
      </c>
      <c r="AD492" t="str">
        <f t="shared" si="141"/>
        <v/>
      </c>
      <c r="AE492" t="str">
        <f t="shared" si="141"/>
        <v/>
      </c>
      <c r="AF492" t="str">
        <f t="shared" si="141"/>
        <v/>
      </c>
      <c r="AG492" t="str">
        <f t="shared" si="141"/>
        <v/>
      </c>
      <c r="AH492" t="str">
        <f t="shared" si="141"/>
        <v/>
      </c>
      <c r="AI492">
        <f t="shared" si="133"/>
        <v>0</v>
      </c>
      <c r="AJ492">
        <f t="shared" si="134"/>
        <v>1</v>
      </c>
    </row>
    <row r="493" spans="2:36" hidden="1" x14ac:dyDescent="0.2">
      <c r="B493">
        <f>TABLA!D488</f>
        <v>1921</v>
      </c>
      <c r="C493" t="str">
        <f>IF(ISNA(LOOKUP($D493,BLIOTECAS!$B$1:$B$27,BLIOTECAS!C$1:C$27)),"",LOOKUP($D493,BLIOTECAS!$B$1:$B$27,BLIOTECAS!C$1:C$27))</f>
        <v xml:space="preserve">Facultad de Ciencias Químicas </v>
      </c>
      <c r="D493">
        <f>TABLA!G488</f>
        <v>10</v>
      </c>
      <c r="E493" s="163">
        <f>TABLA!BF488</f>
        <v>0</v>
      </c>
      <c r="F493" s="163">
        <f>TABLA!BO488</f>
        <v>0</v>
      </c>
      <c r="G493" t="str">
        <f t="shared" si="140"/>
        <v/>
      </c>
      <c r="H493" t="str">
        <f t="shared" si="140"/>
        <v/>
      </c>
      <c r="I493" t="str">
        <f t="shared" si="140"/>
        <v/>
      </c>
      <c r="J493" t="str">
        <f t="shared" si="140"/>
        <v/>
      </c>
      <c r="K493" t="str">
        <f t="shared" si="140"/>
        <v/>
      </c>
      <c r="L493" t="str">
        <f t="shared" si="140"/>
        <v/>
      </c>
      <c r="M493" t="str">
        <f t="shared" si="140"/>
        <v/>
      </c>
      <c r="N493" t="str">
        <f t="shared" si="140"/>
        <v/>
      </c>
      <c r="O493" t="str">
        <f t="shared" si="140"/>
        <v/>
      </c>
      <c r="P493" t="str">
        <f t="shared" si="140"/>
        <v/>
      </c>
      <c r="Q493" t="str">
        <f t="shared" si="140"/>
        <v/>
      </c>
      <c r="R493" t="str">
        <f t="shared" si="140"/>
        <v/>
      </c>
      <c r="S493" t="str">
        <f t="shared" si="140"/>
        <v/>
      </c>
      <c r="T493" t="str">
        <f t="shared" si="140"/>
        <v/>
      </c>
      <c r="U493" t="str">
        <f t="shared" si="140"/>
        <v/>
      </c>
      <c r="V493" t="str">
        <f t="shared" si="132"/>
        <v/>
      </c>
      <c r="W493" t="str">
        <f t="shared" si="142"/>
        <v/>
      </c>
      <c r="X493" t="str">
        <f t="shared" si="142"/>
        <v/>
      </c>
      <c r="Y493" t="str">
        <f t="shared" si="142"/>
        <v/>
      </c>
      <c r="Z493" t="str">
        <f t="shared" si="142"/>
        <v/>
      </c>
      <c r="AA493" t="str">
        <f t="shared" si="142"/>
        <v/>
      </c>
      <c r="AB493" t="str">
        <f t="shared" si="142"/>
        <v/>
      </c>
      <c r="AC493" t="str">
        <f t="shared" si="141"/>
        <v/>
      </c>
      <c r="AD493" t="str">
        <f t="shared" si="141"/>
        <v/>
      </c>
      <c r="AE493" t="str">
        <f t="shared" si="141"/>
        <v/>
      </c>
      <c r="AF493" t="str">
        <f t="shared" si="141"/>
        <v/>
      </c>
      <c r="AG493" t="str">
        <f t="shared" si="141"/>
        <v/>
      </c>
      <c r="AH493" t="str">
        <f t="shared" si="141"/>
        <v/>
      </c>
      <c r="AI493">
        <f t="shared" si="133"/>
        <v>0</v>
      </c>
      <c r="AJ493">
        <f t="shared" si="134"/>
        <v>0</v>
      </c>
    </row>
    <row r="494" spans="2:36" hidden="1" x14ac:dyDescent="0.2">
      <c r="B494">
        <f>TABLA!D489</f>
        <v>1922</v>
      </c>
      <c r="C494" t="str">
        <f>IF(ISNA(LOOKUP($D494,BLIOTECAS!$B$1:$B$27,BLIOTECAS!C$1:C$27)),"",LOOKUP($D494,BLIOTECAS!$B$1:$B$27,BLIOTECAS!C$1:C$27))</f>
        <v xml:space="preserve">Facultad de Ciencias Económicas y Empresariales </v>
      </c>
      <c r="D494">
        <f>TABLA!G489</f>
        <v>5</v>
      </c>
      <c r="E494" s="163">
        <f>TABLA!BF489</f>
        <v>0</v>
      </c>
      <c r="F494" s="163">
        <f>TABLA!BO489</f>
        <v>0</v>
      </c>
      <c r="G494" t="str">
        <f t="shared" ref="G494:U503" si="143">IFERROR((IF(FIND(G$1,$E494,1)&gt;0,"x")),"")</f>
        <v/>
      </c>
      <c r="H494" t="str">
        <f t="shared" si="143"/>
        <v/>
      </c>
      <c r="I494" t="str">
        <f t="shared" si="143"/>
        <v/>
      </c>
      <c r="J494" t="str">
        <f t="shared" si="143"/>
        <v/>
      </c>
      <c r="K494" t="str">
        <f t="shared" si="143"/>
        <v/>
      </c>
      <c r="L494" t="str">
        <f t="shared" si="143"/>
        <v/>
      </c>
      <c r="M494" t="str">
        <f t="shared" si="143"/>
        <v/>
      </c>
      <c r="N494" t="str">
        <f t="shared" si="143"/>
        <v/>
      </c>
      <c r="O494" t="str">
        <f t="shared" si="143"/>
        <v/>
      </c>
      <c r="P494" t="str">
        <f t="shared" si="143"/>
        <v/>
      </c>
      <c r="Q494" t="str">
        <f t="shared" si="143"/>
        <v/>
      </c>
      <c r="R494" t="str">
        <f t="shared" si="143"/>
        <v/>
      </c>
      <c r="S494" t="str">
        <f t="shared" si="143"/>
        <v/>
      </c>
      <c r="T494" t="str">
        <f t="shared" si="143"/>
        <v/>
      </c>
      <c r="U494" t="str">
        <f t="shared" si="143"/>
        <v/>
      </c>
      <c r="V494" t="str">
        <f t="shared" si="132"/>
        <v/>
      </c>
      <c r="W494" t="str">
        <f t="shared" si="142"/>
        <v/>
      </c>
      <c r="X494" t="str">
        <f t="shared" si="142"/>
        <v/>
      </c>
      <c r="Y494" t="str">
        <f t="shared" si="142"/>
        <v/>
      </c>
      <c r="Z494" t="str">
        <f t="shared" si="142"/>
        <v/>
      </c>
      <c r="AA494" t="str">
        <f t="shared" si="142"/>
        <v/>
      </c>
      <c r="AB494" t="str">
        <f t="shared" si="142"/>
        <v/>
      </c>
      <c r="AC494" t="str">
        <f t="shared" si="141"/>
        <v/>
      </c>
      <c r="AD494" t="str">
        <f t="shared" si="141"/>
        <v/>
      </c>
      <c r="AE494" t="str">
        <f t="shared" si="141"/>
        <v/>
      </c>
      <c r="AF494" t="str">
        <f t="shared" si="141"/>
        <v/>
      </c>
      <c r="AG494" t="str">
        <f t="shared" si="141"/>
        <v/>
      </c>
      <c r="AH494" t="str">
        <f t="shared" si="141"/>
        <v/>
      </c>
      <c r="AI494">
        <f t="shared" si="133"/>
        <v>0</v>
      </c>
      <c r="AJ494">
        <f t="shared" si="134"/>
        <v>0</v>
      </c>
    </row>
    <row r="495" spans="2:36" hidden="1" x14ac:dyDescent="0.2">
      <c r="B495">
        <f>TABLA!D490</f>
        <v>1923</v>
      </c>
      <c r="C495" t="str">
        <f>IF(ISNA(LOOKUP($D495,BLIOTECAS!$B$1:$B$27,BLIOTECAS!C$1:C$27)),"",LOOKUP($D495,BLIOTECAS!$B$1:$B$27,BLIOTECAS!C$1:C$27))</f>
        <v xml:space="preserve">Facultad de Medicina </v>
      </c>
      <c r="D495">
        <f>TABLA!G490</f>
        <v>18</v>
      </c>
      <c r="E495" s="163">
        <f>TABLA!BF490</f>
        <v>0</v>
      </c>
      <c r="F495" s="163">
        <f>TABLA!BO490</f>
        <v>0</v>
      </c>
      <c r="G495" t="str">
        <f t="shared" si="143"/>
        <v/>
      </c>
      <c r="H495" t="str">
        <f t="shared" si="143"/>
        <v/>
      </c>
      <c r="I495" t="str">
        <f t="shared" si="143"/>
        <v/>
      </c>
      <c r="J495" t="str">
        <f t="shared" si="143"/>
        <v/>
      </c>
      <c r="K495" t="str">
        <f t="shared" si="143"/>
        <v/>
      </c>
      <c r="L495" t="str">
        <f t="shared" si="143"/>
        <v/>
      </c>
      <c r="M495" t="str">
        <f t="shared" si="143"/>
        <v/>
      </c>
      <c r="N495" t="str">
        <f t="shared" si="143"/>
        <v/>
      </c>
      <c r="O495" t="str">
        <f t="shared" si="143"/>
        <v/>
      </c>
      <c r="P495" t="str">
        <f t="shared" si="143"/>
        <v/>
      </c>
      <c r="Q495" t="str">
        <f t="shared" si="143"/>
        <v/>
      </c>
      <c r="R495" t="str">
        <f t="shared" si="143"/>
        <v/>
      </c>
      <c r="S495" t="str">
        <f t="shared" si="143"/>
        <v/>
      </c>
      <c r="T495" t="str">
        <f t="shared" si="143"/>
        <v/>
      </c>
      <c r="U495" t="str">
        <f t="shared" si="143"/>
        <v/>
      </c>
      <c r="V495" t="str">
        <f t="shared" si="132"/>
        <v/>
      </c>
      <c r="W495" t="str">
        <f t="shared" si="142"/>
        <v/>
      </c>
      <c r="X495" t="str">
        <f t="shared" si="142"/>
        <v/>
      </c>
      <c r="Y495" t="str">
        <f t="shared" si="142"/>
        <v/>
      </c>
      <c r="Z495" t="str">
        <f t="shared" si="142"/>
        <v/>
      </c>
      <c r="AA495" t="str">
        <f t="shared" si="142"/>
        <v/>
      </c>
      <c r="AB495" t="str">
        <f t="shared" si="142"/>
        <v/>
      </c>
      <c r="AC495" t="str">
        <f t="shared" si="141"/>
        <v/>
      </c>
      <c r="AD495" t="str">
        <f t="shared" si="141"/>
        <v/>
      </c>
      <c r="AE495" t="str">
        <f t="shared" si="141"/>
        <v/>
      </c>
      <c r="AF495" t="str">
        <f t="shared" si="141"/>
        <v/>
      </c>
      <c r="AG495" t="str">
        <f t="shared" si="141"/>
        <v/>
      </c>
      <c r="AH495" t="str">
        <f t="shared" si="141"/>
        <v/>
      </c>
      <c r="AI495">
        <f t="shared" si="133"/>
        <v>0</v>
      </c>
      <c r="AJ495">
        <f t="shared" si="134"/>
        <v>0</v>
      </c>
    </row>
    <row r="496" spans="2:36" hidden="1" x14ac:dyDescent="0.2">
      <c r="B496">
        <f>TABLA!D491</f>
        <v>1924</v>
      </c>
      <c r="C496" t="str">
        <f>IF(ISNA(LOOKUP($D496,BLIOTECAS!$B$1:$B$27,BLIOTECAS!C$1:C$27)),"",LOOKUP($D496,BLIOTECAS!$B$1:$B$27,BLIOTECAS!C$1:C$27))</f>
        <v/>
      </c>
      <c r="D496">
        <f>TABLA!G491</f>
        <v>0</v>
      </c>
      <c r="E496" s="163">
        <f>TABLA!BF491</f>
        <v>0</v>
      </c>
      <c r="F496" s="163">
        <f>TABLA!BO491</f>
        <v>0</v>
      </c>
      <c r="G496" t="str">
        <f t="shared" si="143"/>
        <v/>
      </c>
      <c r="H496" t="str">
        <f t="shared" si="143"/>
        <v/>
      </c>
      <c r="I496" t="str">
        <f t="shared" si="143"/>
        <v/>
      </c>
      <c r="J496" t="str">
        <f t="shared" si="143"/>
        <v/>
      </c>
      <c r="K496" t="str">
        <f t="shared" si="143"/>
        <v/>
      </c>
      <c r="L496" t="str">
        <f t="shared" si="143"/>
        <v/>
      </c>
      <c r="M496" t="str">
        <f t="shared" si="143"/>
        <v/>
      </c>
      <c r="N496" t="str">
        <f t="shared" si="143"/>
        <v/>
      </c>
      <c r="O496" t="str">
        <f t="shared" si="143"/>
        <v/>
      </c>
      <c r="P496" t="str">
        <f t="shared" si="143"/>
        <v/>
      </c>
      <c r="Q496" t="str">
        <f t="shared" si="143"/>
        <v/>
      </c>
      <c r="R496" t="str">
        <f t="shared" si="143"/>
        <v/>
      </c>
      <c r="S496" t="str">
        <f t="shared" si="143"/>
        <v/>
      </c>
      <c r="T496" t="str">
        <f t="shared" si="143"/>
        <v/>
      </c>
      <c r="U496" t="str">
        <f t="shared" si="143"/>
        <v/>
      </c>
      <c r="V496" t="str">
        <f t="shared" si="132"/>
        <v/>
      </c>
      <c r="W496" t="str">
        <f t="shared" si="142"/>
        <v/>
      </c>
      <c r="X496" t="str">
        <f t="shared" si="142"/>
        <v/>
      </c>
      <c r="Y496" t="str">
        <f t="shared" si="142"/>
        <v/>
      </c>
      <c r="Z496" t="str">
        <f t="shared" si="142"/>
        <v/>
      </c>
      <c r="AA496" t="str">
        <f t="shared" si="142"/>
        <v/>
      </c>
      <c r="AB496" t="str">
        <f t="shared" si="142"/>
        <v/>
      </c>
      <c r="AC496" t="str">
        <f t="shared" ref="AC496:AH505" si="144">IFERROR((IF(FIND(AC$1,$E496,1)&gt;0,"x")),"")</f>
        <v/>
      </c>
      <c r="AD496" t="str">
        <f t="shared" si="144"/>
        <v/>
      </c>
      <c r="AE496" t="str">
        <f t="shared" si="144"/>
        <v/>
      </c>
      <c r="AF496" t="str">
        <f t="shared" si="144"/>
        <v/>
      </c>
      <c r="AG496" t="str">
        <f t="shared" si="144"/>
        <v/>
      </c>
      <c r="AH496" t="str">
        <f t="shared" si="144"/>
        <v/>
      </c>
      <c r="AI496">
        <f t="shared" si="133"/>
        <v>0</v>
      </c>
      <c r="AJ496">
        <f t="shared" si="134"/>
        <v>0</v>
      </c>
    </row>
    <row r="497" spans="2:36" x14ac:dyDescent="0.2">
      <c r="B497">
        <f>TABLA!D492</f>
        <v>1925</v>
      </c>
      <c r="C497" t="str">
        <f>IF(ISNA(LOOKUP($D497,BLIOTECAS!$B$1:$B$27,BLIOTECAS!C$1:C$27)),"",LOOKUP($D497,BLIOTECAS!$B$1:$B$27,BLIOTECAS!C$1:C$27))</f>
        <v xml:space="preserve">Facultad de Geografía e Historia </v>
      </c>
      <c r="D497">
        <f>TABLA!G492</f>
        <v>16</v>
      </c>
      <c r="E497" s="163">
        <f>TABLA!BF492</f>
        <v>0</v>
      </c>
      <c r="F497" s="163">
        <f>TABLA!BO492</f>
        <v>0</v>
      </c>
      <c r="G497" t="str">
        <f t="shared" si="143"/>
        <v/>
      </c>
      <c r="H497" t="str">
        <f t="shared" si="143"/>
        <v/>
      </c>
      <c r="I497" t="str">
        <f t="shared" si="143"/>
        <v/>
      </c>
      <c r="J497" t="str">
        <f t="shared" si="143"/>
        <v/>
      </c>
      <c r="K497" t="str">
        <f t="shared" si="143"/>
        <v/>
      </c>
      <c r="L497" t="str">
        <f t="shared" si="143"/>
        <v/>
      </c>
      <c r="M497" t="str">
        <f t="shared" si="143"/>
        <v/>
      </c>
      <c r="N497" t="str">
        <f t="shared" si="143"/>
        <v/>
      </c>
      <c r="O497" t="str">
        <f t="shared" si="143"/>
        <v/>
      </c>
      <c r="P497" t="str">
        <f t="shared" si="143"/>
        <v/>
      </c>
      <c r="Q497" t="str">
        <f t="shared" si="143"/>
        <v/>
      </c>
      <c r="R497" t="str">
        <f t="shared" si="143"/>
        <v/>
      </c>
      <c r="S497" t="str">
        <f t="shared" si="143"/>
        <v/>
      </c>
      <c r="T497" t="str">
        <f t="shared" si="143"/>
        <v/>
      </c>
      <c r="U497" t="str">
        <f t="shared" si="143"/>
        <v/>
      </c>
      <c r="V497" t="str">
        <f t="shared" si="132"/>
        <v/>
      </c>
      <c r="W497" t="str">
        <f t="shared" ref="W497:AB506" si="145">IFERROR((IF(FIND(W$1,$E497,1)&gt;0,"x")),"")</f>
        <v/>
      </c>
      <c r="X497" t="str">
        <f t="shared" si="145"/>
        <v/>
      </c>
      <c r="Y497" t="str">
        <f t="shared" si="145"/>
        <v/>
      </c>
      <c r="Z497" t="str">
        <f t="shared" si="145"/>
        <v/>
      </c>
      <c r="AA497" t="str">
        <f t="shared" si="145"/>
        <v/>
      </c>
      <c r="AB497" t="str">
        <f t="shared" si="145"/>
        <v/>
      </c>
      <c r="AC497" t="str">
        <f t="shared" si="144"/>
        <v/>
      </c>
      <c r="AD497" t="str">
        <f t="shared" si="144"/>
        <v/>
      </c>
      <c r="AE497" t="str">
        <f t="shared" si="144"/>
        <v/>
      </c>
      <c r="AF497" t="str">
        <f t="shared" si="144"/>
        <v/>
      </c>
      <c r="AG497" t="str">
        <f t="shared" si="144"/>
        <v/>
      </c>
      <c r="AH497" t="str">
        <f t="shared" si="144"/>
        <v/>
      </c>
      <c r="AI497">
        <f t="shared" si="133"/>
        <v>0</v>
      </c>
      <c r="AJ497">
        <f t="shared" si="134"/>
        <v>0</v>
      </c>
    </row>
    <row r="498" spans="2:36" hidden="1" x14ac:dyDescent="0.2">
      <c r="B498">
        <f>TABLA!D493</f>
        <v>1926</v>
      </c>
      <c r="C498" t="str">
        <f>IF(ISNA(LOOKUP($D498,BLIOTECAS!$B$1:$B$27,BLIOTECAS!C$1:C$27)),"",LOOKUP($D498,BLIOTECAS!$B$1:$B$27,BLIOTECAS!C$1:C$27))</f>
        <v xml:space="preserve">Facultad de Ciencias Políticas y Sociología </v>
      </c>
      <c r="D498">
        <f>TABLA!G493</f>
        <v>9</v>
      </c>
      <c r="E498" s="163">
        <f>TABLA!BF493</f>
        <v>0</v>
      </c>
      <c r="F498" s="163">
        <f>TABLA!BO493</f>
        <v>0</v>
      </c>
      <c r="G498" t="str">
        <f t="shared" si="143"/>
        <v/>
      </c>
      <c r="H498" t="str">
        <f t="shared" si="143"/>
        <v/>
      </c>
      <c r="I498" t="str">
        <f t="shared" si="143"/>
        <v/>
      </c>
      <c r="J498" t="str">
        <f t="shared" si="143"/>
        <v/>
      </c>
      <c r="K498" t="str">
        <f t="shared" si="143"/>
        <v/>
      </c>
      <c r="L498" t="str">
        <f t="shared" si="143"/>
        <v/>
      </c>
      <c r="M498" t="str">
        <f t="shared" si="143"/>
        <v/>
      </c>
      <c r="N498" t="str">
        <f t="shared" si="143"/>
        <v/>
      </c>
      <c r="O498" t="str">
        <f t="shared" si="143"/>
        <v/>
      </c>
      <c r="P498" t="str">
        <f t="shared" si="143"/>
        <v/>
      </c>
      <c r="Q498" t="str">
        <f t="shared" si="143"/>
        <v/>
      </c>
      <c r="R498" t="str">
        <f t="shared" si="143"/>
        <v/>
      </c>
      <c r="S498" t="str">
        <f t="shared" si="143"/>
        <v/>
      </c>
      <c r="T498" t="str">
        <f t="shared" si="143"/>
        <v/>
      </c>
      <c r="U498" t="str">
        <f t="shared" si="143"/>
        <v/>
      </c>
      <c r="V498" t="str">
        <f t="shared" si="132"/>
        <v/>
      </c>
      <c r="W498" t="str">
        <f t="shared" si="145"/>
        <v/>
      </c>
      <c r="X498" t="str">
        <f t="shared" si="145"/>
        <v/>
      </c>
      <c r="Y498" t="str">
        <f t="shared" si="145"/>
        <v/>
      </c>
      <c r="Z498" t="str">
        <f t="shared" si="145"/>
        <v/>
      </c>
      <c r="AA498" t="str">
        <f t="shared" si="145"/>
        <v/>
      </c>
      <c r="AB498" t="str">
        <f t="shared" si="145"/>
        <v/>
      </c>
      <c r="AC498" t="str">
        <f t="shared" si="144"/>
        <v/>
      </c>
      <c r="AD498" t="str">
        <f t="shared" si="144"/>
        <v/>
      </c>
      <c r="AE498" t="str">
        <f t="shared" si="144"/>
        <v/>
      </c>
      <c r="AF498" t="str">
        <f t="shared" si="144"/>
        <v/>
      </c>
      <c r="AG498" t="str">
        <f t="shared" si="144"/>
        <v/>
      </c>
      <c r="AH498" t="str">
        <f t="shared" si="144"/>
        <v/>
      </c>
      <c r="AI498">
        <f t="shared" si="133"/>
        <v>0</v>
      </c>
      <c r="AJ498">
        <f t="shared" si="134"/>
        <v>0</v>
      </c>
    </row>
    <row r="499" spans="2:36" x14ac:dyDescent="0.2">
      <c r="B499">
        <f>TABLA!D494</f>
        <v>1927</v>
      </c>
      <c r="C499" t="str">
        <f>IF(ISNA(LOOKUP($D499,BLIOTECAS!$B$1:$B$27,BLIOTECAS!C$1:C$27)),"",LOOKUP($D499,BLIOTECAS!$B$1:$B$27,BLIOTECAS!C$1:C$27))</f>
        <v xml:space="preserve">Facultad de Ciencias Químicas </v>
      </c>
      <c r="D499">
        <f>TABLA!G494</f>
        <v>10</v>
      </c>
      <c r="E499" s="163">
        <f>TABLA!BF494</f>
        <v>0</v>
      </c>
      <c r="F499" s="163">
        <f>TABLA!BO494</f>
        <v>0</v>
      </c>
      <c r="G499" t="str">
        <f t="shared" si="143"/>
        <v/>
      </c>
      <c r="H499" t="str">
        <f t="shared" si="143"/>
        <v/>
      </c>
      <c r="I499" t="str">
        <f t="shared" si="143"/>
        <v/>
      </c>
      <c r="J499" t="str">
        <f t="shared" si="143"/>
        <v/>
      </c>
      <c r="K499" t="str">
        <f t="shared" si="143"/>
        <v/>
      </c>
      <c r="L499" t="str">
        <f t="shared" si="143"/>
        <v/>
      </c>
      <c r="M499" t="str">
        <f t="shared" si="143"/>
        <v/>
      </c>
      <c r="N499" t="str">
        <f t="shared" si="143"/>
        <v/>
      </c>
      <c r="O499" t="str">
        <f t="shared" si="143"/>
        <v/>
      </c>
      <c r="P499" t="str">
        <f t="shared" si="143"/>
        <v/>
      </c>
      <c r="Q499" t="str">
        <f t="shared" si="143"/>
        <v/>
      </c>
      <c r="R499" t="str">
        <f t="shared" si="143"/>
        <v/>
      </c>
      <c r="S499" t="str">
        <f t="shared" si="143"/>
        <v/>
      </c>
      <c r="T499" t="str">
        <f t="shared" si="143"/>
        <v/>
      </c>
      <c r="U499" t="str">
        <f t="shared" si="143"/>
        <v/>
      </c>
      <c r="V499" t="str">
        <f t="shared" si="132"/>
        <v/>
      </c>
      <c r="W499" t="str">
        <f t="shared" si="145"/>
        <v/>
      </c>
      <c r="X499" t="str">
        <f t="shared" si="145"/>
        <v/>
      </c>
      <c r="Y499" t="str">
        <f t="shared" si="145"/>
        <v/>
      </c>
      <c r="Z499" t="str">
        <f t="shared" si="145"/>
        <v/>
      </c>
      <c r="AA499" t="str">
        <f t="shared" si="145"/>
        <v/>
      </c>
      <c r="AB499" t="str">
        <f t="shared" si="145"/>
        <v/>
      </c>
      <c r="AC499" t="str">
        <f t="shared" si="144"/>
        <v/>
      </c>
      <c r="AD499" t="str">
        <f t="shared" si="144"/>
        <v/>
      </c>
      <c r="AE499" t="str">
        <f t="shared" si="144"/>
        <v/>
      </c>
      <c r="AF499" t="str">
        <f t="shared" si="144"/>
        <v/>
      </c>
      <c r="AG499" t="str">
        <f t="shared" si="144"/>
        <v/>
      </c>
      <c r="AH499" t="str">
        <f t="shared" si="144"/>
        <v/>
      </c>
      <c r="AI499">
        <f t="shared" si="133"/>
        <v>0</v>
      </c>
      <c r="AJ499">
        <f t="shared" si="134"/>
        <v>0</v>
      </c>
    </row>
    <row r="500" spans="2:36" hidden="1" x14ac:dyDescent="0.2">
      <c r="B500">
        <f>TABLA!D495</f>
        <v>1928</v>
      </c>
      <c r="C500" t="str">
        <f>IF(ISNA(LOOKUP($D500,BLIOTECAS!$B$1:$B$27,BLIOTECAS!C$1:C$27)),"",LOOKUP($D500,BLIOTECAS!$B$1:$B$27,BLIOTECAS!C$1:C$27))</f>
        <v xml:space="preserve">Facultad de Derecho </v>
      </c>
      <c r="D500">
        <f>TABLA!G495</f>
        <v>11</v>
      </c>
      <c r="E500" s="163">
        <f>TABLA!BF495</f>
        <v>0</v>
      </c>
      <c r="F500" s="163">
        <f>TABLA!BO495</f>
        <v>0</v>
      </c>
      <c r="G500" t="str">
        <f t="shared" si="143"/>
        <v/>
      </c>
      <c r="H500" t="str">
        <f t="shared" si="143"/>
        <v/>
      </c>
      <c r="I500" t="str">
        <f t="shared" si="143"/>
        <v/>
      </c>
      <c r="J500" t="str">
        <f t="shared" si="143"/>
        <v/>
      </c>
      <c r="K500" t="str">
        <f t="shared" si="143"/>
        <v/>
      </c>
      <c r="L500" t="str">
        <f t="shared" si="143"/>
        <v/>
      </c>
      <c r="M500" t="str">
        <f t="shared" si="143"/>
        <v/>
      </c>
      <c r="N500" t="str">
        <f t="shared" si="143"/>
        <v/>
      </c>
      <c r="O500" t="str">
        <f t="shared" si="143"/>
        <v/>
      </c>
      <c r="P500" t="str">
        <f t="shared" si="143"/>
        <v/>
      </c>
      <c r="Q500" t="str">
        <f t="shared" si="143"/>
        <v/>
      </c>
      <c r="R500" t="str">
        <f t="shared" si="143"/>
        <v/>
      </c>
      <c r="S500" t="str">
        <f t="shared" si="143"/>
        <v/>
      </c>
      <c r="T500" t="str">
        <f t="shared" si="143"/>
        <v/>
      </c>
      <c r="U500" t="str">
        <f t="shared" si="143"/>
        <v/>
      </c>
      <c r="V500" t="str">
        <f t="shared" si="132"/>
        <v/>
      </c>
      <c r="W500" t="str">
        <f t="shared" si="145"/>
        <v/>
      </c>
      <c r="X500" t="str">
        <f t="shared" si="145"/>
        <v/>
      </c>
      <c r="Y500" t="str">
        <f t="shared" si="145"/>
        <v/>
      </c>
      <c r="Z500" t="str">
        <f t="shared" si="145"/>
        <v/>
      </c>
      <c r="AA500" t="str">
        <f t="shared" si="145"/>
        <v/>
      </c>
      <c r="AB500" t="str">
        <f t="shared" si="145"/>
        <v/>
      </c>
      <c r="AC500" t="str">
        <f t="shared" si="144"/>
        <v/>
      </c>
      <c r="AD500" t="str">
        <f t="shared" si="144"/>
        <v/>
      </c>
      <c r="AE500" t="str">
        <f t="shared" si="144"/>
        <v/>
      </c>
      <c r="AF500" t="str">
        <f t="shared" si="144"/>
        <v/>
      </c>
      <c r="AG500" t="str">
        <f t="shared" si="144"/>
        <v/>
      </c>
      <c r="AH500" t="str">
        <f t="shared" si="144"/>
        <v/>
      </c>
      <c r="AI500">
        <f t="shared" si="133"/>
        <v>0</v>
      </c>
      <c r="AJ500">
        <f t="shared" si="134"/>
        <v>0</v>
      </c>
    </row>
    <row r="501" spans="2:36" x14ac:dyDescent="0.2">
      <c r="B501">
        <f>TABLA!D496</f>
        <v>1929</v>
      </c>
      <c r="C501" t="str">
        <f>IF(ISNA(LOOKUP($D501,BLIOTECAS!$B$1:$B$27,BLIOTECAS!C$1:C$27)),"",LOOKUP($D501,BLIOTECAS!$B$1:$B$27,BLIOTECAS!C$1:C$27))</f>
        <v xml:space="preserve">Facultad de Educación </v>
      </c>
      <c r="D501">
        <f>TABLA!G496</f>
        <v>12</v>
      </c>
      <c r="E501" s="163">
        <f>TABLA!BF496</f>
        <v>0</v>
      </c>
      <c r="F501" s="163">
        <f>TABLA!BO496</f>
        <v>0</v>
      </c>
      <c r="G501" t="str">
        <f t="shared" si="143"/>
        <v/>
      </c>
      <c r="H501" t="str">
        <f t="shared" si="143"/>
        <v/>
      </c>
      <c r="I501" t="str">
        <f t="shared" si="143"/>
        <v/>
      </c>
      <c r="J501" t="str">
        <f t="shared" si="143"/>
        <v/>
      </c>
      <c r="K501" t="str">
        <f t="shared" si="143"/>
        <v/>
      </c>
      <c r="L501" t="str">
        <f t="shared" si="143"/>
        <v/>
      </c>
      <c r="M501" t="str">
        <f t="shared" si="143"/>
        <v/>
      </c>
      <c r="N501" t="str">
        <f t="shared" si="143"/>
        <v/>
      </c>
      <c r="O501" t="str">
        <f t="shared" si="143"/>
        <v/>
      </c>
      <c r="P501" t="str">
        <f t="shared" si="143"/>
        <v/>
      </c>
      <c r="Q501" t="str">
        <f t="shared" si="143"/>
        <v/>
      </c>
      <c r="R501" t="str">
        <f t="shared" si="143"/>
        <v/>
      </c>
      <c r="S501" t="str">
        <f t="shared" si="143"/>
        <v/>
      </c>
      <c r="T501" t="str">
        <f t="shared" si="143"/>
        <v/>
      </c>
      <c r="U501" t="str">
        <f t="shared" si="143"/>
        <v/>
      </c>
      <c r="V501" t="str">
        <f t="shared" si="132"/>
        <v/>
      </c>
      <c r="W501" t="str">
        <f t="shared" si="145"/>
        <v/>
      </c>
      <c r="X501" t="str">
        <f t="shared" si="145"/>
        <v/>
      </c>
      <c r="Y501" t="str">
        <f t="shared" si="145"/>
        <v/>
      </c>
      <c r="Z501" t="str">
        <f t="shared" si="145"/>
        <v/>
      </c>
      <c r="AA501" t="str">
        <f t="shared" si="145"/>
        <v/>
      </c>
      <c r="AB501" t="str">
        <f t="shared" si="145"/>
        <v/>
      </c>
      <c r="AC501" t="str">
        <f t="shared" si="144"/>
        <v/>
      </c>
      <c r="AD501" t="str">
        <f t="shared" si="144"/>
        <v/>
      </c>
      <c r="AE501" t="str">
        <f t="shared" si="144"/>
        <v/>
      </c>
      <c r="AF501" t="str">
        <f t="shared" si="144"/>
        <v/>
      </c>
      <c r="AG501" t="str">
        <f t="shared" si="144"/>
        <v/>
      </c>
      <c r="AH501" t="str">
        <f t="shared" si="144"/>
        <v/>
      </c>
      <c r="AI501">
        <f t="shared" si="133"/>
        <v>0</v>
      </c>
      <c r="AJ501">
        <f t="shared" si="134"/>
        <v>0</v>
      </c>
    </row>
    <row r="502" spans="2:36" hidden="1" x14ac:dyDescent="0.2">
      <c r="B502">
        <f>TABLA!D497</f>
        <v>1930</v>
      </c>
      <c r="C502" t="str">
        <f>IF(ISNA(LOOKUP($D502,BLIOTECAS!$B$1:$B$27,BLIOTECAS!C$1:C$27)),"",LOOKUP($D502,BLIOTECAS!$B$1:$B$27,BLIOTECAS!C$1:C$27))</f>
        <v xml:space="preserve">Facultad de Informática </v>
      </c>
      <c r="D502">
        <f>TABLA!G497</f>
        <v>17</v>
      </c>
      <c r="E502" s="163">
        <f>TABLA!BF497</f>
        <v>0</v>
      </c>
      <c r="F502" s="163">
        <f>TABLA!BO497</f>
        <v>0</v>
      </c>
      <c r="G502" t="str">
        <f t="shared" si="143"/>
        <v/>
      </c>
      <c r="H502" t="str">
        <f t="shared" si="143"/>
        <v/>
      </c>
      <c r="I502" t="str">
        <f t="shared" si="143"/>
        <v/>
      </c>
      <c r="J502" t="str">
        <f t="shared" si="143"/>
        <v/>
      </c>
      <c r="K502" t="str">
        <f t="shared" si="143"/>
        <v/>
      </c>
      <c r="L502" t="str">
        <f t="shared" si="143"/>
        <v/>
      </c>
      <c r="M502" t="str">
        <f t="shared" si="143"/>
        <v/>
      </c>
      <c r="N502" t="str">
        <f t="shared" si="143"/>
        <v/>
      </c>
      <c r="O502" t="str">
        <f t="shared" si="143"/>
        <v/>
      </c>
      <c r="P502" t="str">
        <f t="shared" si="143"/>
        <v/>
      </c>
      <c r="Q502" t="str">
        <f t="shared" si="143"/>
        <v/>
      </c>
      <c r="R502" t="str">
        <f t="shared" si="143"/>
        <v/>
      </c>
      <c r="S502" t="str">
        <f t="shared" si="143"/>
        <v/>
      </c>
      <c r="T502" t="str">
        <f t="shared" si="143"/>
        <v/>
      </c>
      <c r="U502" t="str">
        <f t="shared" si="143"/>
        <v/>
      </c>
      <c r="V502" t="str">
        <f t="shared" si="132"/>
        <v/>
      </c>
      <c r="W502" t="str">
        <f t="shared" si="145"/>
        <v/>
      </c>
      <c r="X502" t="str">
        <f t="shared" si="145"/>
        <v/>
      </c>
      <c r="Y502" t="str">
        <f t="shared" si="145"/>
        <v/>
      </c>
      <c r="Z502" t="str">
        <f t="shared" si="145"/>
        <v/>
      </c>
      <c r="AA502" t="str">
        <f t="shared" si="145"/>
        <v/>
      </c>
      <c r="AB502" t="str">
        <f t="shared" si="145"/>
        <v/>
      </c>
      <c r="AC502" t="str">
        <f t="shared" si="144"/>
        <v/>
      </c>
      <c r="AD502" t="str">
        <f t="shared" si="144"/>
        <v/>
      </c>
      <c r="AE502" t="str">
        <f t="shared" si="144"/>
        <v/>
      </c>
      <c r="AF502" t="str">
        <f t="shared" si="144"/>
        <v/>
      </c>
      <c r="AG502" t="str">
        <f t="shared" si="144"/>
        <v/>
      </c>
      <c r="AH502" t="str">
        <f t="shared" si="144"/>
        <v/>
      </c>
      <c r="AI502">
        <f t="shared" si="133"/>
        <v>0</v>
      </c>
      <c r="AJ502">
        <f t="shared" si="134"/>
        <v>0</v>
      </c>
    </row>
    <row r="503" spans="2:36" hidden="1" x14ac:dyDescent="0.2">
      <c r="B503">
        <f>TABLA!D498</f>
        <v>1931</v>
      </c>
      <c r="C503" t="str">
        <f>IF(ISNA(LOOKUP($D503,BLIOTECAS!$B$1:$B$27,BLIOTECAS!C$1:C$27)),"",LOOKUP($D503,BLIOTECAS!$B$1:$B$27,BLIOTECAS!C$1:C$27))</f>
        <v xml:space="preserve">Facultad de Ciencias de la Información </v>
      </c>
      <c r="D503">
        <f>TABLA!G498</f>
        <v>4</v>
      </c>
      <c r="E503" s="163">
        <f>TABLA!BF498</f>
        <v>0</v>
      </c>
      <c r="F503" s="163">
        <f>TABLA!BO498</f>
        <v>0</v>
      </c>
      <c r="G503" t="str">
        <f t="shared" si="143"/>
        <v/>
      </c>
      <c r="H503" t="str">
        <f t="shared" si="143"/>
        <v/>
      </c>
      <c r="I503" t="str">
        <f t="shared" si="143"/>
        <v/>
      </c>
      <c r="J503" t="str">
        <f t="shared" si="143"/>
        <v/>
      </c>
      <c r="K503" t="str">
        <f t="shared" si="143"/>
        <v/>
      </c>
      <c r="L503" t="str">
        <f t="shared" si="143"/>
        <v/>
      </c>
      <c r="M503" t="str">
        <f t="shared" si="143"/>
        <v/>
      </c>
      <c r="N503" t="str">
        <f t="shared" si="143"/>
        <v/>
      </c>
      <c r="O503" t="str">
        <f t="shared" si="143"/>
        <v/>
      </c>
      <c r="P503" t="str">
        <f t="shared" si="143"/>
        <v/>
      </c>
      <c r="Q503" t="str">
        <f t="shared" si="143"/>
        <v/>
      </c>
      <c r="R503" t="str">
        <f t="shared" si="143"/>
        <v/>
      </c>
      <c r="S503" t="str">
        <f t="shared" si="143"/>
        <v/>
      </c>
      <c r="T503" t="str">
        <f t="shared" si="143"/>
        <v/>
      </c>
      <c r="U503" t="str">
        <f t="shared" si="143"/>
        <v/>
      </c>
      <c r="V503" t="str">
        <f t="shared" si="132"/>
        <v/>
      </c>
      <c r="W503" t="str">
        <f t="shared" si="145"/>
        <v/>
      </c>
      <c r="X503" t="str">
        <f t="shared" si="145"/>
        <v/>
      </c>
      <c r="Y503" t="str">
        <f t="shared" si="145"/>
        <v/>
      </c>
      <c r="Z503" t="str">
        <f t="shared" si="145"/>
        <v/>
      </c>
      <c r="AA503" t="str">
        <f t="shared" si="145"/>
        <v/>
      </c>
      <c r="AB503" t="str">
        <f t="shared" si="145"/>
        <v/>
      </c>
      <c r="AC503" t="str">
        <f t="shared" si="144"/>
        <v/>
      </c>
      <c r="AD503" t="str">
        <f t="shared" si="144"/>
        <v/>
      </c>
      <c r="AE503" t="str">
        <f t="shared" si="144"/>
        <v/>
      </c>
      <c r="AF503" t="str">
        <f t="shared" si="144"/>
        <v/>
      </c>
      <c r="AG503" t="str">
        <f t="shared" si="144"/>
        <v/>
      </c>
      <c r="AH503" t="str">
        <f t="shared" si="144"/>
        <v/>
      </c>
      <c r="AI503">
        <f t="shared" si="133"/>
        <v>0</v>
      </c>
      <c r="AJ503">
        <f t="shared" si="134"/>
        <v>0</v>
      </c>
    </row>
    <row r="504" spans="2:36" hidden="1" x14ac:dyDescent="0.2">
      <c r="B504">
        <f>TABLA!D499</f>
        <v>1932</v>
      </c>
      <c r="C504" t="str">
        <f>IF(ISNA(LOOKUP($D504,BLIOTECAS!$B$1:$B$27,BLIOTECAS!C$1:C$27)),"",LOOKUP($D504,BLIOTECAS!$B$1:$B$27,BLIOTECAS!C$1:C$27))</f>
        <v xml:space="preserve">Facultad de Derecho </v>
      </c>
      <c r="D504">
        <f>TABLA!G499</f>
        <v>11</v>
      </c>
      <c r="E504" s="163">
        <f>TABLA!BF499</f>
        <v>0</v>
      </c>
      <c r="F504" s="163">
        <f>TABLA!BO499</f>
        <v>0</v>
      </c>
      <c r="G504" t="str">
        <f t="shared" ref="G504:U513" si="146">IFERROR((IF(FIND(G$1,$E504,1)&gt;0,"x")),"")</f>
        <v/>
      </c>
      <c r="H504" t="str">
        <f t="shared" si="146"/>
        <v/>
      </c>
      <c r="I504" t="str">
        <f t="shared" si="146"/>
        <v/>
      </c>
      <c r="J504" t="str">
        <f t="shared" si="146"/>
        <v/>
      </c>
      <c r="K504" t="str">
        <f t="shared" si="146"/>
        <v/>
      </c>
      <c r="L504" t="str">
        <f t="shared" si="146"/>
        <v/>
      </c>
      <c r="M504" t="str">
        <f t="shared" si="146"/>
        <v/>
      </c>
      <c r="N504" t="str">
        <f t="shared" si="146"/>
        <v/>
      </c>
      <c r="O504" t="str">
        <f t="shared" si="146"/>
        <v/>
      </c>
      <c r="P504" t="str">
        <f t="shared" si="146"/>
        <v/>
      </c>
      <c r="Q504" t="str">
        <f t="shared" si="146"/>
        <v/>
      </c>
      <c r="R504" t="str">
        <f t="shared" si="146"/>
        <v/>
      </c>
      <c r="S504" t="str">
        <f t="shared" si="146"/>
        <v/>
      </c>
      <c r="T504" t="str">
        <f t="shared" si="146"/>
        <v/>
      </c>
      <c r="U504" t="str">
        <f t="shared" si="146"/>
        <v/>
      </c>
      <c r="V504" t="str">
        <f t="shared" si="132"/>
        <v/>
      </c>
      <c r="W504" t="str">
        <f t="shared" si="145"/>
        <v/>
      </c>
      <c r="X504" t="str">
        <f t="shared" si="145"/>
        <v/>
      </c>
      <c r="Y504" t="str">
        <f t="shared" si="145"/>
        <v/>
      </c>
      <c r="Z504" t="str">
        <f t="shared" si="145"/>
        <v/>
      </c>
      <c r="AA504" t="str">
        <f t="shared" si="145"/>
        <v/>
      </c>
      <c r="AB504" t="str">
        <f t="shared" si="145"/>
        <v/>
      </c>
      <c r="AC504" t="str">
        <f t="shared" si="144"/>
        <v/>
      </c>
      <c r="AD504" t="str">
        <f t="shared" si="144"/>
        <v/>
      </c>
      <c r="AE504" t="str">
        <f t="shared" si="144"/>
        <v/>
      </c>
      <c r="AF504" t="str">
        <f t="shared" si="144"/>
        <v/>
      </c>
      <c r="AG504" t="str">
        <f t="shared" si="144"/>
        <v/>
      </c>
      <c r="AH504" t="str">
        <f t="shared" si="144"/>
        <v/>
      </c>
      <c r="AI504">
        <f t="shared" si="133"/>
        <v>0</v>
      </c>
      <c r="AJ504">
        <f t="shared" si="134"/>
        <v>0</v>
      </c>
    </row>
    <row r="505" spans="2:36" hidden="1" x14ac:dyDescent="0.2">
      <c r="B505">
        <f>TABLA!D500</f>
        <v>1933</v>
      </c>
      <c r="C505" t="str">
        <f>IF(ISNA(LOOKUP($D505,BLIOTECAS!$B$1:$B$27,BLIOTECAS!C$1:C$27)),"",LOOKUP($D505,BLIOTECAS!$B$1:$B$27,BLIOTECAS!C$1:C$27))</f>
        <v xml:space="preserve">Facultad de Ciencias de la Información </v>
      </c>
      <c r="D505">
        <f>TABLA!G500</f>
        <v>4</v>
      </c>
      <c r="E505" s="163">
        <f>TABLA!BF500</f>
        <v>0</v>
      </c>
      <c r="F505" s="163">
        <f>TABLA!BO500</f>
        <v>0</v>
      </c>
      <c r="G505" t="str">
        <f t="shared" si="146"/>
        <v/>
      </c>
      <c r="H505" t="str">
        <f t="shared" si="146"/>
        <v/>
      </c>
      <c r="I505" t="str">
        <f t="shared" si="146"/>
        <v/>
      </c>
      <c r="J505" t="str">
        <f t="shared" si="146"/>
        <v/>
      </c>
      <c r="K505" t="str">
        <f t="shared" si="146"/>
        <v/>
      </c>
      <c r="L505" t="str">
        <f t="shared" si="146"/>
        <v/>
      </c>
      <c r="M505" t="str">
        <f t="shared" si="146"/>
        <v/>
      </c>
      <c r="N505" t="str">
        <f t="shared" si="146"/>
        <v/>
      </c>
      <c r="O505" t="str">
        <f t="shared" si="146"/>
        <v/>
      </c>
      <c r="P505" t="str">
        <f t="shared" si="146"/>
        <v/>
      </c>
      <c r="Q505" t="str">
        <f t="shared" si="146"/>
        <v/>
      </c>
      <c r="R505" t="str">
        <f t="shared" si="146"/>
        <v/>
      </c>
      <c r="S505" t="str">
        <f t="shared" si="146"/>
        <v/>
      </c>
      <c r="T505" t="str">
        <f t="shared" si="146"/>
        <v/>
      </c>
      <c r="U505" t="str">
        <f t="shared" si="146"/>
        <v/>
      </c>
      <c r="V505" t="str">
        <f t="shared" si="132"/>
        <v/>
      </c>
      <c r="W505" t="str">
        <f t="shared" si="145"/>
        <v/>
      </c>
      <c r="X505" t="str">
        <f t="shared" si="145"/>
        <v/>
      </c>
      <c r="Y505" t="str">
        <f t="shared" si="145"/>
        <v/>
      </c>
      <c r="Z505" t="str">
        <f t="shared" si="145"/>
        <v/>
      </c>
      <c r="AA505" t="str">
        <f t="shared" si="145"/>
        <v/>
      </c>
      <c r="AB505" t="str">
        <f t="shared" si="145"/>
        <v/>
      </c>
      <c r="AC505" t="str">
        <f t="shared" si="144"/>
        <v/>
      </c>
      <c r="AD505" t="str">
        <f t="shared" si="144"/>
        <v/>
      </c>
      <c r="AE505" t="str">
        <f t="shared" si="144"/>
        <v/>
      </c>
      <c r="AF505" t="str">
        <f t="shared" si="144"/>
        <v/>
      </c>
      <c r="AG505" t="str">
        <f t="shared" si="144"/>
        <v/>
      </c>
      <c r="AH505" t="str">
        <f t="shared" si="144"/>
        <v/>
      </c>
      <c r="AI505">
        <f t="shared" si="133"/>
        <v>0</v>
      </c>
      <c r="AJ505">
        <f t="shared" si="134"/>
        <v>0</v>
      </c>
    </row>
    <row r="506" spans="2:36" hidden="1" x14ac:dyDescent="0.2">
      <c r="B506">
        <f>TABLA!D501</f>
        <v>1934</v>
      </c>
      <c r="C506" t="str">
        <f>IF(ISNA(LOOKUP($D506,BLIOTECAS!$B$1:$B$27,BLIOTECAS!C$1:C$27)),"",LOOKUP($D506,BLIOTECAS!$B$1:$B$27,BLIOTECAS!C$1:C$27))</f>
        <v xml:space="preserve">Facultad de Derecho </v>
      </c>
      <c r="D506">
        <f>TABLA!G501</f>
        <v>11</v>
      </c>
      <c r="E506" s="163">
        <f>TABLA!BF501</f>
        <v>0</v>
      </c>
      <c r="F506" s="163">
        <f>TABLA!BO501</f>
        <v>0</v>
      </c>
      <c r="G506" t="str">
        <f t="shared" si="146"/>
        <v/>
      </c>
      <c r="H506" t="str">
        <f t="shared" si="146"/>
        <v/>
      </c>
      <c r="I506" t="str">
        <f t="shared" si="146"/>
        <v/>
      </c>
      <c r="J506" t="str">
        <f t="shared" si="146"/>
        <v/>
      </c>
      <c r="K506" t="str">
        <f t="shared" si="146"/>
        <v/>
      </c>
      <c r="L506" t="str">
        <f t="shared" si="146"/>
        <v/>
      </c>
      <c r="M506" t="str">
        <f t="shared" si="146"/>
        <v/>
      </c>
      <c r="N506" t="str">
        <f t="shared" si="146"/>
        <v/>
      </c>
      <c r="O506" t="str">
        <f t="shared" si="146"/>
        <v/>
      </c>
      <c r="P506" t="str">
        <f t="shared" si="146"/>
        <v/>
      </c>
      <c r="Q506" t="str">
        <f t="shared" si="146"/>
        <v/>
      </c>
      <c r="R506" t="str">
        <f t="shared" si="146"/>
        <v/>
      </c>
      <c r="S506" t="str">
        <f t="shared" si="146"/>
        <v/>
      </c>
      <c r="T506" t="str">
        <f t="shared" si="146"/>
        <v/>
      </c>
      <c r="U506" t="str">
        <f t="shared" si="146"/>
        <v/>
      </c>
      <c r="V506" t="str">
        <f t="shared" si="132"/>
        <v/>
      </c>
      <c r="W506" t="str">
        <f t="shared" si="145"/>
        <v/>
      </c>
      <c r="X506" t="str">
        <f t="shared" si="145"/>
        <v/>
      </c>
      <c r="Y506" t="str">
        <f t="shared" si="145"/>
        <v/>
      </c>
      <c r="Z506" t="str">
        <f t="shared" si="145"/>
        <v/>
      </c>
      <c r="AA506" t="str">
        <f t="shared" si="145"/>
        <v/>
      </c>
      <c r="AB506" t="str">
        <f t="shared" si="145"/>
        <v/>
      </c>
      <c r="AC506" t="str">
        <f t="shared" ref="AC506:AH515" si="147">IFERROR((IF(FIND(AC$1,$E506,1)&gt;0,"x")),"")</f>
        <v/>
      </c>
      <c r="AD506" t="str">
        <f t="shared" si="147"/>
        <v/>
      </c>
      <c r="AE506" t="str">
        <f t="shared" si="147"/>
        <v/>
      </c>
      <c r="AF506" t="str">
        <f t="shared" si="147"/>
        <v/>
      </c>
      <c r="AG506" t="str">
        <f t="shared" si="147"/>
        <v/>
      </c>
      <c r="AH506" t="str">
        <f t="shared" si="147"/>
        <v/>
      </c>
      <c r="AI506">
        <f t="shared" si="133"/>
        <v>0</v>
      </c>
      <c r="AJ506">
        <f t="shared" si="134"/>
        <v>0</v>
      </c>
    </row>
    <row r="507" spans="2:36" ht="89.25" hidden="1" x14ac:dyDescent="0.2">
      <c r="B507">
        <f>TABLA!D502</f>
        <v>1935</v>
      </c>
      <c r="C507" t="str">
        <f>IF(ISNA(LOOKUP($D507,BLIOTECAS!$B$1:$B$27,BLIOTECAS!C$1:C$27)),"",LOOKUP($D507,BLIOTECAS!$B$1:$B$27,BLIOTECAS!C$1:C$27))</f>
        <v xml:space="preserve">Facultad de Ciencias Químicas </v>
      </c>
      <c r="D507">
        <f>TABLA!G502</f>
        <v>10</v>
      </c>
      <c r="E507" s="163" t="str">
        <f>TABLA!BF502</f>
        <v>Es absolutamente imprescindible aumentar las suscripciones a revistas científicas. Somos una de las pocas universidades en las que los títulos fundamentales de distintas areas de la química no están disponibles en forma electrónica. Esto obliga a los investigadores y alumnos a utilizar paginas piratas.</v>
      </c>
      <c r="F507" s="163" t="str">
        <f>TABLA!BO502</f>
        <v xml:space="preserve">Excepto el personal de biblioteca que sigue siendo de primer nivel, el empobrecimiento en recursos electrónicos hace que la docencia avanzada (Master y Doctorado) sea, a través de nuestras bibliotecas, prácticamente imposible de llevar a cabo. Por ello es necesario recurrir a recursos externos, algo que para una universidad como la nuestra no da muy buena imagen. </v>
      </c>
      <c r="G507" t="str">
        <f t="shared" si="146"/>
        <v/>
      </c>
      <c r="H507" t="str">
        <f t="shared" si="146"/>
        <v/>
      </c>
      <c r="I507" t="str">
        <f t="shared" si="146"/>
        <v/>
      </c>
      <c r="J507" t="str">
        <f t="shared" si="146"/>
        <v>x</v>
      </c>
      <c r="K507" t="str">
        <f t="shared" si="146"/>
        <v/>
      </c>
      <c r="L507" t="str">
        <f t="shared" si="146"/>
        <v>x</v>
      </c>
      <c r="M507" t="str">
        <f t="shared" si="146"/>
        <v/>
      </c>
      <c r="N507" t="str">
        <f t="shared" si="146"/>
        <v/>
      </c>
      <c r="O507" t="str">
        <f t="shared" si="146"/>
        <v/>
      </c>
      <c r="P507" t="str">
        <f t="shared" si="146"/>
        <v/>
      </c>
      <c r="Q507" t="str">
        <f t="shared" si="146"/>
        <v/>
      </c>
      <c r="R507" t="str">
        <f t="shared" si="146"/>
        <v/>
      </c>
      <c r="S507" t="str">
        <f t="shared" si="146"/>
        <v/>
      </c>
      <c r="T507" t="str">
        <f t="shared" si="146"/>
        <v/>
      </c>
      <c r="U507" t="str">
        <f t="shared" si="146"/>
        <v/>
      </c>
      <c r="V507" t="str">
        <f t="shared" si="132"/>
        <v/>
      </c>
      <c r="W507" t="str">
        <f t="shared" ref="W507:AB516" si="148">IFERROR((IF(FIND(W$1,$E507,1)&gt;0,"x")),"")</f>
        <v/>
      </c>
      <c r="X507" t="str">
        <f t="shared" si="148"/>
        <v/>
      </c>
      <c r="Y507" t="str">
        <f t="shared" si="148"/>
        <v/>
      </c>
      <c r="Z507" t="str">
        <f t="shared" si="148"/>
        <v/>
      </c>
      <c r="AA507" t="str">
        <f t="shared" si="148"/>
        <v/>
      </c>
      <c r="AB507" t="str">
        <f t="shared" si="148"/>
        <v/>
      </c>
      <c r="AC507" t="str">
        <f t="shared" si="147"/>
        <v/>
      </c>
      <c r="AD507" t="str">
        <f t="shared" si="147"/>
        <v/>
      </c>
      <c r="AE507" t="str">
        <f t="shared" si="147"/>
        <v/>
      </c>
      <c r="AF507" t="str">
        <f t="shared" si="147"/>
        <v/>
      </c>
      <c r="AG507" t="str">
        <f t="shared" si="147"/>
        <v/>
      </c>
      <c r="AH507" t="str">
        <f t="shared" si="147"/>
        <v/>
      </c>
      <c r="AI507">
        <f t="shared" si="133"/>
        <v>1</v>
      </c>
      <c r="AJ507">
        <f t="shared" si="134"/>
        <v>1</v>
      </c>
    </row>
    <row r="508" spans="2:36" hidden="1" x14ac:dyDescent="0.2">
      <c r="B508">
        <f>TABLA!D503</f>
        <v>1936</v>
      </c>
      <c r="C508" t="str">
        <f>IF(ISNA(LOOKUP($D508,BLIOTECAS!$B$1:$B$27,BLIOTECAS!C$1:C$27)),"",LOOKUP($D508,BLIOTECAS!$B$1:$B$27,BLIOTECAS!C$1:C$27))</f>
        <v xml:space="preserve">Facultad de Ciencias Geológicas </v>
      </c>
      <c r="D508">
        <f>TABLA!G503</f>
        <v>7</v>
      </c>
      <c r="E508" s="163">
        <f>TABLA!BF503</f>
        <v>0</v>
      </c>
      <c r="F508" s="163">
        <f>TABLA!BO503</f>
        <v>0</v>
      </c>
      <c r="G508" t="str">
        <f t="shared" si="146"/>
        <v/>
      </c>
      <c r="H508" t="str">
        <f t="shared" si="146"/>
        <v/>
      </c>
      <c r="I508" t="str">
        <f t="shared" si="146"/>
        <v/>
      </c>
      <c r="J508" t="str">
        <f t="shared" si="146"/>
        <v/>
      </c>
      <c r="K508" t="str">
        <f t="shared" si="146"/>
        <v/>
      </c>
      <c r="L508" t="str">
        <f t="shared" si="146"/>
        <v/>
      </c>
      <c r="M508" t="str">
        <f t="shared" si="146"/>
        <v/>
      </c>
      <c r="N508" t="str">
        <f t="shared" si="146"/>
        <v/>
      </c>
      <c r="O508" t="str">
        <f t="shared" si="146"/>
        <v/>
      </c>
      <c r="P508" t="str">
        <f t="shared" si="146"/>
        <v/>
      </c>
      <c r="Q508" t="str">
        <f t="shared" si="146"/>
        <v/>
      </c>
      <c r="R508" t="str">
        <f t="shared" si="146"/>
        <v/>
      </c>
      <c r="S508" t="str">
        <f t="shared" si="146"/>
        <v/>
      </c>
      <c r="T508" t="str">
        <f t="shared" si="146"/>
        <v/>
      </c>
      <c r="U508" t="str">
        <f t="shared" si="146"/>
        <v/>
      </c>
      <c r="V508" t="str">
        <f t="shared" si="132"/>
        <v/>
      </c>
      <c r="W508" t="str">
        <f t="shared" si="148"/>
        <v/>
      </c>
      <c r="X508" t="str">
        <f t="shared" si="148"/>
        <v/>
      </c>
      <c r="Y508" t="str">
        <f t="shared" si="148"/>
        <v/>
      </c>
      <c r="Z508" t="str">
        <f t="shared" si="148"/>
        <v/>
      </c>
      <c r="AA508" t="str">
        <f t="shared" si="148"/>
        <v/>
      </c>
      <c r="AB508" t="str">
        <f t="shared" si="148"/>
        <v/>
      </c>
      <c r="AC508" t="str">
        <f t="shared" si="147"/>
        <v/>
      </c>
      <c r="AD508" t="str">
        <f t="shared" si="147"/>
        <v/>
      </c>
      <c r="AE508" t="str">
        <f t="shared" si="147"/>
        <v/>
      </c>
      <c r="AF508" t="str">
        <f t="shared" si="147"/>
        <v/>
      </c>
      <c r="AG508" t="str">
        <f t="shared" si="147"/>
        <v/>
      </c>
      <c r="AH508" t="str">
        <f t="shared" si="147"/>
        <v/>
      </c>
      <c r="AI508">
        <f t="shared" si="133"/>
        <v>0</v>
      </c>
      <c r="AJ508">
        <f t="shared" si="134"/>
        <v>0</v>
      </c>
    </row>
    <row r="509" spans="2:36" hidden="1" x14ac:dyDescent="0.2">
      <c r="B509">
        <f>TABLA!D504</f>
        <v>1937</v>
      </c>
      <c r="C509" t="str">
        <f>IF(ISNA(LOOKUP($D509,BLIOTECAS!$B$1:$B$27,BLIOTECAS!C$1:C$27)),"",LOOKUP($D509,BLIOTECAS!$B$1:$B$27,BLIOTECAS!C$1:C$27))</f>
        <v xml:space="preserve">Facultad de Ciencias Geológicas </v>
      </c>
      <c r="D509">
        <f>TABLA!G504</f>
        <v>7</v>
      </c>
      <c r="E509" s="163">
        <f>TABLA!BF504</f>
        <v>0</v>
      </c>
      <c r="F509" s="163">
        <f>TABLA!BO504</f>
        <v>0</v>
      </c>
      <c r="G509" t="str">
        <f t="shared" si="146"/>
        <v/>
      </c>
      <c r="H509" t="str">
        <f t="shared" si="146"/>
        <v/>
      </c>
      <c r="I509" t="str">
        <f t="shared" si="146"/>
        <v/>
      </c>
      <c r="J509" t="str">
        <f t="shared" si="146"/>
        <v/>
      </c>
      <c r="K509" t="str">
        <f t="shared" si="146"/>
        <v/>
      </c>
      <c r="L509" t="str">
        <f t="shared" si="146"/>
        <v/>
      </c>
      <c r="M509" t="str">
        <f t="shared" si="146"/>
        <v/>
      </c>
      <c r="N509" t="str">
        <f t="shared" si="146"/>
        <v/>
      </c>
      <c r="O509" t="str">
        <f t="shared" si="146"/>
        <v/>
      </c>
      <c r="P509" t="str">
        <f t="shared" si="146"/>
        <v/>
      </c>
      <c r="Q509" t="str">
        <f t="shared" si="146"/>
        <v/>
      </c>
      <c r="R509" t="str">
        <f t="shared" si="146"/>
        <v/>
      </c>
      <c r="S509" t="str">
        <f t="shared" si="146"/>
        <v/>
      </c>
      <c r="T509" t="str">
        <f t="shared" si="146"/>
        <v/>
      </c>
      <c r="U509" t="str">
        <f t="shared" si="146"/>
        <v/>
      </c>
      <c r="V509" t="str">
        <f t="shared" si="132"/>
        <v/>
      </c>
      <c r="W509" t="str">
        <f t="shared" si="148"/>
        <v/>
      </c>
      <c r="X509" t="str">
        <f t="shared" si="148"/>
        <v/>
      </c>
      <c r="Y509" t="str">
        <f t="shared" si="148"/>
        <v/>
      </c>
      <c r="Z509" t="str">
        <f t="shared" si="148"/>
        <v/>
      </c>
      <c r="AA509" t="str">
        <f t="shared" si="148"/>
        <v/>
      </c>
      <c r="AB509" t="str">
        <f t="shared" si="148"/>
        <v/>
      </c>
      <c r="AC509" t="str">
        <f t="shared" si="147"/>
        <v/>
      </c>
      <c r="AD509" t="str">
        <f t="shared" si="147"/>
        <v/>
      </c>
      <c r="AE509" t="str">
        <f t="shared" si="147"/>
        <v/>
      </c>
      <c r="AF509" t="str">
        <f t="shared" si="147"/>
        <v/>
      </c>
      <c r="AG509" t="str">
        <f t="shared" si="147"/>
        <v/>
      </c>
      <c r="AH509" t="str">
        <f t="shared" si="147"/>
        <v/>
      </c>
      <c r="AI509">
        <f t="shared" si="133"/>
        <v>0</v>
      </c>
      <c r="AJ509">
        <f t="shared" si="134"/>
        <v>0</v>
      </c>
    </row>
    <row r="510" spans="2:36" ht="25.5" hidden="1" x14ac:dyDescent="0.2">
      <c r="B510">
        <f>TABLA!D505</f>
        <v>1938</v>
      </c>
      <c r="C510" t="str">
        <f>IF(ISNA(LOOKUP($D510,BLIOTECAS!$B$1:$B$27,BLIOTECAS!C$1:C$27)),"",LOOKUP($D510,BLIOTECAS!$B$1:$B$27,BLIOTECAS!C$1:C$27))</f>
        <v xml:space="preserve">Facultad de Geografía e Historia </v>
      </c>
      <c r="D510">
        <f>TABLA!G505</f>
        <v>16</v>
      </c>
      <c r="E510" s="163" t="str">
        <f>TABLA!BF505</f>
        <v>Incripción a fondos digitalizados de Universidades norteamericanas e inglesas.</v>
      </c>
      <c r="F510" s="163">
        <f>TABLA!BO505</f>
        <v>0</v>
      </c>
      <c r="G510" t="str">
        <f t="shared" si="146"/>
        <v/>
      </c>
      <c r="H510" t="str">
        <f t="shared" si="146"/>
        <v/>
      </c>
      <c r="I510" t="str">
        <f t="shared" si="146"/>
        <v/>
      </c>
      <c r="J510" t="str">
        <f t="shared" si="146"/>
        <v/>
      </c>
      <c r="K510" t="str">
        <f t="shared" si="146"/>
        <v/>
      </c>
      <c r="L510" t="str">
        <f t="shared" si="146"/>
        <v/>
      </c>
      <c r="M510" t="str">
        <f t="shared" si="146"/>
        <v/>
      </c>
      <c r="N510" t="str">
        <f t="shared" si="146"/>
        <v/>
      </c>
      <c r="O510" t="str">
        <f t="shared" si="146"/>
        <v/>
      </c>
      <c r="P510" t="str">
        <f t="shared" si="146"/>
        <v/>
      </c>
      <c r="Q510" t="str">
        <f t="shared" si="146"/>
        <v/>
      </c>
      <c r="R510" t="str">
        <f t="shared" si="146"/>
        <v/>
      </c>
      <c r="S510" t="str">
        <f t="shared" si="146"/>
        <v/>
      </c>
      <c r="T510" t="str">
        <f t="shared" si="146"/>
        <v/>
      </c>
      <c r="U510" t="str">
        <f t="shared" si="146"/>
        <v/>
      </c>
      <c r="V510" t="str">
        <f t="shared" si="132"/>
        <v/>
      </c>
      <c r="W510" t="str">
        <f t="shared" si="148"/>
        <v/>
      </c>
      <c r="X510" t="str">
        <f t="shared" si="148"/>
        <v/>
      </c>
      <c r="Y510" t="str">
        <f t="shared" si="148"/>
        <v/>
      </c>
      <c r="Z510" t="str">
        <f t="shared" si="148"/>
        <v/>
      </c>
      <c r="AA510" t="str">
        <f t="shared" si="148"/>
        <v/>
      </c>
      <c r="AB510" t="str">
        <f t="shared" si="148"/>
        <v/>
      </c>
      <c r="AC510" t="str">
        <f t="shared" si="147"/>
        <v/>
      </c>
      <c r="AD510" t="str">
        <f t="shared" si="147"/>
        <v/>
      </c>
      <c r="AE510" t="str">
        <f t="shared" si="147"/>
        <v/>
      </c>
      <c r="AF510" t="str">
        <f t="shared" si="147"/>
        <v/>
      </c>
      <c r="AG510" t="str">
        <f t="shared" si="147"/>
        <v/>
      </c>
      <c r="AH510" t="str">
        <f t="shared" si="147"/>
        <v/>
      </c>
      <c r="AI510">
        <f t="shared" si="133"/>
        <v>1</v>
      </c>
      <c r="AJ510">
        <f t="shared" si="134"/>
        <v>0</v>
      </c>
    </row>
    <row r="511" spans="2:36" hidden="1" x14ac:dyDescent="0.2">
      <c r="B511">
        <f>TABLA!D506</f>
        <v>1939</v>
      </c>
      <c r="C511" t="str">
        <f>IF(ISNA(LOOKUP($D511,BLIOTECAS!$B$1:$B$27,BLIOTECAS!C$1:C$27)),"",LOOKUP($D511,BLIOTECAS!$B$1:$B$27,BLIOTECAS!C$1:C$27))</f>
        <v xml:space="preserve">Facultad de Odontología </v>
      </c>
      <c r="D511">
        <f>TABLA!G506</f>
        <v>19</v>
      </c>
      <c r="E511" s="163">
        <f>TABLA!BF506</f>
        <v>0</v>
      </c>
      <c r="F511" s="163">
        <f>TABLA!BO506</f>
        <v>0</v>
      </c>
      <c r="G511" t="str">
        <f t="shared" si="146"/>
        <v/>
      </c>
      <c r="H511" t="str">
        <f t="shared" si="146"/>
        <v/>
      </c>
      <c r="I511" t="str">
        <f t="shared" si="146"/>
        <v/>
      </c>
      <c r="J511" t="str">
        <f t="shared" si="146"/>
        <v/>
      </c>
      <c r="K511" t="str">
        <f t="shared" si="146"/>
        <v/>
      </c>
      <c r="L511" t="str">
        <f t="shared" si="146"/>
        <v/>
      </c>
      <c r="M511" t="str">
        <f t="shared" si="146"/>
        <v/>
      </c>
      <c r="N511" t="str">
        <f t="shared" si="146"/>
        <v/>
      </c>
      <c r="O511" t="str">
        <f t="shared" si="146"/>
        <v/>
      </c>
      <c r="P511" t="str">
        <f t="shared" si="146"/>
        <v/>
      </c>
      <c r="Q511" t="str">
        <f t="shared" si="146"/>
        <v/>
      </c>
      <c r="R511" t="str">
        <f t="shared" si="146"/>
        <v/>
      </c>
      <c r="S511" t="str">
        <f t="shared" si="146"/>
        <v/>
      </c>
      <c r="T511" t="str">
        <f t="shared" si="146"/>
        <v/>
      </c>
      <c r="U511" t="str">
        <f t="shared" si="146"/>
        <v/>
      </c>
      <c r="V511" t="str">
        <f t="shared" si="132"/>
        <v/>
      </c>
      <c r="W511" t="str">
        <f t="shared" si="148"/>
        <v/>
      </c>
      <c r="X511" t="str">
        <f t="shared" si="148"/>
        <v/>
      </c>
      <c r="Y511" t="str">
        <f t="shared" si="148"/>
        <v/>
      </c>
      <c r="Z511" t="str">
        <f t="shared" si="148"/>
        <v/>
      </c>
      <c r="AA511" t="str">
        <f t="shared" si="148"/>
        <v/>
      </c>
      <c r="AB511" t="str">
        <f t="shared" si="148"/>
        <v/>
      </c>
      <c r="AC511" t="str">
        <f t="shared" si="147"/>
        <v/>
      </c>
      <c r="AD511" t="str">
        <f t="shared" si="147"/>
        <v/>
      </c>
      <c r="AE511" t="str">
        <f t="shared" si="147"/>
        <v/>
      </c>
      <c r="AF511" t="str">
        <f t="shared" si="147"/>
        <v/>
      </c>
      <c r="AG511" t="str">
        <f t="shared" si="147"/>
        <v/>
      </c>
      <c r="AH511" t="str">
        <f t="shared" si="147"/>
        <v/>
      </c>
      <c r="AI511">
        <f t="shared" si="133"/>
        <v>0</v>
      </c>
      <c r="AJ511">
        <f t="shared" si="134"/>
        <v>0</v>
      </c>
    </row>
    <row r="512" spans="2:36" ht="38.25" hidden="1" x14ac:dyDescent="0.2">
      <c r="B512">
        <f>TABLA!D507</f>
        <v>1940</v>
      </c>
      <c r="C512" t="str">
        <f>IF(ISNA(LOOKUP($D512,BLIOTECAS!$B$1:$B$27,BLIOTECAS!C$1:C$27)),"",LOOKUP($D512,BLIOTECAS!$B$1:$B$27,BLIOTECAS!C$1:C$27))</f>
        <v xml:space="preserve">Facultad de Ciencias Económicas y Empresariales </v>
      </c>
      <c r="D512">
        <f>TABLA!G507</f>
        <v>5</v>
      </c>
      <c r="E512" s="163" t="str">
        <f>TABLA!BF507</f>
        <v>mayor acceso a bases de datos y renovación de suscripciones&lt;br&gt;actualización ediciones manuales</v>
      </c>
      <c r="F512" s="163" t="str">
        <f>TABLA!BO507</f>
        <v>mayor acceso a bases de datos y renovación de suscripciones&lt;br&gt;actualización de las ediciones de los manuales manuales</v>
      </c>
      <c r="G512" t="str">
        <f t="shared" si="146"/>
        <v/>
      </c>
      <c r="H512" t="str">
        <f t="shared" si="146"/>
        <v/>
      </c>
      <c r="I512" t="str">
        <f t="shared" si="146"/>
        <v/>
      </c>
      <c r="J512" t="str">
        <f t="shared" si="146"/>
        <v/>
      </c>
      <c r="K512" t="str">
        <f t="shared" si="146"/>
        <v/>
      </c>
      <c r="L512" t="str">
        <f t="shared" si="146"/>
        <v/>
      </c>
      <c r="M512" t="str">
        <f t="shared" si="146"/>
        <v>x</v>
      </c>
      <c r="N512" t="str">
        <f t="shared" si="146"/>
        <v/>
      </c>
      <c r="O512" t="str">
        <f t="shared" si="146"/>
        <v/>
      </c>
      <c r="P512" t="str">
        <f t="shared" si="146"/>
        <v/>
      </c>
      <c r="Q512" t="str">
        <f t="shared" si="146"/>
        <v/>
      </c>
      <c r="R512" t="str">
        <f t="shared" si="146"/>
        <v/>
      </c>
      <c r="S512" t="str">
        <f t="shared" si="146"/>
        <v/>
      </c>
      <c r="T512" t="str">
        <f t="shared" si="146"/>
        <v/>
      </c>
      <c r="U512" t="str">
        <f t="shared" si="146"/>
        <v/>
      </c>
      <c r="V512" t="str">
        <f t="shared" si="132"/>
        <v/>
      </c>
      <c r="W512" t="str">
        <f t="shared" si="148"/>
        <v/>
      </c>
      <c r="X512" t="str">
        <f t="shared" si="148"/>
        <v/>
      </c>
      <c r="Y512" t="str">
        <f t="shared" si="148"/>
        <v/>
      </c>
      <c r="Z512" t="str">
        <f t="shared" si="148"/>
        <v/>
      </c>
      <c r="AA512" t="str">
        <f t="shared" si="148"/>
        <v/>
      </c>
      <c r="AB512" t="str">
        <f t="shared" si="148"/>
        <v/>
      </c>
      <c r="AC512" t="str">
        <f t="shared" si="147"/>
        <v/>
      </c>
      <c r="AD512" t="str">
        <f t="shared" si="147"/>
        <v/>
      </c>
      <c r="AE512" t="str">
        <f t="shared" si="147"/>
        <v/>
      </c>
      <c r="AF512" t="str">
        <f t="shared" si="147"/>
        <v/>
      </c>
      <c r="AG512" t="str">
        <f t="shared" si="147"/>
        <v/>
      </c>
      <c r="AH512" t="str">
        <f t="shared" si="147"/>
        <v/>
      </c>
      <c r="AI512">
        <f t="shared" si="133"/>
        <v>1</v>
      </c>
      <c r="AJ512">
        <f t="shared" si="134"/>
        <v>1</v>
      </c>
    </row>
    <row r="513" spans="2:36" hidden="1" x14ac:dyDescent="0.2">
      <c r="B513">
        <f>TABLA!D508</f>
        <v>1941</v>
      </c>
      <c r="C513" t="str">
        <f>IF(ISNA(LOOKUP($D513,BLIOTECAS!$B$1:$B$27,BLIOTECAS!C$1:C$27)),"",LOOKUP($D513,BLIOTECAS!$B$1:$B$27,BLIOTECAS!C$1:C$27))</f>
        <v xml:space="preserve">Facultad de Educación </v>
      </c>
      <c r="D513">
        <f>TABLA!G508</f>
        <v>12</v>
      </c>
      <c r="E513" s="163">
        <f>TABLA!BF508</f>
        <v>0</v>
      </c>
      <c r="F513" s="163">
        <f>TABLA!BO508</f>
        <v>0</v>
      </c>
      <c r="G513" t="str">
        <f t="shared" si="146"/>
        <v/>
      </c>
      <c r="H513" t="str">
        <f t="shared" si="146"/>
        <v/>
      </c>
      <c r="I513" t="str">
        <f t="shared" si="146"/>
        <v/>
      </c>
      <c r="J513" t="str">
        <f t="shared" si="146"/>
        <v/>
      </c>
      <c r="K513" t="str">
        <f t="shared" si="146"/>
        <v/>
      </c>
      <c r="L513" t="str">
        <f t="shared" si="146"/>
        <v/>
      </c>
      <c r="M513" t="str">
        <f t="shared" si="146"/>
        <v/>
      </c>
      <c r="N513" t="str">
        <f t="shared" si="146"/>
        <v/>
      </c>
      <c r="O513" t="str">
        <f t="shared" si="146"/>
        <v/>
      </c>
      <c r="P513" t="str">
        <f t="shared" si="146"/>
        <v/>
      </c>
      <c r="Q513" t="str">
        <f t="shared" si="146"/>
        <v/>
      </c>
      <c r="R513" t="str">
        <f t="shared" si="146"/>
        <v/>
      </c>
      <c r="S513" t="str">
        <f t="shared" si="146"/>
        <v/>
      </c>
      <c r="T513" t="str">
        <f t="shared" si="146"/>
        <v/>
      </c>
      <c r="U513" t="str">
        <f t="shared" si="146"/>
        <v/>
      </c>
      <c r="V513" t="str">
        <f t="shared" si="132"/>
        <v/>
      </c>
      <c r="W513" t="str">
        <f t="shared" si="148"/>
        <v/>
      </c>
      <c r="X513" t="str">
        <f t="shared" si="148"/>
        <v/>
      </c>
      <c r="Y513" t="str">
        <f t="shared" si="148"/>
        <v/>
      </c>
      <c r="Z513" t="str">
        <f t="shared" si="148"/>
        <v/>
      </c>
      <c r="AA513" t="str">
        <f t="shared" si="148"/>
        <v/>
      </c>
      <c r="AB513" t="str">
        <f t="shared" si="148"/>
        <v/>
      </c>
      <c r="AC513" t="str">
        <f t="shared" si="147"/>
        <v/>
      </c>
      <c r="AD513" t="str">
        <f t="shared" si="147"/>
        <v/>
      </c>
      <c r="AE513" t="str">
        <f t="shared" si="147"/>
        <v/>
      </c>
      <c r="AF513" t="str">
        <f t="shared" si="147"/>
        <v/>
      </c>
      <c r="AG513" t="str">
        <f t="shared" si="147"/>
        <v/>
      </c>
      <c r="AH513" t="str">
        <f t="shared" si="147"/>
        <v/>
      </c>
      <c r="AI513">
        <f t="shared" si="133"/>
        <v>0</v>
      </c>
      <c r="AJ513">
        <f t="shared" si="134"/>
        <v>0</v>
      </c>
    </row>
    <row r="514" spans="2:36" hidden="1" x14ac:dyDescent="0.2">
      <c r="B514">
        <f>TABLA!D509</f>
        <v>1942</v>
      </c>
      <c r="C514" t="str">
        <f>IF(ISNA(LOOKUP($D514,BLIOTECAS!$B$1:$B$27,BLIOTECAS!C$1:C$27)),"",LOOKUP($D514,BLIOTECAS!$B$1:$B$27,BLIOTECAS!C$1:C$27))</f>
        <v xml:space="preserve">Facultad de Psicología </v>
      </c>
      <c r="D514">
        <f>TABLA!G509</f>
        <v>20</v>
      </c>
      <c r="E514" s="163">
        <f>TABLA!BF509</f>
        <v>0</v>
      </c>
      <c r="F514" s="163">
        <f>TABLA!BO509</f>
        <v>0</v>
      </c>
      <c r="G514" t="str">
        <f t="shared" ref="G514:U523" si="149">IFERROR((IF(FIND(G$1,$E514,1)&gt;0,"x")),"")</f>
        <v/>
      </c>
      <c r="H514" t="str">
        <f t="shared" si="149"/>
        <v/>
      </c>
      <c r="I514" t="str">
        <f t="shared" si="149"/>
        <v/>
      </c>
      <c r="J514" t="str">
        <f t="shared" si="149"/>
        <v/>
      </c>
      <c r="K514" t="str">
        <f t="shared" si="149"/>
        <v/>
      </c>
      <c r="L514" t="str">
        <f t="shared" si="149"/>
        <v/>
      </c>
      <c r="M514" t="str">
        <f t="shared" si="149"/>
        <v/>
      </c>
      <c r="N514" t="str">
        <f t="shared" si="149"/>
        <v/>
      </c>
      <c r="O514" t="str">
        <f t="shared" si="149"/>
        <v/>
      </c>
      <c r="P514" t="str">
        <f t="shared" si="149"/>
        <v/>
      </c>
      <c r="Q514" t="str">
        <f t="shared" si="149"/>
        <v/>
      </c>
      <c r="R514" t="str">
        <f t="shared" si="149"/>
        <v/>
      </c>
      <c r="S514" t="str">
        <f t="shared" si="149"/>
        <v/>
      </c>
      <c r="T514" t="str">
        <f t="shared" si="149"/>
        <v/>
      </c>
      <c r="U514" t="str">
        <f t="shared" si="149"/>
        <v/>
      </c>
      <c r="V514" t="str">
        <f t="shared" si="132"/>
        <v/>
      </c>
      <c r="W514" t="str">
        <f t="shared" si="148"/>
        <v/>
      </c>
      <c r="X514" t="str">
        <f t="shared" si="148"/>
        <v/>
      </c>
      <c r="Y514" t="str">
        <f t="shared" si="148"/>
        <v/>
      </c>
      <c r="Z514" t="str">
        <f t="shared" si="148"/>
        <v/>
      </c>
      <c r="AA514" t="str">
        <f t="shared" si="148"/>
        <v/>
      </c>
      <c r="AB514" t="str">
        <f t="shared" si="148"/>
        <v/>
      </c>
      <c r="AC514" t="str">
        <f t="shared" si="147"/>
        <v/>
      </c>
      <c r="AD514" t="str">
        <f t="shared" si="147"/>
        <v/>
      </c>
      <c r="AE514" t="str">
        <f t="shared" si="147"/>
        <v/>
      </c>
      <c r="AF514" t="str">
        <f t="shared" si="147"/>
        <v/>
      </c>
      <c r="AG514" t="str">
        <f t="shared" si="147"/>
        <v/>
      </c>
      <c r="AH514" t="str">
        <f t="shared" si="147"/>
        <v/>
      </c>
      <c r="AI514">
        <f t="shared" si="133"/>
        <v>0</v>
      </c>
      <c r="AJ514">
        <f t="shared" si="134"/>
        <v>0</v>
      </c>
    </row>
    <row r="515" spans="2:36" hidden="1" x14ac:dyDescent="0.2">
      <c r="B515">
        <f>TABLA!D510</f>
        <v>1943</v>
      </c>
      <c r="C515" t="str">
        <f>IF(ISNA(LOOKUP($D515,BLIOTECAS!$B$1:$B$27,BLIOTECAS!C$1:C$27)),"",LOOKUP($D515,BLIOTECAS!$B$1:$B$27,BLIOTECAS!C$1:C$27))</f>
        <v xml:space="preserve">Facultad de Psicología </v>
      </c>
      <c r="D515">
        <f>TABLA!G510</f>
        <v>20</v>
      </c>
      <c r="E515" s="163">
        <f>TABLA!BF510</f>
        <v>0</v>
      </c>
      <c r="F515" s="163">
        <f>TABLA!BO510</f>
        <v>0</v>
      </c>
      <c r="G515" t="str">
        <f t="shared" si="149"/>
        <v/>
      </c>
      <c r="H515" t="str">
        <f t="shared" si="149"/>
        <v/>
      </c>
      <c r="I515" t="str">
        <f t="shared" si="149"/>
        <v/>
      </c>
      <c r="J515" t="str">
        <f t="shared" si="149"/>
        <v/>
      </c>
      <c r="K515" t="str">
        <f t="shared" si="149"/>
        <v/>
      </c>
      <c r="L515" t="str">
        <f t="shared" si="149"/>
        <v/>
      </c>
      <c r="M515" t="str">
        <f t="shared" si="149"/>
        <v/>
      </c>
      <c r="N515" t="str">
        <f t="shared" si="149"/>
        <v/>
      </c>
      <c r="O515" t="str">
        <f t="shared" si="149"/>
        <v/>
      </c>
      <c r="P515" t="str">
        <f t="shared" si="149"/>
        <v/>
      </c>
      <c r="Q515" t="str">
        <f t="shared" si="149"/>
        <v/>
      </c>
      <c r="R515" t="str">
        <f t="shared" si="149"/>
        <v/>
      </c>
      <c r="S515" t="str">
        <f t="shared" si="149"/>
        <v/>
      </c>
      <c r="T515" t="str">
        <f t="shared" si="149"/>
        <v/>
      </c>
      <c r="U515" t="str">
        <f t="shared" si="149"/>
        <v/>
      </c>
      <c r="V515" t="str">
        <f t="shared" si="132"/>
        <v/>
      </c>
      <c r="W515" t="str">
        <f t="shared" si="148"/>
        <v/>
      </c>
      <c r="X515" t="str">
        <f t="shared" si="148"/>
        <v/>
      </c>
      <c r="Y515" t="str">
        <f t="shared" si="148"/>
        <v/>
      </c>
      <c r="Z515" t="str">
        <f t="shared" si="148"/>
        <v/>
      </c>
      <c r="AA515" t="str">
        <f t="shared" si="148"/>
        <v/>
      </c>
      <c r="AB515" t="str">
        <f t="shared" si="148"/>
        <v/>
      </c>
      <c r="AC515" t="str">
        <f t="shared" si="147"/>
        <v/>
      </c>
      <c r="AD515" t="str">
        <f t="shared" si="147"/>
        <v/>
      </c>
      <c r="AE515" t="str">
        <f t="shared" si="147"/>
        <v/>
      </c>
      <c r="AF515" t="str">
        <f t="shared" si="147"/>
        <v/>
      </c>
      <c r="AG515" t="str">
        <f t="shared" si="147"/>
        <v/>
      </c>
      <c r="AH515" t="str">
        <f t="shared" si="147"/>
        <v/>
      </c>
      <c r="AI515">
        <f t="shared" si="133"/>
        <v>0</v>
      </c>
      <c r="AJ515">
        <f t="shared" si="134"/>
        <v>0</v>
      </c>
    </row>
    <row r="516" spans="2:36" x14ac:dyDescent="0.2">
      <c r="B516">
        <f>TABLA!D511</f>
        <v>1944</v>
      </c>
      <c r="C516" t="str">
        <f>IF(ISNA(LOOKUP($D516,BLIOTECAS!$B$1:$B$27,BLIOTECAS!C$1:C$27)),"",LOOKUP($D516,BLIOTECAS!$B$1:$B$27,BLIOTECAS!C$1:C$27))</f>
        <v>F. Enfermería, Fisioterapia y Podología</v>
      </c>
      <c r="D516">
        <f>TABLA!G511</f>
        <v>22</v>
      </c>
      <c r="E516" s="163">
        <f>TABLA!BF511</f>
        <v>0</v>
      </c>
      <c r="F516" s="163">
        <f>TABLA!BO511</f>
        <v>0</v>
      </c>
      <c r="G516" t="str">
        <f t="shared" si="149"/>
        <v/>
      </c>
      <c r="H516" t="str">
        <f t="shared" si="149"/>
        <v/>
      </c>
      <c r="I516" t="str">
        <f t="shared" si="149"/>
        <v/>
      </c>
      <c r="J516" t="str">
        <f t="shared" si="149"/>
        <v/>
      </c>
      <c r="K516" t="str">
        <f t="shared" si="149"/>
        <v/>
      </c>
      <c r="L516" t="str">
        <f t="shared" si="149"/>
        <v/>
      </c>
      <c r="M516" t="str">
        <f t="shared" si="149"/>
        <v/>
      </c>
      <c r="N516" t="str">
        <f t="shared" si="149"/>
        <v/>
      </c>
      <c r="O516" t="str">
        <f t="shared" si="149"/>
        <v/>
      </c>
      <c r="P516" t="str">
        <f t="shared" si="149"/>
        <v/>
      </c>
      <c r="Q516" t="str">
        <f t="shared" si="149"/>
        <v/>
      </c>
      <c r="R516" t="str">
        <f t="shared" si="149"/>
        <v/>
      </c>
      <c r="S516" t="str">
        <f t="shared" si="149"/>
        <v/>
      </c>
      <c r="T516" t="str">
        <f t="shared" si="149"/>
        <v/>
      </c>
      <c r="U516" t="str">
        <f t="shared" si="149"/>
        <v/>
      </c>
      <c r="V516" t="str">
        <f t="shared" si="132"/>
        <v/>
      </c>
      <c r="W516" t="str">
        <f t="shared" si="148"/>
        <v/>
      </c>
      <c r="X516" t="str">
        <f t="shared" si="148"/>
        <v/>
      </c>
      <c r="Y516" t="str">
        <f t="shared" si="148"/>
        <v/>
      </c>
      <c r="Z516" t="str">
        <f t="shared" si="148"/>
        <v/>
      </c>
      <c r="AA516" t="str">
        <f t="shared" si="148"/>
        <v/>
      </c>
      <c r="AB516" t="str">
        <f t="shared" si="148"/>
        <v/>
      </c>
      <c r="AC516" t="str">
        <f t="shared" ref="AC516:AH525" si="150">IFERROR((IF(FIND(AC$1,$E516,1)&gt;0,"x")),"")</f>
        <v/>
      </c>
      <c r="AD516" t="str">
        <f t="shared" si="150"/>
        <v/>
      </c>
      <c r="AE516" t="str">
        <f t="shared" si="150"/>
        <v/>
      </c>
      <c r="AF516" t="str">
        <f t="shared" si="150"/>
        <v/>
      </c>
      <c r="AG516" t="str">
        <f t="shared" si="150"/>
        <v/>
      </c>
      <c r="AH516" t="str">
        <f t="shared" si="150"/>
        <v/>
      </c>
      <c r="AI516">
        <f t="shared" si="133"/>
        <v>0</v>
      </c>
      <c r="AJ516">
        <f t="shared" si="134"/>
        <v>0</v>
      </c>
    </row>
    <row r="517" spans="2:36" ht="51" hidden="1" x14ac:dyDescent="0.2">
      <c r="B517">
        <f>TABLA!D512</f>
        <v>1945</v>
      </c>
      <c r="C517" t="str">
        <f>IF(ISNA(LOOKUP($D517,BLIOTECAS!$B$1:$B$27,BLIOTECAS!C$1:C$27)),"",LOOKUP($D517,BLIOTECAS!$B$1:$B$27,BLIOTECAS!C$1:C$27))</f>
        <v xml:space="preserve">Facultad de Psicología </v>
      </c>
      <c r="D517">
        <f>TABLA!G512</f>
        <v>20</v>
      </c>
      <c r="E517" s="163">
        <f>TABLA!BF512</f>
        <v>0</v>
      </c>
      <c r="F517" s="163" t="str">
        <f>TABLA!BO512</f>
        <v>Me gustaría que la gestión de libros comprados a través de proyectos se simplificara lo más posible. Lo ideal sería que fuera máx. dos días (ya que muchas veces se compra un libro con urgencia para usarlo). Y que fuera cual fuera el plazo hubiera un compromiso explícito acerca de dicho plazo.</v>
      </c>
      <c r="G517" t="str">
        <f t="shared" si="149"/>
        <v/>
      </c>
      <c r="H517" t="str">
        <f t="shared" si="149"/>
        <v/>
      </c>
      <c r="I517" t="str">
        <f t="shared" si="149"/>
        <v/>
      </c>
      <c r="J517" t="str">
        <f t="shared" si="149"/>
        <v/>
      </c>
      <c r="K517" t="str">
        <f t="shared" si="149"/>
        <v/>
      </c>
      <c r="L517" t="str">
        <f t="shared" si="149"/>
        <v/>
      </c>
      <c r="M517" t="str">
        <f t="shared" si="149"/>
        <v/>
      </c>
      <c r="N517" t="str">
        <f t="shared" si="149"/>
        <v/>
      </c>
      <c r="O517" t="str">
        <f t="shared" si="149"/>
        <v/>
      </c>
      <c r="P517" t="str">
        <f t="shared" si="149"/>
        <v/>
      </c>
      <c r="Q517" t="str">
        <f t="shared" si="149"/>
        <v/>
      </c>
      <c r="R517" t="str">
        <f t="shared" si="149"/>
        <v/>
      </c>
      <c r="S517" t="str">
        <f t="shared" si="149"/>
        <v/>
      </c>
      <c r="T517" t="str">
        <f t="shared" si="149"/>
        <v/>
      </c>
      <c r="U517" t="str">
        <f t="shared" si="149"/>
        <v/>
      </c>
      <c r="V517" t="str">
        <f t="shared" si="132"/>
        <v/>
      </c>
      <c r="W517" t="str">
        <f t="shared" ref="W517:AB526" si="151">IFERROR((IF(FIND(W$1,$E517,1)&gt;0,"x")),"")</f>
        <v/>
      </c>
      <c r="X517" t="str">
        <f t="shared" si="151"/>
        <v/>
      </c>
      <c r="Y517" t="str">
        <f t="shared" si="151"/>
        <v/>
      </c>
      <c r="Z517" t="str">
        <f t="shared" si="151"/>
        <v/>
      </c>
      <c r="AA517" t="str">
        <f t="shared" si="151"/>
        <v/>
      </c>
      <c r="AB517" t="str">
        <f t="shared" si="151"/>
        <v/>
      </c>
      <c r="AC517" t="str">
        <f t="shared" si="150"/>
        <v/>
      </c>
      <c r="AD517" t="str">
        <f t="shared" si="150"/>
        <v/>
      </c>
      <c r="AE517" t="str">
        <f t="shared" si="150"/>
        <v/>
      </c>
      <c r="AF517" t="str">
        <f t="shared" si="150"/>
        <v/>
      </c>
      <c r="AG517" t="str">
        <f t="shared" si="150"/>
        <v/>
      </c>
      <c r="AH517" t="str">
        <f t="shared" si="150"/>
        <v/>
      </c>
      <c r="AI517">
        <f t="shared" si="133"/>
        <v>0</v>
      </c>
      <c r="AJ517">
        <f t="shared" si="134"/>
        <v>1</v>
      </c>
    </row>
    <row r="518" spans="2:36" x14ac:dyDescent="0.2">
      <c r="B518">
        <f>TABLA!D513</f>
        <v>1946</v>
      </c>
      <c r="C518" t="str">
        <f>IF(ISNA(LOOKUP($D518,BLIOTECAS!$B$1:$B$27,BLIOTECAS!C$1:C$27)),"",LOOKUP($D518,BLIOTECAS!$B$1:$B$27,BLIOTECAS!C$1:C$27))</f>
        <v xml:space="preserve">Facultad de Psicología </v>
      </c>
      <c r="D518">
        <f>TABLA!G513</f>
        <v>20</v>
      </c>
      <c r="E518" s="163">
        <f>TABLA!BF513</f>
        <v>0</v>
      </c>
      <c r="F518" s="163">
        <f>TABLA!BO513</f>
        <v>0</v>
      </c>
      <c r="G518" t="str">
        <f t="shared" si="149"/>
        <v/>
      </c>
      <c r="H518" t="str">
        <f t="shared" si="149"/>
        <v/>
      </c>
      <c r="I518" t="str">
        <f t="shared" si="149"/>
        <v/>
      </c>
      <c r="J518" t="str">
        <f t="shared" si="149"/>
        <v/>
      </c>
      <c r="K518" t="str">
        <f t="shared" si="149"/>
        <v/>
      </c>
      <c r="L518" t="str">
        <f t="shared" si="149"/>
        <v/>
      </c>
      <c r="M518" t="str">
        <f t="shared" si="149"/>
        <v/>
      </c>
      <c r="N518" t="str">
        <f t="shared" si="149"/>
        <v/>
      </c>
      <c r="O518" t="str">
        <f t="shared" si="149"/>
        <v/>
      </c>
      <c r="P518" t="str">
        <f t="shared" si="149"/>
        <v/>
      </c>
      <c r="Q518" t="str">
        <f t="shared" si="149"/>
        <v/>
      </c>
      <c r="R518" t="str">
        <f t="shared" si="149"/>
        <v/>
      </c>
      <c r="S518" t="str">
        <f t="shared" si="149"/>
        <v/>
      </c>
      <c r="T518" t="str">
        <f t="shared" si="149"/>
        <v/>
      </c>
      <c r="U518" t="str">
        <f t="shared" si="149"/>
        <v/>
      </c>
      <c r="V518" t="str">
        <f t="shared" si="132"/>
        <v/>
      </c>
      <c r="W518" t="str">
        <f t="shared" si="151"/>
        <v/>
      </c>
      <c r="X518" t="str">
        <f t="shared" si="151"/>
        <v/>
      </c>
      <c r="Y518" t="str">
        <f t="shared" si="151"/>
        <v/>
      </c>
      <c r="Z518" t="str">
        <f t="shared" si="151"/>
        <v/>
      </c>
      <c r="AA518" t="str">
        <f t="shared" si="151"/>
        <v/>
      </c>
      <c r="AB518" t="str">
        <f t="shared" si="151"/>
        <v/>
      </c>
      <c r="AC518" t="str">
        <f t="shared" si="150"/>
        <v/>
      </c>
      <c r="AD518" t="str">
        <f t="shared" si="150"/>
        <v/>
      </c>
      <c r="AE518" t="str">
        <f t="shared" si="150"/>
        <v/>
      </c>
      <c r="AF518" t="str">
        <f t="shared" si="150"/>
        <v/>
      </c>
      <c r="AG518" t="str">
        <f t="shared" si="150"/>
        <v/>
      </c>
      <c r="AH518" t="str">
        <f t="shared" si="150"/>
        <v/>
      </c>
      <c r="AI518">
        <f t="shared" si="133"/>
        <v>0</v>
      </c>
      <c r="AJ518">
        <f t="shared" si="134"/>
        <v>0</v>
      </c>
    </row>
    <row r="519" spans="2:36" x14ac:dyDescent="0.2">
      <c r="B519">
        <f>TABLA!D514</f>
        <v>1947</v>
      </c>
      <c r="C519" t="str">
        <f>IF(ISNA(LOOKUP($D519,BLIOTECAS!$B$1:$B$27,BLIOTECAS!C$1:C$27)),"",LOOKUP($D519,BLIOTECAS!$B$1:$B$27,BLIOTECAS!C$1:C$27))</f>
        <v xml:space="preserve">Facultad de Geografía e Historia </v>
      </c>
      <c r="D519">
        <f>TABLA!G514</f>
        <v>16</v>
      </c>
      <c r="E519" s="163">
        <f>TABLA!BF514</f>
        <v>0</v>
      </c>
      <c r="F519" s="163" t="str">
        <f>TABLA!BO514</f>
        <v>Fak de contratación del personal necesario</v>
      </c>
      <c r="G519" t="str">
        <f t="shared" si="149"/>
        <v/>
      </c>
      <c r="H519" t="str">
        <f t="shared" si="149"/>
        <v/>
      </c>
      <c r="I519" t="str">
        <f t="shared" si="149"/>
        <v/>
      </c>
      <c r="J519" t="str">
        <f t="shared" si="149"/>
        <v/>
      </c>
      <c r="K519" t="str">
        <f t="shared" si="149"/>
        <v/>
      </c>
      <c r="L519" t="str">
        <f t="shared" si="149"/>
        <v/>
      </c>
      <c r="M519" t="str">
        <f t="shared" si="149"/>
        <v/>
      </c>
      <c r="N519" t="str">
        <f t="shared" si="149"/>
        <v/>
      </c>
      <c r="O519" t="str">
        <f t="shared" si="149"/>
        <v/>
      </c>
      <c r="P519" t="str">
        <f t="shared" si="149"/>
        <v/>
      </c>
      <c r="Q519" t="str">
        <f t="shared" si="149"/>
        <v/>
      </c>
      <c r="R519" t="str">
        <f t="shared" si="149"/>
        <v/>
      </c>
      <c r="S519" t="str">
        <f t="shared" si="149"/>
        <v/>
      </c>
      <c r="T519" t="str">
        <f t="shared" si="149"/>
        <v/>
      </c>
      <c r="U519" t="str">
        <f t="shared" si="149"/>
        <v/>
      </c>
      <c r="V519" t="str">
        <f t="shared" si="132"/>
        <v/>
      </c>
      <c r="W519" t="str">
        <f t="shared" si="151"/>
        <v/>
      </c>
      <c r="X519" t="str">
        <f t="shared" si="151"/>
        <v/>
      </c>
      <c r="Y519" t="str">
        <f t="shared" si="151"/>
        <v/>
      </c>
      <c r="Z519" t="str">
        <f t="shared" si="151"/>
        <v/>
      </c>
      <c r="AA519" t="str">
        <f t="shared" si="151"/>
        <v/>
      </c>
      <c r="AB519" t="str">
        <f t="shared" si="151"/>
        <v/>
      </c>
      <c r="AC519" t="str">
        <f t="shared" si="150"/>
        <v/>
      </c>
      <c r="AD519" t="str">
        <f t="shared" si="150"/>
        <v/>
      </c>
      <c r="AE519" t="str">
        <f t="shared" si="150"/>
        <v/>
      </c>
      <c r="AF519" t="str">
        <f t="shared" si="150"/>
        <v/>
      </c>
      <c r="AG519" t="str">
        <f t="shared" si="150"/>
        <v/>
      </c>
      <c r="AH519" t="str">
        <f t="shared" si="150"/>
        <v/>
      </c>
      <c r="AI519">
        <f t="shared" si="133"/>
        <v>0</v>
      </c>
      <c r="AJ519">
        <f t="shared" si="134"/>
        <v>1</v>
      </c>
    </row>
    <row r="520" spans="2:36" ht="25.5" x14ac:dyDescent="0.2">
      <c r="B520">
        <f>TABLA!D515</f>
        <v>1948</v>
      </c>
      <c r="C520" t="str">
        <f>IF(ISNA(LOOKUP($D520,BLIOTECAS!$B$1:$B$27,BLIOTECAS!C$1:C$27)),"",LOOKUP($D520,BLIOTECAS!$B$1:$B$27,BLIOTECAS!C$1:C$27))</f>
        <v xml:space="preserve">Facultad de Psicología </v>
      </c>
      <c r="D520">
        <f>TABLA!G515</f>
        <v>20</v>
      </c>
      <c r="E520" s="163" t="str">
        <f>TABLA!BF515</f>
        <v>Formación básica sobre:&lt;br&gt;Utilización de los recursos de la biblioteca &lt;br&gt;Campus virtual</v>
      </c>
      <c r="F520" s="163">
        <f>TABLA!BO515</f>
        <v>0</v>
      </c>
      <c r="G520" t="str">
        <f t="shared" si="149"/>
        <v/>
      </c>
      <c r="H520" t="str">
        <f t="shared" si="149"/>
        <v/>
      </c>
      <c r="I520" t="str">
        <f t="shared" si="149"/>
        <v/>
      </c>
      <c r="J520" t="str">
        <f t="shared" si="149"/>
        <v/>
      </c>
      <c r="K520" t="str">
        <f t="shared" si="149"/>
        <v/>
      </c>
      <c r="L520" t="str">
        <f t="shared" si="149"/>
        <v/>
      </c>
      <c r="M520" t="str">
        <f t="shared" si="149"/>
        <v/>
      </c>
      <c r="N520" t="str">
        <f t="shared" si="149"/>
        <v/>
      </c>
      <c r="O520" t="str">
        <f t="shared" si="149"/>
        <v/>
      </c>
      <c r="P520" t="str">
        <f t="shared" si="149"/>
        <v/>
      </c>
      <c r="Q520" t="str">
        <f t="shared" si="149"/>
        <v/>
      </c>
      <c r="R520" t="str">
        <f t="shared" si="149"/>
        <v/>
      </c>
      <c r="S520" t="str">
        <f t="shared" si="149"/>
        <v/>
      </c>
      <c r="T520" t="str">
        <f t="shared" si="149"/>
        <v/>
      </c>
      <c r="U520" t="str">
        <f t="shared" si="149"/>
        <v/>
      </c>
      <c r="V520" t="str">
        <f t="shared" si="132"/>
        <v/>
      </c>
      <c r="W520" t="str">
        <f t="shared" si="151"/>
        <v/>
      </c>
      <c r="X520" t="str">
        <f t="shared" si="151"/>
        <v/>
      </c>
      <c r="Y520" t="str">
        <f t="shared" si="151"/>
        <v/>
      </c>
      <c r="Z520" t="str">
        <f t="shared" si="151"/>
        <v/>
      </c>
      <c r="AA520" t="str">
        <f t="shared" si="151"/>
        <v/>
      </c>
      <c r="AB520" t="str">
        <f t="shared" si="151"/>
        <v/>
      </c>
      <c r="AC520" t="str">
        <f t="shared" si="150"/>
        <v/>
      </c>
      <c r="AD520" t="str">
        <f t="shared" si="150"/>
        <v/>
      </c>
      <c r="AE520" t="str">
        <f t="shared" si="150"/>
        <v/>
      </c>
      <c r="AF520" t="str">
        <f t="shared" si="150"/>
        <v/>
      </c>
      <c r="AG520" t="str">
        <f t="shared" si="150"/>
        <v/>
      </c>
      <c r="AH520" t="str">
        <f t="shared" si="150"/>
        <v/>
      </c>
      <c r="AI520">
        <f t="shared" si="133"/>
        <v>1</v>
      </c>
      <c r="AJ520">
        <f t="shared" si="134"/>
        <v>0</v>
      </c>
    </row>
    <row r="521" spans="2:36" hidden="1" x14ac:dyDescent="0.2">
      <c r="B521">
        <f>TABLA!D516</f>
        <v>1949</v>
      </c>
      <c r="C521" t="str">
        <f>IF(ISNA(LOOKUP($D521,BLIOTECAS!$B$1:$B$27,BLIOTECAS!C$1:C$27)),"",LOOKUP($D521,BLIOTECAS!$B$1:$B$27,BLIOTECAS!C$1:C$27))</f>
        <v xml:space="preserve">Facultad de Psicología </v>
      </c>
      <c r="D521">
        <f>TABLA!G516</f>
        <v>20</v>
      </c>
      <c r="E521" s="163">
        <f>TABLA!BF516</f>
        <v>0</v>
      </c>
      <c r="F521" s="163">
        <f>TABLA!BO516</f>
        <v>0</v>
      </c>
      <c r="G521" t="str">
        <f t="shared" si="149"/>
        <v/>
      </c>
      <c r="H521" t="str">
        <f t="shared" si="149"/>
        <v/>
      </c>
      <c r="I521" t="str">
        <f t="shared" si="149"/>
        <v/>
      </c>
      <c r="J521" t="str">
        <f t="shared" si="149"/>
        <v/>
      </c>
      <c r="K521" t="str">
        <f t="shared" si="149"/>
        <v/>
      </c>
      <c r="L521" t="str">
        <f t="shared" si="149"/>
        <v/>
      </c>
      <c r="M521" t="str">
        <f t="shared" si="149"/>
        <v/>
      </c>
      <c r="N521" t="str">
        <f t="shared" si="149"/>
        <v/>
      </c>
      <c r="O521" t="str">
        <f t="shared" si="149"/>
        <v/>
      </c>
      <c r="P521" t="str">
        <f t="shared" si="149"/>
        <v/>
      </c>
      <c r="Q521" t="str">
        <f t="shared" si="149"/>
        <v/>
      </c>
      <c r="R521" t="str">
        <f t="shared" si="149"/>
        <v/>
      </c>
      <c r="S521" t="str">
        <f t="shared" si="149"/>
        <v/>
      </c>
      <c r="T521" t="str">
        <f t="shared" si="149"/>
        <v/>
      </c>
      <c r="U521" t="str">
        <f t="shared" si="149"/>
        <v/>
      </c>
      <c r="V521" t="str">
        <f t="shared" si="132"/>
        <v/>
      </c>
      <c r="W521" t="str">
        <f t="shared" si="151"/>
        <v/>
      </c>
      <c r="X521" t="str">
        <f t="shared" si="151"/>
        <v/>
      </c>
      <c r="Y521" t="str">
        <f t="shared" si="151"/>
        <v/>
      </c>
      <c r="Z521" t="str">
        <f t="shared" si="151"/>
        <v/>
      </c>
      <c r="AA521" t="str">
        <f t="shared" si="151"/>
        <v/>
      </c>
      <c r="AB521" t="str">
        <f t="shared" si="151"/>
        <v/>
      </c>
      <c r="AC521" t="str">
        <f t="shared" si="150"/>
        <v/>
      </c>
      <c r="AD521" t="str">
        <f t="shared" si="150"/>
        <v/>
      </c>
      <c r="AE521" t="str">
        <f t="shared" si="150"/>
        <v/>
      </c>
      <c r="AF521" t="str">
        <f t="shared" si="150"/>
        <v/>
      </c>
      <c r="AG521" t="str">
        <f t="shared" si="150"/>
        <v/>
      </c>
      <c r="AH521" t="str">
        <f t="shared" si="150"/>
        <v/>
      </c>
      <c r="AI521">
        <f t="shared" si="133"/>
        <v>0</v>
      </c>
      <c r="AJ521">
        <f t="shared" si="134"/>
        <v>0</v>
      </c>
    </row>
    <row r="522" spans="2:36" hidden="1" x14ac:dyDescent="0.2">
      <c r="B522">
        <f>TABLA!D517</f>
        <v>1950</v>
      </c>
      <c r="C522" t="str">
        <f>IF(ISNA(LOOKUP($D522,BLIOTECAS!$B$1:$B$27,BLIOTECAS!C$1:C$27)),"",LOOKUP($D522,BLIOTECAS!$B$1:$B$27,BLIOTECAS!C$1:C$27))</f>
        <v xml:space="preserve">Facultad de Farmacia </v>
      </c>
      <c r="D522">
        <f>TABLA!G517</f>
        <v>13</v>
      </c>
      <c r="E522" s="163">
        <f>TABLA!BF517</f>
        <v>0</v>
      </c>
      <c r="F522" s="163">
        <f>TABLA!BO517</f>
        <v>0</v>
      </c>
      <c r="G522" t="str">
        <f t="shared" si="149"/>
        <v/>
      </c>
      <c r="H522" t="str">
        <f t="shared" si="149"/>
        <v/>
      </c>
      <c r="I522" t="str">
        <f t="shared" si="149"/>
        <v/>
      </c>
      <c r="J522" t="str">
        <f t="shared" si="149"/>
        <v/>
      </c>
      <c r="K522" t="str">
        <f t="shared" si="149"/>
        <v/>
      </c>
      <c r="L522" t="str">
        <f t="shared" si="149"/>
        <v/>
      </c>
      <c r="M522" t="str">
        <f t="shared" si="149"/>
        <v/>
      </c>
      <c r="N522" t="str">
        <f t="shared" si="149"/>
        <v/>
      </c>
      <c r="O522" t="str">
        <f t="shared" si="149"/>
        <v/>
      </c>
      <c r="P522" t="str">
        <f t="shared" si="149"/>
        <v/>
      </c>
      <c r="Q522" t="str">
        <f t="shared" si="149"/>
        <v/>
      </c>
      <c r="R522" t="str">
        <f t="shared" si="149"/>
        <v/>
      </c>
      <c r="S522" t="str">
        <f t="shared" si="149"/>
        <v/>
      </c>
      <c r="T522" t="str">
        <f t="shared" si="149"/>
        <v/>
      </c>
      <c r="U522" t="str">
        <f t="shared" si="149"/>
        <v/>
      </c>
      <c r="V522" t="str">
        <f t="shared" si="132"/>
        <v/>
      </c>
      <c r="W522" t="str">
        <f t="shared" si="151"/>
        <v/>
      </c>
      <c r="X522" t="str">
        <f t="shared" si="151"/>
        <v/>
      </c>
      <c r="Y522" t="str">
        <f t="shared" si="151"/>
        <v/>
      </c>
      <c r="Z522" t="str">
        <f t="shared" si="151"/>
        <v/>
      </c>
      <c r="AA522" t="str">
        <f t="shared" si="151"/>
        <v/>
      </c>
      <c r="AB522" t="str">
        <f t="shared" si="151"/>
        <v/>
      </c>
      <c r="AC522" t="str">
        <f t="shared" si="150"/>
        <v/>
      </c>
      <c r="AD522" t="str">
        <f t="shared" si="150"/>
        <v/>
      </c>
      <c r="AE522" t="str">
        <f t="shared" si="150"/>
        <v/>
      </c>
      <c r="AF522" t="str">
        <f t="shared" si="150"/>
        <v/>
      </c>
      <c r="AG522" t="str">
        <f t="shared" si="150"/>
        <v/>
      </c>
      <c r="AH522" t="str">
        <f t="shared" si="150"/>
        <v/>
      </c>
      <c r="AI522">
        <f t="shared" si="133"/>
        <v>0</v>
      </c>
      <c r="AJ522">
        <f t="shared" si="134"/>
        <v>0</v>
      </c>
    </row>
    <row r="523" spans="2:36" hidden="1" x14ac:dyDescent="0.2">
      <c r="B523">
        <f>TABLA!D518</f>
        <v>1951</v>
      </c>
      <c r="C523" t="str">
        <f>IF(ISNA(LOOKUP($D523,BLIOTECAS!$B$1:$B$27,BLIOTECAS!C$1:C$27)),"",LOOKUP($D523,BLIOTECAS!$B$1:$B$27,BLIOTECAS!C$1:C$27))</f>
        <v xml:space="preserve">Facultad de Psicología </v>
      </c>
      <c r="D523">
        <f>TABLA!G518</f>
        <v>20</v>
      </c>
      <c r="E523" s="163">
        <f>TABLA!BF518</f>
        <v>0</v>
      </c>
      <c r="F523" s="163">
        <f>TABLA!BO518</f>
        <v>0</v>
      </c>
      <c r="G523" t="str">
        <f t="shared" si="149"/>
        <v/>
      </c>
      <c r="H523" t="str">
        <f t="shared" si="149"/>
        <v/>
      </c>
      <c r="I523" t="str">
        <f t="shared" si="149"/>
        <v/>
      </c>
      <c r="J523" t="str">
        <f t="shared" si="149"/>
        <v/>
      </c>
      <c r="K523" t="str">
        <f t="shared" si="149"/>
        <v/>
      </c>
      <c r="L523" t="str">
        <f t="shared" si="149"/>
        <v/>
      </c>
      <c r="M523" t="str">
        <f t="shared" si="149"/>
        <v/>
      </c>
      <c r="N523" t="str">
        <f t="shared" si="149"/>
        <v/>
      </c>
      <c r="O523" t="str">
        <f t="shared" si="149"/>
        <v/>
      </c>
      <c r="P523" t="str">
        <f t="shared" si="149"/>
        <v/>
      </c>
      <c r="Q523" t="str">
        <f t="shared" si="149"/>
        <v/>
      </c>
      <c r="R523" t="str">
        <f t="shared" si="149"/>
        <v/>
      </c>
      <c r="S523" t="str">
        <f t="shared" si="149"/>
        <v/>
      </c>
      <c r="T523" t="str">
        <f t="shared" si="149"/>
        <v/>
      </c>
      <c r="U523" t="str">
        <f t="shared" si="149"/>
        <v/>
      </c>
      <c r="V523" t="str">
        <f t="shared" si="132"/>
        <v/>
      </c>
      <c r="W523" t="str">
        <f t="shared" si="151"/>
        <v/>
      </c>
      <c r="X523" t="str">
        <f t="shared" si="151"/>
        <v/>
      </c>
      <c r="Y523" t="str">
        <f t="shared" si="151"/>
        <v/>
      </c>
      <c r="Z523" t="str">
        <f t="shared" si="151"/>
        <v/>
      </c>
      <c r="AA523" t="str">
        <f t="shared" si="151"/>
        <v/>
      </c>
      <c r="AB523" t="str">
        <f t="shared" si="151"/>
        <v/>
      </c>
      <c r="AC523" t="str">
        <f t="shared" si="150"/>
        <v/>
      </c>
      <c r="AD523" t="str">
        <f t="shared" si="150"/>
        <v/>
      </c>
      <c r="AE523" t="str">
        <f t="shared" si="150"/>
        <v/>
      </c>
      <c r="AF523" t="str">
        <f t="shared" si="150"/>
        <v/>
      </c>
      <c r="AG523" t="str">
        <f t="shared" si="150"/>
        <v/>
      </c>
      <c r="AH523" t="str">
        <f t="shared" si="150"/>
        <v/>
      </c>
      <c r="AI523">
        <f t="shared" si="133"/>
        <v>0</v>
      </c>
      <c r="AJ523">
        <f t="shared" si="134"/>
        <v>0</v>
      </c>
    </row>
    <row r="524" spans="2:36" hidden="1" x14ac:dyDescent="0.2">
      <c r="B524">
        <f>TABLA!D519</f>
        <v>1952</v>
      </c>
      <c r="C524" t="str">
        <f>IF(ISNA(LOOKUP($D524,BLIOTECAS!$B$1:$B$27,BLIOTECAS!C$1:C$27)),"",LOOKUP($D524,BLIOTECAS!$B$1:$B$27,BLIOTECAS!C$1:C$27))</f>
        <v xml:space="preserve">Facultad de Ciencias Políticas y Sociología </v>
      </c>
      <c r="D524">
        <f>TABLA!G519</f>
        <v>9</v>
      </c>
      <c r="E524" s="163">
        <f>TABLA!BF519</f>
        <v>0</v>
      </c>
      <c r="F524" s="163">
        <f>TABLA!BO519</f>
        <v>0</v>
      </c>
      <c r="G524" t="str">
        <f t="shared" ref="G524:U533" si="152">IFERROR((IF(FIND(G$1,$E524,1)&gt;0,"x")),"")</f>
        <v/>
      </c>
      <c r="H524" t="str">
        <f t="shared" si="152"/>
        <v/>
      </c>
      <c r="I524" t="str">
        <f t="shared" si="152"/>
        <v/>
      </c>
      <c r="J524" t="str">
        <f t="shared" si="152"/>
        <v/>
      </c>
      <c r="K524" t="str">
        <f t="shared" si="152"/>
        <v/>
      </c>
      <c r="L524" t="str">
        <f t="shared" si="152"/>
        <v/>
      </c>
      <c r="M524" t="str">
        <f t="shared" si="152"/>
        <v/>
      </c>
      <c r="N524" t="str">
        <f t="shared" si="152"/>
        <v/>
      </c>
      <c r="O524" t="str">
        <f t="shared" si="152"/>
        <v/>
      </c>
      <c r="P524" t="str">
        <f t="shared" si="152"/>
        <v/>
      </c>
      <c r="Q524" t="str">
        <f t="shared" si="152"/>
        <v/>
      </c>
      <c r="R524" t="str">
        <f t="shared" si="152"/>
        <v/>
      </c>
      <c r="S524" t="str">
        <f t="shared" si="152"/>
        <v/>
      </c>
      <c r="T524" t="str">
        <f t="shared" si="152"/>
        <v/>
      </c>
      <c r="U524" t="str">
        <f t="shared" si="152"/>
        <v/>
      </c>
      <c r="V524" t="str">
        <f t="shared" si="132"/>
        <v/>
      </c>
      <c r="W524" t="str">
        <f t="shared" si="151"/>
        <v/>
      </c>
      <c r="X524" t="str">
        <f t="shared" si="151"/>
        <v/>
      </c>
      <c r="Y524" t="str">
        <f t="shared" si="151"/>
        <v/>
      </c>
      <c r="Z524" t="str">
        <f t="shared" si="151"/>
        <v/>
      </c>
      <c r="AA524" t="str">
        <f t="shared" si="151"/>
        <v/>
      </c>
      <c r="AB524" t="str">
        <f t="shared" si="151"/>
        <v/>
      </c>
      <c r="AC524" t="str">
        <f t="shared" si="150"/>
        <v/>
      </c>
      <c r="AD524" t="str">
        <f t="shared" si="150"/>
        <v/>
      </c>
      <c r="AE524" t="str">
        <f t="shared" si="150"/>
        <v/>
      </c>
      <c r="AF524" t="str">
        <f t="shared" si="150"/>
        <v/>
      </c>
      <c r="AG524" t="str">
        <f t="shared" si="150"/>
        <v/>
      </c>
      <c r="AH524" t="str">
        <f t="shared" si="150"/>
        <v/>
      </c>
      <c r="AI524">
        <f t="shared" si="133"/>
        <v>0</v>
      </c>
      <c r="AJ524">
        <f t="shared" si="134"/>
        <v>0</v>
      </c>
    </row>
    <row r="525" spans="2:36" hidden="1" x14ac:dyDescent="0.2">
      <c r="B525">
        <f>TABLA!D520</f>
        <v>1953</v>
      </c>
      <c r="C525" t="str">
        <f>IF(ISNA(LOOKUP($D525,BLIOTECAS!$B$1:$B$27,BLIOTECAS!C$1:C$27)),"",LOOKUP($D525,BLIOTECAS!$B$1:$B$27,BLIOTECAS!C$1:C$27))</f>
        <v xml:space="preserve">Facultad de Psicología </v>
      </c>
      <c r="D525">
        <f>TABLA!G520</f>
        <v>20</v>
      </c>
      <c r="E525" s="163">
        <f>TABLA!BF520</f>
        <v>0</v>
      </c>
      <c r="F525" s="163">
        <f>TABLA!BO520</f>
        <v>0</v>
      </c>
      <c r="G525" t="str">
        <f t="shared" si="152"/>
        <v/>
      </c>
      <c r="H525" t="str">
        <f t="shared" si="152"/>
        <v/>
      </c>
      <c r="I525" t="str">
        <f t="shared" si="152"/>
        <v/>
      </c>
      <c r="J525" t="str">
        <f t="shared" si="152"/>
        <v/>
      </c>
      <c r="K525" t="str">
        <f t="shared" si="152"/>
        <v/>
      </c>
      <c r="L525" t="str">
        <f t="shared" si="152"/>
        <v/>
      </c>
      <c r="M525" t="str">
        <f t="shared" si="152"/>
        <v/>
      </c>
      <c r="N525" t="str">
        <f t="shared" si="152"/>
        <v/>
      </c>
      <c r="O525" t="str">
        <f t="shared" si="152"/>
        <v/>
      </c>
      <c r="P525" t="str">
        <f t="shared" si="152"/>
        <v/>
      </c>
      <c r="Q525" t="str">
        <f t="shared" si="152"/>
        <v/>
      </c>
      <c r="R525" t="str">
        <f t="shared" si="152"/>
        <v/>
      </c>
      <c r="S525" t="str">
        <f t="shared" si="152"/>
        <v/>
      </c>
      <c r="T525" t="str">
        <f t="shared" si="152"/>
        <v/>
      </c>
      <c r="U525" t="str">
        <f t="shared" si="152"/>
        <v/>
      </c>
      <c r="V525" t="str">
        <f t="shared" si="132"/>
        <v/>
      </c>
      <c r="W525" t="str">
        <f t="shared" si="151"/>
        <v/>
      </c>
      <c r="X525" t="str">
        <f t="shared" si="151"/>
        <v/>
      </c>
      <c r="Y525" t="str">
        <f t="shared" si="151"/>
        <v/>
      </c>
      <c r="Z525" t="str">
        <f t="shared" si="151"/>
        <v/>
      </c>
      <c r="AA525" t="str">
        <f t="shared" si="151"/>
        <v/>
      </c>
      <c r="AB525" t="str">
        <f t="shared" si="151"/>
        <v/>
      </c>
      <c r="AC525" t="str">
        <f t="shared" si="150"/>
        <v/>
      </c>
      <c r="AD525" t="str">
        <f t="shared" si="150"/>
        <v/>
      </c>
      <c r="AE525" t="str">
        <f t="shared" si="150"/>
        <v/>
      </c>
      <c r="AF525" t="str">
        <f t="shared" si="150"/>
        <v/>
      </c>
      <c r="AG525" t="str">
        <f t="shared" si="150"/>
        <v/>
      </c>
      <c r="AH525" t="str">
        <f t="shared" si="150"/>
        <v/>
      </c>
      <c r="AI525">
        <f t="shared" si="133"/>
        <v>0</v>
      </c>
      <c r="AJ525">
        <f t="shared" si="134"/>
        <v>0</v>
      </c>
    </row>
    <row r="526" spans="2:36" hidden="1" x14ac:dyDescent="0.2">
      <c r="B526">
        <f>TABLA!D521</f>
        <v>1954</v>
      </c>
      <c r="C526" t="str">
        <f>IF(ISNA(LOOKUP($D526,BLIOTECAS!$B$1:$B$27,BLIOTECAS!C$1:C$27)),"",LOOKUP($D526,BLIOTECAS!$B$1:$B$27,BLIOTECAS!C$1:C$27))</f>
        <v/>
      </c>
      <c r="D526">
        <f>TABLA!G521</f>
        <v>0</v>
      </c>
      <c r="E526" s="163">
        <f>TABLA!BF521</f>
        <v>0</v>
      </c>
      <c r="F526" s="163">
        <f>TABLA!BO521</f>
        <v>0</v>
      </c>
      <c r="G526" t="str">
        <f t="shared" si="152"/>
        <v/>
      </c>
      <c r="H526" t="str">
        <f t="shared" si="152"/>
        <v/>
      </c>
      <c r="I526" t="str">
        <f t="shared" si="152"/>
        <v/>
      </c>
      <c r="J526" t="str">
        <f t="shared" si="152"/>
        <v/>
      </c>
      <c r="K526" t="str">
        <f t="shared" si="152"/>
        <v/>
      </c>
      <c r="L526" t="str">
        <f t="shared" si="152"/>
        <v/>
      </c>
      <c r="M526" t="str">
        <f t="shared" si="152"/>
        <v/>
      </c>
      <c r="N526" t="str">
        <f t="shared" si="152"/>
        <v/>
      </c>
      <c r="O526" t="str">
        <f t="shared" si="152"/>
        <v/>
      </c>
      <c r="P526" t="str">
        <f t="shared" si="152"/>
        <v/>
      </c>
      <c r="Q526" t="str">
        <f t="shared" si="152"/>
        <v/>
      </c>
      <c r="R526" t="str">
        <f t="shared" si="152"/>
        <v/>
      </c>
      <c r="S526" t="str">
        <f t="shared" si="152"/>
        <v/>
      </c>
      <c r="T526" t="str">
        <f t="shared" si="152"/>
        <v/>
      </c>
      <c r="U526" t="str">
        <f t="shared" si="152"/>
        <v/>
      </c>
      <c r="V526" t="str">
        <f t="shared" si="132"/>
        <v/>
      </c>
      <c r="W526" t="str">
        <f t="shared" si="151"/>
        <v/>
      </c>
      <c r="X526" t="str">
        <f t="shared" si="151"/>
        <v/>
      </c>
      <c r="Y526" t="str">
        <f t="shared" si="151"/>
        <v/>
      </c>
      <c r="Z526" t="str">
        <f t="shared" si="151"/>
        <v/>
      </c>
      <c r="AA526" t="str">
        <f t="shared" si="151"/>
        <v/>
      </c>
      <c r="AB526" t="str">
        <f t="shared" si="151"/>
        <v/>
      </c>
      <c r="AC526" t="str">
        <f t="shared" ref="AC526:AH535" si="153">IFERROR((IF(FIND(AC$1,$E526,1)&gt;0,"x")),"")</f>
        <v/>
      </c>
      <c r="AD526" t="str">
        <f t="shared" si="153"/>
        <v/>
      </c>
      <c r="AE526" t="str">
        <f t="shared" si="153"/>
        <v/>
      </c>
      <c r="AF526" t="str">
        <f t="shared" si="153"/>
        <v/>
      </c>
      <c r="AG526" t="str">
        <f t="shared" si="153"/>
        <v/>
      </c>
      <c r="AH526" t="str">
        <f t="shared" si="153"/>
        <v/>
      </c>
      <c r="AI526">
        <f t="shared" si="133"/>
        <v>0</v>
      </c>
      <c r="AJ526">
        <f t="shared" si="134"/>
        <v>0</v>
      </c>
    </row>
    <row r="527" spans="2:36" hidden="1" x14ac:dyDescent="0.2">
      <c r="B527">
        <f>TABLA!D522</f>
        <v>1955</v>
      </c>
      <c r="C527" t="str">
        <f>IF(ISNA(LOOKUP($D527,BLIOTECAS!$B$1:$B$27,BLIOTECAS!C$1:C$27)),"",LOOKUP($D527,BLIOTECAS!$B$1:$B$27,BLIOTECAS!C$1:C$27))</f>
        <v xml:space="preserve">Facultad de Ciencias de la Información </v>
      </c>
      <c r="D527">
        <f>TABLA!G522</f>
        <v>4</v>
      </c>
      <c r="E527" s="163">
        <f>TABLA!BF522</f>
        <v>0</v>
      </c>
      <c r="F527" s="163">
        <f>TABLA!BO522</f>
        <v>0</v>
      </c>
      <c r="G527" t="str">
        <f t="shared" si="152"/>
        <v/>
      </c>
      <c r="H527" t="str">
        <f t="shared" si="152"/>
        <v/>
      </c>
      <c r="I527" t="str">
        <f t="shared" si="152"/>
        <v/>
      </c>
      <c r="J527" t="str">
        <f t="shared" si="152"/>
        <v/>
      </c>
      <c r="K527" t="str">
        <f t="shared" si="152"/>
        <v/>
      </c>
      <c r="L527" t="str">
        <f t="shared" si="152"/>
        <v/>
      </c>
      <c r="M527" t="str">
        <f t="shared" si="152"/>
        <v/>
      </c>
      <c r="N527" t="str">
        <f t="shared" si="152"/>
        <v/>
      </c>
      <c r="O527" t="str">
        <f t="shared" si="152"/>
        <v/>
      </c>
      <c r="P527" t="str">
        <f t="shared" si="152"/>
        <v/>
      </c>
      <c r="Q527" t="str">
        <f t="shared" si="152"/>
        <v/>
      </c>
      <c r="R527" t="str">
        <f t="shared" si="152"/>
        <v/>
      </c>
      <c r="S527" t="str">
        <f t="shared" si="152"/>
        <v/>
      </c>
      <c r="T527" t="str">
        <f t="shared" si="152"/>
        <v/>
      </c>
      <c r="U527" t="str">
        <f t="shared" si="152"/>
        <v/>
      </c>
      <c r="V527" t="str">
        <f t="shared" si="132"/>
        <v/>
      </c>
      <c r="W527" t="str">
        <f t="shared" ref="W527:AB536" si="154">IFERROR((IF(FIND(W$1,$E527,1)&gt;0,"x")),"")</f>
        <v/>
      </c>
      <c r="X527" t="str">
        <f t="shared" si="154"/>
        <v/>
      </c>
      <c r="Y527" t="str">
        <f t="shared" si="154"/>
        <v/>
      </c>
      <c r="Z527" t="str">
        <f t="shared" si="154"/>
        <v/>
      </c>
      <c r="AA527" t="str">
        <f t="shared" si="154"/>
        <v/>
      </c>
      <c r="AB527" t="str">
        <f t="shared" si="154"/>
        <v/>
      </c>
      <c r="AC527" t="str">
        <f t="shared" si="153"/>
        <v/>
      </c>
      <c r="AD527" t="str">
        <f t="shared" si="153"/>
        <v/>
      </c>
      <c r="AE527" t="str">
        <f t="shared" si="153"/>
        <v/>
      </c>
      <c r="AF527" t="str">
        <f t="shared" si="153"/>
        <v/>
      </c>
      <c r="AG527" t="str">
        <f t="shared" si="153"/>
        <v/>
      </c>
      <c r="AH527" t="str">
        <f t="shared" si="153"/>
        <v/>
      </c>
      <c r="AI527">
        <f t="shared" si="133"/>
        <v>0</v>
      </c>
      <c r="AJ527">
        <f t="shared" si="134"/>
        <v>0</v>
      </c>
    </row>
    <row r="528" spans="2:36" hidden="1" x14ac:dyDescent="0.2">
      <c r="B528">
        <f>TABLA!D523</f>
        <v>1956</v>
      </c>
      <c r="C528" t="str">
        <f>IF(ISNA(LOOKUP($D528,BLIOTECAS!$B$1:$B$27,BLIOTECAS!C$1:C$27)),"",LOOKUP($D528,BLIOTECAS!$B$1:$B$27,BLIOTECAS!C$1:C$27))</f>
        <v>F. Estudios Estadísticos</v>
      </c>
      <c r="D528">
        <f>TABLA!G523</f>
        <v>23</v>
      </c>
      <c r="E528" s="163">
        <f>TABLA!BF523</f>
        <v>0</v>
      </c>
      <c r="F528" s="163">
        <f>TABLA!BO523</f>
        <v>0</v>
      </c>
      <c r="G528" t="str">
        <f t="shared" si="152"/>
        <v/>
      </c>
      <c r="H528" t="str">
        <f t="shared" si="152"/>
        <v/>
      </c>
      <c r="I528" t="str">
        <f t="shared" si="152"/>
        <v/>
      </c>
      <c r="J528" t="str">
        <f t="shared" si="152"/>
        <v/>
      </c>
      <c r="K528" t="str">
        <f t="shared" si="152"/>
        <v/>
      </c>
      <c r="L528" t="str">
        <f t="shared" si="152"/>
        <v/>
      </c>
      <c r="M528" t="str">
        <f t="shared" si="152"/>
        <v/>
      </c>
      <c r="N528" t="str">
        <f t="shared" si="152"/>
        <v/>
      </c>
      <c r="O528" t="str">
        <f t="shared" si="152"/>
        <v/>
      </c>
      <c r="P528" t="str">
        <f t="shared" si="152"/>
        <v/>
      </c>
      <c r="Q528" t="str">
        <f t="shared" si="152"/>
        <v/>
      </c>
      <c r="R528" t="str">
        <f t="shared" si="152"/>
        <v/>
      </c>
      <c r="S528" t="str">
        <f t="shared" si="152"/>
        <v/>
      </c>
      <c r="T528" t="str">
        <f t="shared" si="152"/>
        <v/>
      </c>
      <c r="U528" t="str">
        <f t="shared" si="152"/>
        <v/>
      </c>
      <c r="V528" t="str">
        <f t="shared" si="132"/>
        <v/>
      </c>
      <c r="W528" t="str">
        <f t="shared" si="154"/>
        <v/>
      </c>
      <c r="X528" t="str">
        <f t="shared" si="154"/>
        <v/>
      </c>
      <c r="Y528" t="str">
        <f t="shared" si="154"/>
        <v/>
      </c>
      <c r="Z528" t="str">
        <f t="shared" si="154"/>
        <v/>
      </c>
      <c r="AA528" t="str">
        <f t="shared" si="154"/>
        <v/>
      </c>
      <c r="AB528" t="str">
        <f t="shared" si="154"/>
        <v/>
      </c>
      <c r="AC528" t="str">
        <f t="shared" si="153"/>
        <v/>
      </c>
      <c r="AD528" t="str">
        <f t="shared" si="153"/>
        <v/>
      </c>
      <c r="AE528" t="str">
        <f t="shared" si="153"/>
        <v/>
      </c>
      <c r="AF528" t="str">
        <f t="shared" si="153"/>
        <v/>
      </c>
      <c r="AG528" t="str">
        <f t="shared" si="153"/>
        <v/>
      </c>
      <c r="AH528" t="str">
        <f t="shared" si="153"/>
        <v/>
      </c>
      <c r="AI528">
        <f t="shared" si="133"/>
        <v>0</v>
      </c>
      <c r="AJ528">
        <f t="shared" si="134"/>
        <v>0</v>
      </c>
    </row>
    <row r="529" spans="2:36" hidden="1" x14ac:dyDescent="0.2">
      <c r="B529">
        <f>TABLA!D524</f>
        <v>1957</v>
      </c>
      <c r="C529" t="str">
        <f>IF(ISNA(LOOKUP($D529,BLIOTECAS!$B$1:$B$27,BLIOTECAS!C$1:C$27)),"",LOOKUP($D529,BLIOTECAS!$B$1:$B$27,BLIOTECAS!C$1:C$27))</f>
        <v xml:space="preserve">Facultad de Psicología </v>
      </c>
      <c r="D529">
        <f>TABLA!G524</f>
        <v>20</v>
      </c>
      <c r="E529" s="163">
        <f>TABLA!BF524</f>
        <v>0</v>
      </c>
      <c r="F529" s="163">
        <f>TABLA!BO524</f>
        <v>0</v>
      </c>
      <c r="G529" t="str">
        <f t="shared" si="152"/>
        <v/>
      </c>
      <c r="H529" t="str">
        <f t="shared" si="152"/>
        <v/>
      </c>
      <c r="I529" t="str">
        <f t="shared" si="152"/>
        <v/>
      </c>
      <c r="J529" t="str">
        <f t="shared" si="152"/>
        <v/>
      </c>
      <c r="K529" t="str">
        <f t="shared" si="152"/>
        <v/>
      </c>
      <c r="L529" t="str">
        <f t="shared" si="152"/>
        <v/>
      </c>
      <c r="M529" t="str">
        <f t="shared" si="152"/>
        <v/>
      </c>
      <c r="N529" t="str">
        <f t="shared" si="152"/>
        <v/>
      </c>
      <c r="O529" t="str">
        <f t="shared" si="152"/>
        <v/>
      </c>
      <c r="P529" t="str">
        <f t="shared" si="152"/>
        <v/>
      </c>
      <c r="Q529" t="str">
        <f t="shared" si="152"/>
        <v/>
      </c>
      <c r="R529" t="str">
        <f t="shared" si="152"/>
        <v/>
      </c>
      <c r="S529" t="str">
        <f t="shared" si="152"/>
        <v/>
      </c>
      <c r="T529" t="str">
        <f t="shared" si="152"/>
        <v/>
      </c>
      <c r="U529" t="str">
        <f t="shared" si="152"/>
        <v/>
      </c>
      <c r="V529" t="str">
        <f t="shared" ref="V529:V592" si="155">IFERROR((IF(FIND(V$1,$E529,1)&gt;0,"x")),"")</f>
        <v/>
      </c>
      <c r="W529" t="str">
        <f t="shared" si="154"/>
        <v/>
      </c>
      <c r="X529" t="str">
        <f t="shared" si="154"/>
        <v/>
      </c>
      <c r="Y529" t="str">
        <f t="shared" si="154"/>
        <v/>
      </c>
      <c r="Z529" t="str">
        <f t="shared" si="154"/>
        <v/>
      </c>
      <c r="AA529" t="str">
        <f t="shared" si="154"/>
        <v/>
      </c>
      <c r="AB529" t="str">
        <f t="shared" si="154"/>
        <v/>
      </c>
      <c r="AC529" t="str">
        <f t="shared" si="153"/>
        <v/>
      </c>
      <c r="AD529" t="str">
        <f t="shared" si="153"/>
        <v/>
      </c>
      <c r="AE529" t="str">
        <f t="shared" si="153"/>
        <v/>
      </c>
      <c r="AF529" t="str">
        <f t="shared" si="153"/>
        <v/>
      </c>
      <c r="AG529" t="str">
        <f t="shared" si="153"/>
        <v/>
      </c>
      <c r="AH529" t="str">
        <f t="shared" si="153"/>
        <v/>
      </c>
      <c r="AI529">
        <f t="shared" ref="AI529:AI592" si="156">COUNTIF(E529,"&lt;&gt;0")</f>
        <v>0</v>
      </c>
      <c r="AJ529">
        <f t="shared" ref="AJ529:AJ592" si="157">COUNTIF(F529,"&lt;&gt;0")</f>
        <v>0</v>
      </c>
    </row>
    <row r="530" spans="2:36" x14ac:dyDescent="0.2">
      <c r="B530">
        <f>TABLA!D525</f>
        <v>1958</v>
      </c>
      <c r="C530" t="str">
        <f>IF(ISNA(LOOKUP($D530,BLIOTECAS!$B$1:$B$27,BLIOTECAS!C$1:C$27)),"",LOOKUP($D530,BLIOTECAS!$B$1:$B$27,BLIOTECAS!C$1:C$27))</f>
        <v/>
      </c>
      <c r="D530">
        <f>TABLA!G525</f>
        <v>0</v>
      </c>
      <c r="E530" s="163">
        <f>TABLA!BF525</f>
        <v>0</v>
      </c>
      <c r="F530" s="163">
        <f>TABLA!BO525</f>
        <v>0</v>
      </c>
      <c r="G530" t="str">
        <f t="shared" si="152"/>
        <v/>
      </c>
      <c r="H530" t="str">
        <f t="shared" si="152"/>
        <v/>
      </c>
      <c r="I530" t="str">
        <f t="shared" si="152"/>
        <v/>
      </c>
      <c r="J530" t="str">
        <f t="shared" si="152"/>
        <v/>
      </c>
      <c r="K530" t="str">
        <f t="shared" si="152"/>
        <v/>
      </c>
      <c r="L530" t="str">
        <f t="shared" si="152"/>
        <v/>
      </c>
      <c r="M530" t="str">
        <f t="shared" si="152"/>
        <v/>
      </c>
      <c r="N530" t="str">
        <f t="shared" si="152"/>
        <v/>
      </c>
      <c r="O530" t="str">
        <f t="shared" si="152"/>
        <v/>
      </c>
      <c r="P530" t="str">
        <f t="shared" si="152"/>
        <v/>
      </c>
      <c r="Q530" t="str">
        <f t="shared" si="152"/>
        <v/>
      </c>
      <c r="R530" t="str">
        <f t="shared" si="152"/>
        <v/>
      </c>
      <c r="S530" t="str">
        <f t="shared" si="152"/>
        <v/>
      </c>
      <c r="T530" t="str">
        <f t="shared" si="152"/>
        <v/>
      </c>
      <c r="U530" t="str">
        <f t="shared" si="152"/>
        <v/>
      </c>
      <c r="V530" t="str">
        <f t="shared" si="155"/>
        <v/>
      </c>
      <c r="W530" t="str">
        <f t="shared" si="154"/>
        <v/>
      </c>
      <c r="X530" t="str">
        <f t="shared" si="154"/>
        <v/>
      </c>
      <c r="Y530" t="str">
        <f t="shared" si="154"/>
        <v/>
      </c>
      <c r="Z530" t="str">
        <f t="shared" si="154"/>
        <v/>
      </c>
      <c r="AA530" t="str">
        <f t="shared" si="154"/>
        <v/>
      </c>
      <c r="AB530" t="str">
        <f t="shared" si="154"/>
        <v/>
      </c>
      <c r="AC530" t="str">
        <f t="shared" si="153"/>
        <v/>
      </c>
      <c r="AD530" t="str">
        <f t="shared" si="153"/>
        <v/>
      </c>
      <c r="AE530" t="str">
        <f t="shared" si="153"/>
        <v/>
      </c>
      <c r="AF530" t="str">
        <f t="shared" si="153"/>
        <v/>
      </c>
      <c r="AG530" t="str">
        <f t="shared" si="153"/>
        <v/>
      </c>
      <c r="AH530" t="str">
        <f t="shared" si="153"/>
        <v/>
      </c>
      <c r="AI530">
        <f t="shared" si="156"/>
        <v>0</v>
      </c>
      <c r="AJ530">
        <f t="shared" si="157"/>
        <v>0</v>
      </c>
    </row>
    <row r="531" spans="2:36" hidden="1" x14ac:dyDescent="0.2">
      <c r="B531">
        <f>TABLA!D526</f>
        <v>1959</v>
      </c>
      <c r="C531" t="str">
        <f>IF(ISNA(LOOKUP($D531,BLIOTECAS!$B$1:$B$27,BLIOTECAS!C$1:C$27)),"",LOOKUP($D531,BLIOTECAS!$B$1:$B$27,BLIOTECAS!C$1:C$27))</f>
        <v xml:space="preserve">Facultad de Psicología </v>
      </c>
      <c r="D531">
        <f>TABLA!G526</f>
        <v>20</v>
      </c>
      <c r="E531" s="163">
        <f>TABLA!BF526</f>
        <v>0</v>
      </c>
      <c r="F531" s="163">
        <f>TABLA!BO526</f>
        <v>0</v>
      </c>
      <c r="G531" t="str">
        <f t="shared" si="152"/>
        <v/>
      </c>
      <c r="H531" t="str">
        <f t="shared" si="152"/>
        <v/>
      </c>
      <c r="I531" t="str">
        <f t="shared" si="152"/>
        <v/>
      </c>
      <c r="J531" t="str">
        <f t="shared" si="152"/>
        <v/>
      </c>
      <c r="K531" t="str">
        <f t="shared" si="152"/>
        <v/>
      </c>
      <c r="L531" t="str">
        <f t="shared" si="152"/>
        <v/>
      </c>
      <c r="M531" t="str">
        <f t="shared" si="152"/>
        <v/>
      </c>
      <c r="N531" t="str">
        <f t="shared" si="152"/>
        <v/>
      </c>
      <c r="O531" t="str">
        <f t="shared" si="152"/>
        <v/>
      </c>
      <c r="P531" t="str">
        <f t="shared" si="152"/>
        <v/>
      </c>
      <c r="Q531" t="str">
        <f t="shared" si="152"/>
        <v/>
      </c>
      <c r="R531" t="str">
        <f t="shared" si="152"/>
        <v/>
      </c>
      <c r="S531" t="str">
        <f t="shared" si="152"/>
        <v/>
      </c>
      <c r="T531" t="str">
        <f t="shared" si="152"/>
        <v/>
      </c>
      <c r="U531" t="str">
        <f t="shared" si="152"/>
        <v/>
      </c>
      <c r="V531" t="str">
        <f t="shared" si="155"/>
        <v/>
      </c>
      <c r="W531" t="str">
        <f t="shared" si="154"/>
        <v/>
      </c>
      <c r="X531" t="str">
        <f t="shared" si="154"/>
        <v/>
      </c>
      <c r="Y531" t="str">
        <f t="shared" si="154"/>
        <v/>
      </c>
      <c r="Z531" t="str">
        <f t="shared" si="154"/>
        <v/>
      </c>
      <c r="AA531" t="str">
        <f t="shared" si="154"/>
        <v/>
      </c>
      <c r="AB531" t="str">
        <f t="shared" si="154"/>
        <v/>
      </c>
      <c r="AC531" t="str">
        <f t="shared" si="153"/>
        <v/>
      </c>
      <c r="AD531" t="str">
        <f t="shared" si="153"/>
        <v/>
      </c>
      <c r="AE531" t="str">
        <f t="shared" si="153"/>
        <v/>
      </c>
      <c r="AF531" t="str">
        <f t="shared" si="153"/>
        <v/>
      </c>
      <c r="AG531" t="str">
        <f t="shared" si="153"/>
        <v/>
      </c>
      <c r="AH531" t="str">
        <f t="shared" si="153"/>
        <v/>
      </c>
      <c r="AI531">
        <f t="shared" si="156"/>
        <v>0</v>
      </c>
      <c r="AJ531">
        <f t="shared" si="157"/>
        <v>0</v>
      </c>
    </row>
    <row r="532" spans="2:36" hidden="1" x14ac:dyDescent="0.2">
      <c r="B532">
        <f>TABLA!D527</f>
        <v>1960</v>
      </c>
      <c r="C532" t="str">
        <f>IF(ISNA(LOOKUP($D532,BLIOTECAS!$B$1:$B$27,BLIOTECAS!C$1:C$27)),"",LOOKUP($D532,BLIOTECAS!$B$1:$B$27,BLIOTECAS!C$1:C$27))</f>
        <v xml:space="preserve">Facultad de Psicología </v>
      </c>
      <c r="D532">
        <f>TABLA!G527</f>
        <v>20</v>
      </c>
      <c r="E532" s="163">
        <f>TABLA!BF527</f>
        <v>0</v>
      </c>
      <c r="F532" s="163">
        <f>TABLA!BO527</f>
        <v>0</v>
      </c>
      <c r="G532" t="str">
        <f t="shared" si="152"/>
        <v/>
      </c>
      <c r="H532" t="str">
        <f t="shared" si="152"/>
        <v/>
      </c>
      <c r="I532" t="str">
        <f t="shared" si="152"/>
        <v/>
      </c>
      <c r="J532" t="str">
        <f t="shared" si="152"/>
        <v/>
      </c>
      <c r="K532" t="str">
        <f t="shared" si="152"/>
        <v/>
      </c>
      <c r="L532" t="str">
        <f t="shared" si="152"/>
        <v/>
      </c>
      <c r="M532" t="str">
        <f t="shared" si="152"/>
        <v/>
      </c>
      <c r="N532" t="str">
        <f t="shared" si="152"/>
        <v/>
      </c>
      <c r="O532" t="str">
        <f t="shared" si="152"/>
        <v/>
      </c>
      <c r="P532" t="str">
        <f t="shared" si="152"/>
        <v/>
      </c>
      <c r="Q532" t="str">
        <f t="shared" si="152"/>
        <v/>
      </c>
      <c r="R532" t="str">
        <f t="shared" si="152"/>
        <v/>
      </c>
      <c r="S532" t="str">
        <f t="shared" si="152"/>
        <v/>
      </c>
      <c r="T532" t="str">
        <f t="shared" si="152"/>
        <v/>
      </c>
      <c r="U532" t="str">
        <f t="shared" si="152"/>
        <v/>
      </c>
      <c r="V532" t="str">
        <f t="shared" si="155"/>
        <v/>
      </c>
      <c r="W532" t="str">
        <f t="shared" si="154"/>
        <v/>
      </c>
      <c r="X532" t="str">
        <f t="shared" si="154"/>
        <v/>
      </c>
      <c r="Y532" t="str">
        <f t="shared" si="154"/>
        <v/>
      </c>
      <c r="Z532" t="str">
        <f t="shared" si="154"/>
        <v/>
      </c>
      <c r="AA532" t="str">
        <f t="shared" si="154"/>
        <v/>
      </c>
      <c r="AB532" t="str">
        <f t="shared" si="154"/>
        <v/>
      </c>
      <c r="AC532" t="str">
        <f t="shared" si="153"/>
        <v/>
      </c>
      <c r="AD532" t="str">
        <f t="shared" si="153"/>
        <v/>
      </c>
      <c r="AE532" t="str">
        <f t="shared" si="153"/>
        <v/>
      </c>
      <c r="AF532" t="str">
        <f t="shared" si="153"/>
        <v/>
      </c>
      <c r="AG532" t="str">
        <f t="shared" si="153"/>
        <v/>
      </c>
      <c r="AH532" t="str">
        <f t="shared" si="153"/>
        <v/>
      </c>
      <c r="AI532">
        <f t="shared" si="156"/>
        <v>0</v>
      </c>
      <c r="AJ532">
        <f t="shared" si="157"/>
        <v>0</v>
      </c>
    </row>
    <row r="533" spans="2:36" x14ac:dyDescent="0.2">
      <c r="B533">
        <f>TABLA!D528</f>
        <v>1961</v>
      </c>
      <c r="C533" t="str">
        <f>IF(ISNA(LOOKUP($D533,BLIOTECAS!$B$1:$B$27,BLIOTECAS!C$1:C$27)),"",LOOKUP($D533,BLIOTECAS!$B$1:$B$27,BLIOTECAS!C$1:C$27))</f>
        <v/>
      </c>
      <c r="D533">
        <f>TABLA!G528</f>
        <v>0</v>
      </c>
      <c r="E533" s="163">
        <f>TABLA!BF528</f>
        <v>0</v>
      </c>
      <c r="F533" s="163">
        <f>TABLA!BO528</f>
        <v>0</v>
      </c>
      <c r="G533" t="str">
        <f t="shared" si="152"/>
        <v/>
      </c>
      <c r="H533" t="str">
        <f t="shared" si="152"/>
        <v/>
      </c>
      <c r="I533" t="str">
        <f t="shared" si="152"/>
        <v/>
      </c>
      <c r="J533" t="str">
        <f t="shared" si="152"/>
        <v/>
      </c>
      <c r="K533" t="str">
        <f t="shared" si="152"/>
        <v/>
      </c>
      <c r="L533" t="str">
        <f t="shared" si="152"/>
        <v/>
      </c>
      <c r="M533" t="str">
        <f t="shared" si="152"/>
        <v/>
      </c>
      <c r="N533" t="str">
        <f t="shared" si="152"/>
        <v/>
      </c>
      <c r="O533" t="str">
        <f t="shared" si="152"/>
        <v/>
      </c>
      <c r="P533" t="str">
        <f t="shared" si="152"/>
        <v/>
      </c>
      <c r="Q533" t="str">
        <f t="shared" si="152"/>
        <v/>
      </c>
      <c r="R533" t="str">
        <f t="shared" si="152"/>
        <v/>
      </c>
      <c r="S533" t="str">
        <f t="shared" si="152"/>
        <v/>
      </c>
      <c r="T533" t="str">
        <f t="shared" si="152"/>
        <v/>
      </c>
      <c r="U533" t="str">
        <f t="shared" si="152"/>
        <v/>
      </c>
      <c r="V533" t="str">
        <f t="shared" si="155"/>
        <v/>
      </c>
      <c r="W533" t="str">
        <f t="shared" si="154"/>
        <v/>
      </c>
      <c r="X533" t="str">
        <f t="shared" si="154"/>
        <v/>
      </c>
      <c r="Y533" t="str">
        <f t="shared" si="154"/>
        <v/>
      </c>
      <c r="Z533" t="str">
        <f t="shared" si="154"/>
        <v/>
      </c>
      <c r="AA533" t="str">
        <f t="shared" si="154"/>
        <v/>
      </c>
      <c r="AB533" t="str">
        <f t="shared" si="154"/>
        <v/>
      </c>
      <c r="AC533" t="str">
        <f t="shared" si="153"/>
        <v/>
      </c>
      <c r="AD533" t="str">
        <f t="shared" si="153"/>
        <v/>
      </c>
      <c r="AE533" t="str">
        <f t="shared" si="153"/>
        <v/>
      </c>
      <c r="AF533" t="str">
        <f t="shared" si="153"/>
        <v/>
      </c>
      <c r="AG533" t="str">
        <f t="shared" si="153"/>
        <v/>
      </c>
      <c r="AH533" t="str">
        <f t="shared" si="153"/>
        <v/>
      </c>
      <c r="AI533">
        <f t="shared" si="156"/>
        <v>0</v>
      </c>
      <c r="AJ533">
        <f t="shared" si="157"/>
        <v>0</v>
      </c>
    </row>
    <row r="534" spans="2:36" hidden="1" x14ac:dyDescent="0.2">
      <c r="B534">
        <f>TABLA!D529</f>
        <v>1962</v>
      </c>
      <c r="C534" t="str">
        <f>IF(ISNA(LOOKUP($D534,BLIOTECAS!$B$1:$B$27,BLIOTECAS!C$1:C$27)),"",LOOKUP($D534,BLIOTECAS!$B$1:$B$27,BLIOTECAS!C$1:C$27))</f>
        <v xml:space="preserve">Facultad de Filología </v>
      </c>
      <c r="D534">
        <f>TABLA!G529</f>
        <v>14</v>
      </c>
      <c r="E534" s="163">
        <f>TABLA!BF529</f>
        <v>0</v>
      </c>
      <c r="F534" s="163">
        <f>TABLA!BO529</f>
        <v>0</v>
      </c>
      <c r="G534" t="str">
        <f t="shared" ref="G534:U543" si="158">IFERROR((IF(FIND(G$1,$E534,1)&gt;0,"x")),"")</f>
        <v/>
      </c>
      <c r="H534" t="str">
        <f t="shared" si="158"/>
        <v/>
      </c>
      <c r="I534" t="str">
        <f t="shared" si="158"/>
        <v/>
      </c>
      <c r="J534" t="str">
        <f t="shared" si="158"/>
        <v/>
      </c>
      <c r="K534" t="str">
        <f t="shared" si="158"/>
        <v/>
      </c>
      <c r="L534" t="str">
        <f t="shared" si="158"/>
        <v/>
      </c>
      <c r="M534" t="str">
        <f t="shared" si="158"/>
        <v/>
      </c>
      <c r="N534" t="str">
        <f t="shared" si="158"/>
        <v/>
      </c>
      <c r="O534" t="str">
        <f t="shared" si="158"/>
        <v/>
      </c>
      <c r="P534" t="str">
        <f t="shared" si="158"/>
        <v/>
      </c>
      <c r="Q534" t="str">
        <f t="shared" si="158"/>
        <v/>
      </c>
      <c r="R534" t="str">
        <f t="shared" si="158"/>
        <v/>
      </c>
      <c r="S534" t="str">
        <f t="shared" si="158"/>
        <v/>
      </c>
      <c r="T534" t="str">
        <f t="shared" si="158"/>
        <v/>
      </c>
      <c r="U534" t="str">
        <f t="shared" si="158"/>
        <v/>
      </c>
      <c r="V534" t="str">
        <f t="shared" si="155"/>
        <v/>
      </c>
      <c r="W534" t="str">
        <f t="shared" si="154"/>
        <v/>
      </c>
      <c r="X534" t="str">
        <f t="shared" si="154"/>
        <v/>
      </c>
      <c r="Y534" t="str">
        <f t="shared" si="154"/>
        <v/>
      </c>
      <c r="Z534" t="str">
        <f t="shared" si="154"/>
        <v/>
      </c>
      <c r="AA534" t="str">
        <f t="shared" si="154"/>
        <v/>
      </c>
      <c r="AB534" t="str">
        <f t="shared" si="154"/>
        <v/>
      </c>
      <c r="AC534" t="str">
        <f t="shared" si="153"/>
        <v/>
      </c>
      <c r="AD534" t="str">
        <f t="shared" si="153"/>
        <v/>
      </c>
      <c r="AE534" t="str">
        <f t="shared" si="153"/>
        <v/>
      </c>
      <c r="AF534" t="str">
        <f t="shared" si="153"/>
        <v/>
      </c>
      <c r="AG534" t="str">
        <f t="shared" si="153"/>
        <v/>
      </c>
      <c r="AH534" t="str">
        <f t="shared" si="153"/>
        <v/>
      </c>
      <c r="AI534">
        <f t="shared" si="156"/>
        <v>0</v>
      </c>
      <c r="AJ534">
        <f t="shared" si="157"/>
        <v>0</v>
      </c>
    </row>
    <row r="535" spans="2:36" ht="89.25" hidden="1" x14ac:dyDescent="0.2">
      <c r="B535">
        <f>TABLA!D530</f>
        <v>1963</v>
      </c>
      <c r="C535" t="str">
        <f>IF(ISNA(LOOKUP($D535,BLIOTECAS!$B$1:$B$27,BLIOTECAS!C$1:C$27)),"",LOOKUP($D535,BLIOTECAS!$B$1:$B$27,BLIOTECAS!C$1:C$27))</f>
        <v xml:space="preserve">Facultad de Filología </v>
      </c>
      <c r="D535">
        <f>TABLA!G530</f>
        <v>14</v>
      </c>
      <c r="E535" s="163">
        <f>TABLA!BF530</f>
        <v>0</v>
      </c>
      <c r="F535" s="163" t="str">
        <f>TABLA!BO530</f>
        <v xml:space="preserve">En los dos últimos años muchos aspectos han mejorado algo, o han quedado igual, pero pesan bastante para la B. María Zambrano (Filología) los períodos de cierre por obras, algunos durante el curso o amplio período estival (intenso para investigación, TFG y TFM, con la correspondiente demanda más allá de simple "sala de estudio") y en ocasiones sin previo aviso o con una antelación mínima en proporción al período de cierre. En catálogo, me resulta más incómodo que la búsqueda por defecto sea BUCea y no Cisne. La petición de fondos del depósito HYR sigue siendo poco ágil, a veces al día siguiente. </v>
      </c>
      <c r="G535" t="str">
        <f t="shared" si="158"/>
        <v/>
      </c>
      <c r="H535" t="str">
        <f t="shared" si="158"/>
        <v/>
      </c>
      <c r="I535" t="str">
        <f t="shared" si="158"/>
        <v/>
      </c>
      <c r="J535" t="str">
        <f t="shared" si="158"/>
        <v/>
      </c>
      <c r="K535" t="str">
        <f t="shared" si="158"/>
        <v/>
      </c>
      <c r="L535" t="str">
        <f t="shared" si="158"/>
        <v/>
      </c>
      <c r="M535" t="str">
        <f t="shared" si="158"/>
        <v/>
      </c>
      <c r="N535" t="str">
        <f t="shared" si="158"/>
        <v/>
      </c>
      <c r="O535" t="str">
        <f t="shared" si="158"/>
        <v/>
      </c>
      <c r="P535" t="str">
        <f t="shared" si="158"/>
        <v/>
      </c>
      <c r="Q535" t="str">
        <f t="shared" si="158"/>
        <v/>
      </c>
      <c r="R535" t="str">
        <f t="shared" si="158"/>
        <v/>
      </c>
      <c r="S535" t="str">
        <f t="shared" si="158"/>
        <v/>
      </c>
      <c r="T535" t="str">
        <f t="shared" si="158"/>
        <v/>
      </c>
      <c r="U535" t="str">
        <f t="shared" si="158"/>
        <v/>
      </c>
      <c r="V535" t="str">
        <f t="shared" si="155"/>
        <v/>
      </c>
      <c r="W535" t="str">
        <f t="shared" si="154"/>
        <v/>
      </c>
      <c r="X535" t="str">
        <f t="shared" si="154"/>
        <v/>
      </c>
      <c r="Y535" t="str">
        <f t="shared" si="154"/>
        <v/>
      </c>
      <c r="Z535" t="str">
        <f t="shared" si="154"/>
        <v/>
      </c>
      <c r="AA535" t="str">
        <f t="shared" si="154"/>
        <v/>
      </c>
      <c r="AB535" t="str">
        <f t="shared" si="154"/>
        <v/>
      </c>
      <c r="AC535" t="str">
        <f t="shared" si="153"/>
        <v/>
      </c>
      <c r="AD535" t="str">
        <f t="shared" si="153"/>
        <v/>
      </c>
      <c r="AE535" t="str">
        <f t="shared" si="153"/>
        <v/>
      </c>
      <c r="AF535" t="str">
        <f t="shared" si="153"/>
        <v/>
      </c>
      <c r="AG535" t="str">
        <f t="shared" si="153"/>
        <v/>
      </c>
      <c r="AH535" t="str">
        <f t="shared" si="153"/>
        <v/>
      </c>
      <c r="AI535">
        <f t="shared" si="156"/>
        <v>0</v>
      </c>
      <c r="AJ535">
        <f t="shared" si="157"/>
        <v>1</v>
      </c>
    </row>
    <row r="536" spans="2:36" hidden="1" x14ac:dyDescent="0.2">
      <c r="B536">
        <f>TABLA!D531</f>
        <v>1964</v>
      </c>
      <c r="C536" t="str">
        <f>IF(ISNA(LOOKUP($D536,BLIOTECAS!$B$1:$B$27,BLIOTECAS!C$1:C$27)),"",LOOKUP($D536,BLIOTECAS!$B$1:$B$27,BLIOTECAS!C$1:C$27))</f>
        <v xml:space="preserve">Facultad de Derecho </v>
      </c>
      <c r="D536">
        <f>TABLA!G531</f>
        <v>11</v>
      </c>
      <c r="E536" s="163">
        <f>TABLA!BF531</f>
        <v>0</v>
      </c>
      <c r="F536" s="163">
        <f>TABLA!BO531</f>
        <v>0</v>
      </c>
      <c r="G536" t="str">
        <f t="shared" si="158"/>
        <v/>
      </c>
      <c r="H536" t="str">
        <f t="shared" si="158"/>
        <v/>
      </c>
      <c r="I536" t="str">
        <f t="shared" si="158"/>
        <v/>
      </c>
      <c r="J536" t="str">
        <f t="shared" si="158"/>
        <v/>
      </c>
      <c r="K536" t="str">
        <f t="shared" si="158"/>
        <v/>
      </c>
      <c r="L536" t="str">
        <f t="shared" si="158"/>
        <v/>
      </c>
      <c r="M536" t="str">
        <f t="shared" si="158"/>
        <v/>
      </c>
      <c r="N536" t="str">
        <f t="shared" si="158"/>
        <v/>
      </c>
      <c r="O536" t="str">
        <f t="shared" si="158"/>
        <v/>
      </c>
      <c r="P536" t="str">
        <f t="shared" si="158"/>
        <v/>
      </c>
      <c r="Q536" t="str">
        <f t="shared" si="158"/>
        <v/>
      </c>
      <c r="R536" t="str">
        <f t="shared" si="158"/>
        <v/>
      </c>
      <c r="S536" t="str">
        <f t="shared" si="158"/>
        <v/>
      </c>
      <c r="T536" t="str">
        <f t="shared" si="158"/>
        <v/>
      </c>
      <c r="U536" t="str">
        <f t="shared" si="158"/>
        <v/>
      </c>
      <c r="V536" t="str">
        <f t="shared" si="155"/>
        <v/>
      </c>
      <c r="W536" t="str">
        <f t="shared" si="154"/>
        <v/>
      </c>
      <c r="X536" t="str">
        <f t="shared" si="154"/>
        <v/>
      </c>
      <c r="Y536" t="str">
        <f t="shared" si="154"/>
        <v/>
      </c>
      <c r="Z536" t="str">
        <f t="shared" si="154"/>
        <v/>
      </c>
      <c r="AA536" t="str">
        <f t="shared" si="154"/>
        <v/>
      </c>
      <c r="AB536" t="str">
        <f t="shared" si="154"/>
        <v/>
      </c>
      <c r="AC536" t="str">
        <f t="shared" ref="AC536:AH545" si="159">IFERROR((IF(FIND(AC$1,$E536,1)&gt;0,"x")),"")</f>
        <v/>
      </c>
      <c r="AD536" t="str">
        <f t="shared" si="159"/>
        <v/>
      </c>
      <c r="AE536" t="str">
        <f t="shared" si="159"/>
        <v/>
      </c>
      <c r="AF536" t="str">
        <f t="shared" si="159"/>
        <v/>
      </c>
      <c r="AG536" t="str">
        <f t="shared" si="159"/>
        <v/>
      </c>
      <c r="AH536" t="str">
        <f t="shared" si="159"/>
        <v/>
      </c>
      <c r="AI536">
        <f t="shared" si="156"/>
        <v>0</v>
      </c>
      <c r="AJ536">
        <f t="shared" si="157"/>
        <v>0</v>
      </c>
    </row>
    <row r="537" spans="2:36" hidden="1" x14ac:dyDescent="0.2">
      <c r="B537">
        <f>TABLA!D532</f>
        <v>1965</v>
      </c>
      <c r="C537" t="str">
        <f>IF(ISNA(LOOKUP($D537,BLIOTECAS!$B$1:$B$27,BLIOTECAS!C$1:C$27)),"",LOOKUP($D537,BLIOTECAS!$B$1:$B$27,BLIOTECAS!C$1:C$27))</f>
        <v/>
      </c>
      <c r="D537">
        <f>TABLA!G532</f>
        <v>0</v>
      </c>
      <c r="E537" s="163">
        <f>TABLA!BF532</f>
        <v>0</v>
      </c>
      <c r="F537" s="163">
        <f>TABLA!BO532</f>
        <v>0</v>
      </c>
      <c r="G537" t="str">
        <f t="shared" si="158"/>
        <v/>
      </c>
      <c r="H537" t="str">
        <f t="shared" si="158"/>
        <v/>
      </c>
      <c r="I537" t="str">
        <f t="shared" si="158"/>
        <v/>
      </c>
      <c r="J537" t="str">
        <f t="shared" si="158"/>
        <v/>
      </c>
      <c r="K537" t="str">
        <f t="shared" si="158"/>
        <v/>
      </c>
      <c r="L537" t="str">
        <f t="shared" si="158"/>
        <v/>
      </c>
      <c r="M537" t="str">
        <f t="shared" si="158"/>
        <v/>
      </c>
      <c r="N537" t="str">
        <f t="shared" si="158"/>
        <v/>
      </c>
      <c r="O537" t="str">
        <f t="shared" si="158"/>
        <v/>
      </c>
      <c r="P537" t="str">
        <f t="shared" si="158"/>
        <v/>
      </c>
      <c r="Q537" t="str">
        <f t="shared" si="158"/>
        <v/>
      </c>
      <c r="R537" t="str">
        <f t="shared" si="158"/>
        <v/>
      </c>
      <c r="S537" t="str">
        <f t="shared" si="158"/>
        <v/>
      </c>
      <c r="T537" t="str">
        <f t="shared" si="158"/>
        <v/>
      </c>
      <c r="U537" t="str">
        <f t="shared" si="158"/>
        <v/>
      </c>
      <c r="V537" t="str">
        <f t="shared" si="155"/>
        <v/>
      </c>
      <c r="W537" t="str">
        <f t="shared" ref="W537:AB546" si="160">IFERROR((IF(FIND(W$1,$E537,1)&gt;0,"x")),"")</f>
        <v/>
      </c>
      <c r="X537" t="str">
        <f t="shared" si="160"/>
        <v/>
      </c>
      <c r="Y537" t="str">
        <f t="shared" si="160"/>
        <v/>
      </c>
      <c r="Z537" t="str">
        <f t="shared" si="160"/>
        <v/>
      </c>
      <c r="AA537" t="str">
        <f t="shared" si="160"/>
        <v/>
      </c>
      <c r="AB537" t="str">
        <f t="shared" si="160"/>
        <v/>
      </c>
      <c r="AC537" t="str">
        <f t="shared" si="159"/>
        <v/>
      </c>
      <c r="AD537" t="str">
        <f t="shared" si="159"/>
        <v/>
      </c>
      <c r="AE537" t="str">
        <f t="shared" si="159"/>
        <v/>
      </c>
      <c r="AF537" t="str">
        <f t="shared" si="159"/>
        <v/>
      </c>
      <c r="AG537" t="str">
        <f t="shared" si="159"/>
        <v/>
      </c>
      <c r="AH537" t="str">
        <f t="shared" si="159"/>
        <v/>
      </c>
      <c r="AI537">
        <f t="shared" si="156"/>
        <v>0</v>
      </c>
      <c r="AJ537">
        <f t="shared" si="157"/>
        <v>0</v>
      </c>
    </row>
    <row r="538" spans="2:36" hidden="1" x14ac:dyDescent="0.2">
      <c r="B538">
        <f>TABLA!D533</f>
        <v>1966</v>
      </c>
      <c r="C538" t="str">
        <f>IF(ISNA(LOOKUP($D538,BLIOTECAS!$B$1:$B$27,BLIOTECAS!C$1:C$27)),"",LOOKUP($D538,BLIOTECAS!$B$1:$B$27,BLIOTECAS!C$1:C$27))</f>
        <v xml:space="preserve">Facultad de Psicología </v>
      </c>
      <c r="D538">
        <f>TABLA!G533</f>
        <v>20</v>
      </c>
      <c r="E538" s="163">
        <f>TABLA!BF533</f>
        <v>0</v>
      </c>
      <c r="F538" s="163">
        <f>TABLA!BO533</f>
        <v>0</v>
      </c>
      <c r="G538" t="str">
        <f t="shared" si="158"/>
        <v/>
      </c>
      <c r="H538" t="str">
        <f t="shared" si="158"/>
        <v/>
      </c>
      <c r="I538" t="str">
        <f t="shared" si="158"/>
        <v/>
      </c>
      <c r="J538" t="str">
        <f t="shared" si="158"/>
        <v/>
      </c>
      <c r="K538" t="str">
        <f t="shared" si="158"/>
        <v/>
      </c>
      <c r="L538" t="str">
        <f t="shared" si="158"/>
        <v/>
      </c>
      <c r="M538" t="str">
        <f t="shared" si="158"/>
        <v/>
      </c>
      <c r="N538" t="str">
        <f t="shared" si="158"/>
        <v/>
      </c>
      <c r="O538" t="str">
        <f t="shared" si="158"/>
        <v/>
      </c>
      <c r="P538" t="str">
        <f t="shared" si="158"/>
        <v/>
      </c>
      <c r="Q538" t="str">
        <f t="shared" si="158"/>
        <v/>
      </c>
      <c r="R538" t="str">
        <f t="shared" si="158"/>
        <v/>
      </c>
      <c r="S538" t="str">
        <f t="shared" si="158"/>
        <v/>
      </c>
      <c r="T538" t="str">
        <f t="shared" si="158"/>
        <v/>
      </c>
      <c r="U538" t="str">
        <f t="shared" si="158"/>
        <v/>
      </c>
      <c r="V538" t="str">
        <f t="shared" si="155"/>
        <v/>
      </c>
      <c r="W538" t="str">
        <f t="shared" si="160"/>
        <v/>
      </c>
      <c r="X538" t="str">
        <f t="shared" si="160"/>
        <v/>
      </c>
      <c r="Y538" t="str">
        <f t="shared" si="160"/>
        <v/>
      </c>
      <c r="Z538" t="str">
        <f t="shared" si="160"/>
        <v/>
      </c>
      <c r="AA538" t="str">
        <f t="shared" si="160"/>
        <v/>
      </c>
      <c r="AB538" t="str">
        <f t="shared" si="160"/>
        <v/>
      </c>
      <c r="AC538" t="str">
        <f t="shared" si="159"/>
        <v/>
      </c>
      <c r="AD538" t="str">
        <f t="shared" si="159"/>
        <v/>
      </c>
      <c r="AE538" t="str">
        <f t="shared" si="159"/>
        <v/>
      </c>
      <c r="AF538" t="str">
        <f t="shared" si="159"/>
        <v/>
      </c>
      <c r="AG538" t="str">
        <f t="shared" si="159"/>
        <v/>
      </c>
      <c r="AH538" t="str">
        <f t="shared" si="159"/>
        <v/>
      </c>
      <c r="AI538">
        <f t="shared" si="156"/>
        <v>0</v>
      </c>
      <c r="AJ538">
        <f t="shared" si="157"/>
        <v>0</v>
      </c>
    </row>
    <row r="539" spans="2:36" hidden="1" x14ac:dyDescent="0.2">
      <c r="B539">
        <f>TABLA!D534</f>
        <v>1967</v>
      </c>
      <c r="C539" t="str">
        <f>IF(ISNA(LOOKUP($D539,BLIOTECAS!$B$1:$B$27,BLIOTECAS!C$1:C$27)),"",LOOKUP($D539,BLIOTECAS!$B$1:$B$27,BLIOTECAS!C$1:C$27))</f>
        <v xml:space="preserve">Facultad de Ciencias Matemáticas </v>
      </c>
      <c r="D539">
        <f>TABLA!G534</f>
        <v>8</v>
      </c>
      <c r="E539" s="163">
        <f>TABLA!BF534</f>
        <v>0</v>
      </c>
      <c r="F539" s="163">
        <f>TABLA!BO534</f>
        <v>0</v>
      </c>
      <c r="G539" t="str">
        <f t="shared" si="158"/>
        <v/>
      </c>
      <c r="H539" t="str">
        <f t="shared" si="158"/>
        <v/>
      </c>
      <c r="I539" t="str">
        <f t="shared" si="158"/>
        <v/>
      </c>
      <c r="J539" t="str">
        <f t="shared" si="158"/>
        <v/>
      </c>
      <c r="K539" t="str">
        <f t="shared" si="158"/>
        <v/>
      </c>
      <c r="L539" t="str">
        <f t="shared" si="158"/>
        <v/>
      </c>
      <c r="M539" t="str">
        <f t="shared" si="158"/>
        <v/>
      </c>
      <c r="N539" t="str">
        <f t="shared" si="158"/>
        <v/>
      </c>
      <c r="O539" t="str">
        <f t="shared" si="158"/>
        <v/>
      </c>
      <c r="P539" t="str">
        <f t="shared" si="158"/>
        <v/>
      </c>
      <c r="Q539" t="str">
        <f t="shared" si="158"/>
        <v/>
      </c>
      <c r="R539" t="str">
        <f t="shared" si="158"/>
        <v/>
      </c>
      <c r="S539" t="str">
        <f t="shared" si="158"/>
        <v/>
      </c>
      <c r="T539" t="str">
        <f t="shared" si="158"/>
        <v/>
      </c>
      <c r="U539" t="str">
        <f t="shared" si="158"/>
        <v/>
      </c>
      <c r="V539" t="str">
        <f t="shared" si="155"/>
        <v/>
      </c>
      <c r="W539" t="str">
        <f t="shared" si="160"/>
        <v/>
      </c>
      <c r="X539" t="str">
        <f t="shared" si="160"/>
        <v/>
      </c>
      <c r="Y539" t="str">
        <f t="shared" si="160"/>
        <v/>
      </c>
      <c r="Z539" t="str">
        <f t="shared" si="160"/>
        <v/>
      </c>
      <c r="AA539" t="str">
        <f t="shared" si="160"/>
        <v/>
      </c>
      <c r="AB539" t="str">
        <f t="shared" si="160"/>
        <v/>
      </c>
      <c r="AC539" t="str">
        <f t="shared" si="159"/>
        <v/>
      </c>
      <c r="AD539" t="str">
        <f t="shared" si="159"/>
        <v/>
      </c>
      <c r="AE539" t="str">
        <f t="shared" si="159"/>
        <v/>
      </c>
      <c r="AF539" t="str">
        <f t="shared" si="159"/>
        <v/>
      </c>
      <c r="AG539" t="str">
        <f t="shared" si="159"/>
        <v/>
      </c>
      <c r="AH539" t="str">
        <f t="shared" si="159"/>
        <v/>
      </c>
      <c r="AI539">
        <f t="shared" si="156"/>
        <v>0</v>
      </c>
      <c r="AJ539">
        <f t="shared" si="157"/>
        <v>0</v>
      </c>
    </row>
    <row r="540" spans="2:36" hidden="1" x14ac:dyDescent="0.2">
      <c r="B540">
        <f>TABLA!D535</f>
        <v>1968</v>
      </c>
      <c r="C540" t="str">
        <f>IF(ISNA(LOOKUP($D540,BLIOTECAS!$B$1:$B$27,BLIOTECAS!C$1:C$27)),"",LOOKUP($D540,BLIOTECAS!$B$1:$B$27,BLIOTECAS!C$1:C$27))</f>
        <v xml:space="preserve">Facultad de Filosofía </v>
      </c>
      <c r="D540">
        <f>TABLA!G535</f>
        <v>15</v>
      </c>
      <c r="E540" s="163">
        <f>TABLA!BF535</f>
        <v>0</v>
      </c>
      <c r="F540" s="163">
        <f>TABLA!BO535</f>
        <v>0</v>
      </c>
      <c r="G540" t="str">
        <f t="shared" si="158"/>
        <v/>
      </c>
      <c r="H540" t="str">
        <f t="shared" si="158"/>
        <v/>
      </c>
      <c r="I540" t="str">
        <f t="shared" si="158"/>
        <v/>
      </c>
      <c r="J540" t="str">
        <f t="shared" si="158"/>
        <v/>
      </c>
      <c r="K540" t="str">
        <f t="shared" si="158"/>
        <v/>
      </c>
      <c r="L540" t="str">
        <f t="shared" si="158"/>
        <v/>
      </c>
      <c r="M540" t="str">
        <f t="shared" si="158"/>
        <v/>
      </c>
      <c r="N540" t="str">
        <f t="shared" si="158"/>
        <v/>
      </c>
      <c r="O540" t="str">
        <f t="shared" si="158"/>
        <v/>
      </c>
      <c r="P540" t="str">
        <f t="shared" si="158"/>
        <v/>
      </c>
      <c r="Q540" t="str">
        <f t="shared" si="158"/>
        <v/>
      </c>
      <c r="R540" t="str">
        <f t="shared" si="158"/>
        <v/>
      </c>
      <c r="S540" t="str">
        <f t="shared" si="158"/>
        <v/>
      </c>
      <c r="T540" t="str">
        <f t="shared" si="158"/>
        <v/>
      </c>
      <c r="U540" t="str">
        <f t="shared" si="158"/>
        <v/>
      </c>
      <c r="V540" t="str">
        <f t="shared" si="155"/>
        <v/>
      </c>
      <c r="W540" t="str">
        <f t="shared" si="160"/>
        <v/>
      </c>
      <c r="X540" t="str">
        <f t="shared" si="160"/>
        <v/>
      </c>
      <c r="Y540" t="str">
        <f t="shared" si="160"/>
        <v/>
      </c>
      <c r="Z540" t="str">
        <f t="shared" si="160"/>
        <v/>
      </c>
      <c r="AA540" t="str">
        <f t="shared" si="160"/>
        <v/>
      </c>
      <c r="AB540" t="str">
        <f t="shared" si="160"/>
        <v/>
      </c>
      <c r="AC540" t="str">
        <f t="shared" si="159"/>
        <v/>
      </c>
      <c r="AD540" t="str">
        <f t="shared" si="159"/>
        <v/>
      </c>
      <c r="AE540" t="str">
        <f t="shared" si="159"/>
        <v/>
      </c>
      <c r="AF540" t="str">
        <f t="shared" si="159"/>
        <v/>
      </c>
      <c r="AG540" t="str">
        <f t="shared" si="159"/>
        <v/>
      </c>
      <c r="AH540" t="str">
        <f t="shared" si="159"/>
        <v/>
      </c>
      <c r="AI540">
        <f t="shared" si="156"/>
        <v>0</v>
      </c>
      <c r="AJ540">
        <f t="shared" si="157"/>
        <v>0</v>
      </c>
    </row>
    <row r="541" spans="2:36" ht="25.5" hidden="1" x14ac:dyDescent="0.2">
      <c r="B541">
        <f>TABLA!D536</f>
        <v>1969</v>
      </c>
      <c r="C541" t="str">
        <f>IF(ISNA(LOOKUP($D541,BLIOTECAS!$B$1:$B$27,BLIOTECAS!C$1:C$27)),"",LOOKUP($D541,BLIOTECAS!$B$1:$B$27,BLIOTECAS!C$1:C$27))</f>
        <v xml:space="preserve">Facultad de Geografía e Historia </v>
      </c>
      <c r="D541">
        <f>TABLA!G536</f>
        <v>16</v>
      </c>
      <c r="E541" s="163" t="str">
        <f>TABLA!BF536</f>
        <v>En los depósitos más terminales y más modernos, son muy lentos.</v>
      </c>
      <c r="F541" s="163">
        <f>TABLA!BO536</f>
        <v>0</v>
      </c>
      <c r="G541" t="str">
        <f t="shared" si="158"/>
        <v/>
      </c>
      <c r="H541" t="str">
        <f t="shared" si="158"/>
        <v/>
      </c>
      <c r="I541" t="str">
        <f t="shared" si="158"/>
        <v/>
      </c>
      <c r="J541" t="str">
        <f t="shared" si="158"/>
        <v/>
      </c>
      <c r="K541" t="str">
        <f t="shared" si="158"/>
        <v/>
      </c>
      <c r="L541" t="str">
        <f t="shared" si="158"/>
        <v/>
      </c>
      <c r="M541" t="str">
        <f t="shared" si="158"/>
        <v/>
      </c>
      <c r="N541" t="str">
        <f t="shared" si="158"/>
        <v/>
      </c>
      <c r="O541" t="str">
        <f t="shared" si="158"/>
        <v/>
      </c>
      <c r="P541" t="str">
        <f t="shared" si="158"/>
        <v/>
      </c>
      <c r="Q541" t="str">
        <f t="shared" si="158"/>
        <v/>
      </c>
      <c r="R541" t="str">
        <f t="shared" si="158"/>
        <v/>
      </c>
      <c r="S541" t="str">
        <f t="shared" si="158"/>
        <v>x</v>
      </c>
      <c r="T541" t="str">
        <f t="shared" si="158"/>
        <v/>
      </c>
      <c r="U541" t="str">
        <f t="shared" si="158"/>
        <v/>
      </c>
      <c r="V541" t="str">
        <f t="shared" si="155"/>
        <v/>
      </c>
      <c r="W541" t="str">
        <f t="shared" si="160"/>
        <v/>
      </c>
      <c r="X541" t="str">
        <f t="shared" si="160"/>
        <v/>
      </c>
      <c r="Y541" t="str">
        <f t="shared" si="160"/>
        <v/>
      </c>
      <c r="Z541" t="str">
        <f t="shared" si="160"/>
        <v/>
      </c>
      <c r="AA541" t="str">
        <f t="shared" si="160"/>
        <v/>
      </c>
      <c r="AB541" t="str">
        <f t="shared" si="160"/>
        <v/>
      </c>
      <c r="AC541" t="str">
        <f t="shared" si="159"/>
        <v/>
      </c>
      <c r="AD541" t="str">
        <f t="shared" si="159"/>
        <v/>
      </c>
      <c r="AE541" t="str">
        <f t="shared" si="159"/>
        <v/>
      </c>
      <c r="AF541" t="str">
        <f t="shared" si="159"/>
        <v/>
      </c>
      <c r="AG541" t="str">
        <f t="shared" si="159"/>
        <v/>
      </c>
      <c r="AH541" t="str">
        <f t="shared" si="159"/>
        <v/>
      </c>
      <c r="AI541">
        <f t="shared" si="156"/>
        <v>1</v>
      </c>
      <c r="AJ541">
        <f t="shared" si="157"/>
        <v>0</v>
      </c>
    </row>
    <row r="542" spans="2:36" ht="38.25" hidden="1" x14ac:dyDescent="0.2">
      <c r="B542">
        <f>TABLA!D537</f>
        <v>1970</v>
      </c>
      <c r="C542" t="str">
        <f>IF(ISNA(LOOKUP($D542,BLIOTECAS!$B$1:$B$27,BLIOTECAS!C$1:C$27)),"",LOOKUP($D542,BLIOTECAS!$B$1:$B$27,BLIOTECAS!C$1:C$27))</f>
        <v xml:space="preserve">Facultad de Geografía e Historia </v>
      </c>
      <c r="D542">
        <f>TABLA!G537</f>
        <v>16</v>
      </c>
      <c r="E542" s="163">
        <f>TABLA!BF537</f>
        <v>0</v>
      </c>
      <c r="F542" s="163" t="str">
        <f>TABLA!BO537</f>
        <v>Invertir más en materia de control y seguridad para prevenir hurtos y robos de materiales tales como ordenadores, teléfonos móviles personales, etc. que a menudo se dejan en los escritorios cuando se realiza una simple pausa como puede ser ir al baño.</v>
      </c>
      <c r="G542" t="str">
        <f t="shared" si="158"/>
        <v/>
      </c>
      <c r="H542" t="str">
        <f t="shared" si="158"/>
        <v/>
      </c>
      <c r="I542" t="str">
        <f t="shared" si="158"/>
        <v/>
      </c>
      <c r="J542" t="str">
        <f t="shared" si="158"/>
        <v/>
      </c>
      <c r="K542" t="str">
        <f t="shared" si="158"/>
        <v/>
      </c>
      <c r="L542" t="str">
        <f t="shared" si="158"/>
        <v/>
      </c>
      <c r="M542" t="str">
        <f t="shared" si="158"/>
        <v/>
      </c>
      <c r="N542" t="str">
        <f t="shared" si="158"/>
        <v/>
      </c>
      <c r="O542" t="str">
        <f t="shared" si="158"/>
        <v/>
      </c>
      <c r="P542" t="str">
        <f t="shared" si="158"/>
        <v/>
      </c>
      <c r="Q542" t="str">
        <f t="shared" si="158"/>
        <v/>
      </c>
      <c r="R542" t="str">
        <f t="shared" si="158"/>
        <v/>
      </c>
      <c r="S542" t="str">
        <f t="shared" si="158"/>
        <v/>
      </c>
      <c r="T542" t="str">
        <f t="shared" si="158"/>
        <v/>
      </c>
      <c r="U542" t="str">
        <f t="shared" si="158"/>
        <v/>
      </c>
      <c r="V542" t="str">
        <f t="shared" si="155"/>
        <v/>
      </c>
      <c r="W542" t="str">
        <f t="shared" si="160"/>
        <v/>
      </c>
      <c r="X542" t="str">
        <f t="shared" si="160"/>
        <v/>
      </c>
      <c r="Y542" t="str">
        <f t="shared" si="160"/>
        <v/>
      </c>
      <c r="Z542" t="str">
        <f t="shared" si="160"/>
        <v/>
      </c>
      <c r="AA542" t="str">
        <f t="shared" si="160"/>
        <v/>
      </c>
      <c r="AB542" t="str">
        <f t="shared" si="160"/>
        <v/>
      </c>
      <c r="AC542" t="str">
        <f t="shared" si="159"/>
        <v/>
      </c>
      <c r="AD542" t="str">
        <f t="shared" si="159"/>
        <v/>
      </c>
      <c r="AE542" t="str">
        <f t="shared" si="159"/>
        <v/>
      </c>
      <c r="AF542" t="str">
        <f t="shared" si="159"/>
        <v/>
      </c>
      <c r="AG542" t="str">
        <f t="shared" si="159"/>
        <v/>
      </c>
      <c r="AH542" t="str">
        <f t="shared" si="159"/>
        <v/>
      </c>
      <c r="AI542">
        <f t="shared" si="156"/>
        <v>0</v>
      </c>
      <c r="AJ542">
        <f t="shared" si="157"/>
        <v>1</v>
      </c>
    </row>
    <row r="543" spans="2:36" hidden="1" x14ac:dyDescent="0.2">
      <c r="B543">
        <f>TABLA!D538</f>
        <v>1971</v>
      </c>
      <c r="C543" t="str">
        <f>IF(ISNA(LOOKUP($D543,BLIOTECAS!$B$1:$B$27,BLIOTECAS!C$1:C$27)),"",LOOKUP($D543,BLIOTECAS!$B$1:$B$27,BLIOTECAS!C$1:C$27))</f>
        <v xml:space="preserve">Facultad de Bellas Artes </v>
      </c>
      <c r="D543">
        <f>TABLA!G538</f>
        <v>1</v>
      </c>
      <c r="E543" s="163">
        <f>TABLA!BF538</f>
        <v>0</v>
      </c>
      <c r="F543" s="163">
        <f>TABLA!BO538</f>
        <v>0</v>
      </c>
      <c r="G543" t="str">
        <f t="shared" si="158"/>
        <v/>
      </c>
      <c r="H543" t="str">
        <f t="shared" si="158"/>
        <v/>
      </c>
      <c r="I543" t="str">
        <f t="shared" si="158"/>
        <v/>
      </c>
      <c r="J543" t="str">
        <f t="shared" si="158"/>
        <v/>
      </c>
      <c r="K543" t="str">
        <f t="shared" si="158"/>
        <v/>
      </c>
      <c r="L543" t="str">
        <f t="shared" si="158"/>
        <v/>
      </c>
      <c r="M543" t="str">
        <f t="shared" si="158"/>
        <v/>
      </c>
      <c r="N543" t="str">
        <f t="shared" si="158"/>
        <v/>
      </c>
      <c r="O543" t="str">
        <f t="shared" si="158"/>
        <v/>
      </c>
      <c r="P543" t="str">
        <f t="shared" si="158"/>
        <v/>
      </c>
      <c r="Q543" t="str">
        <f t="shared" si="158"/>
        <v/>
      </c>
      <c r="R543" t="str">
        <f t="shared" si="158"/>
        <v/>
      </c>
      <c r="S543" t="str">
        <f t="shared" si="158"/>
        <v/>
      </c>
      <c r="T543" t="str">
        <f t="shared" si="158"/>
        <v/>
      </c>
      <c r="U543" t="str">
        <f t="shared" si="158"/>
        <v/>
      </c>
      <c r="V543" t="str">
        <f t="shared" si="155"/>
        <v/>
      </c>
      <c r="W543" t="str">
        <f t="shared" si="160"/>
        <v/>
      </c>
      <c r="X543" t="str">
        <f t="shared" si="160"/>
        <v/>
      </c>
      <c r="Y543" t="str">
        <f t="shared" si="160"/>
        <v/>
      </c>
      <c r="Z543" t="str">
        <f t="shared" si="160"/>
        <v/>
      </c>
      <c r="AA543" t="str">
        <f t="shared" si="160"/>
        <v/>
      </c>
      <c r="AB543" t="str">
        <f t="shared" si="160"/>
        <v/>
      </c>
      <c r="AC543" t="str">
        <f t="shared" si="159"/>
        <v/>
      </c>
      <c r="AD543" t="str">
        <f t="shared" si="159"/>
        <v/>
      </c>
      <c r="AE543" t="str">
        <f t="shared" si="159"/>
        <v/>
      </c>
      <c r="AF543" t="str">
        <f t="shared" si="159"/>
        <v/>
      </c>
      <c r="AG543" t="str">
        <f t="shared" si="159"/>
        <v/>
      </c>
      <c r="AH543" t="str">
        <f t="shared" si="159"/>
        <v/>
      </c>
      <c r="AI543">
        <f t="shared" si="156"/>
        <v>0</v>
      </c>
      <c r="AJ543">
        <f t="shared" si="157"/>
        <v>0</v>
      </c>
    </row>
    <row r="544" spans="2:36" hidden="1" x14ac:dyDescent="0.2">
      <c r="B544">
        <f>TABLA!D539</f>
        <v>1972</v>
      </c>
      <c r="C544" t="str">
        <f>IF(ISNA(LOOKUP($D544,BLIOTECAS!$B$1:$B$27,BLIOTECAS!C$1:C$27)),"",LOOKUP($D544,BLIOTECAS!$B$1:$B$27,BLIOTECAS!C$1:C$27))</f>
        <v>F. Trabajo Social</v>
      </c>
      <c r="D544">
        <f>TABLA!G539</f>
        <v>26</v>
      </c>
      <c r="E544" s="163">
        <f>TABLA!BF539</f>
        <v>0</v>
      </c>
      <c r="F544" s="163">
        <f>TABLA!BO539</f>
        <v>0</v>
      </c>
      <c r="G544" t="str">
        <f t="shared" ref="G544:U553" si="161">IFERROR((IF(FIND(G$1,$E544,1)&gt;0,"x")),"")</f>
        <v/>
      </c>
      <c r="H544" t="str">
        <f t="shared" si="161"/>
        <v/>
      </c>
      <c r="I544" t="str">
        <f t="shared" si="161"/>
        <v/>
      </c>
      <c r="J544" t="str">
        <f t="shared" si="161"/>
        <v/>
      </c>
      <c r="K544" t="str">
        <f t="shared" si="161"/>
        <v/>
      </c>
      <c r="L544" t="str">
        <f t="shared" si="161"/>
        <v/>
      </c>
      <c r="M544" t="str">
        <f t="shared" si="161"/>
        <v/>
      </c>
      <c r="N544" t="str">
        <f t="shared" si="161"/>
        <v/>
      </c>
      <c r="O544" t="str">
        <f t="shared" si="161"/>
        <v/>
      </c>
      <c r="P544" t="str">
        <f t="shared" si="161"/>
        <v/>
      </c>
      <c r="Q544" t="str">
        <f t="shared" si="161"/>
        <v/>
      </c>
      <c r="R544" t="str">
        <f t="shared" si="161"/>
        <v/>
      </c>
      <c r="S544" t="str">
        <f t="shared" si="161"/>
        <v/>
      </c>
      <c r="T544" t="str">
        <f t="shared" si="161"/>
        <v/>
      </c>
      <c r="U544" t="str">
        <f t="shared" si="161"/>
        <v/>
      </c>
      <c r="V544" t="str">
        <f t="shared" si="155"/>
        <v/>
      </c>
      <c r="W544" t="str">
        <f t="shared" si="160"/>
        <v/>
      </c>
      <c r="X544" t="str">
        <f t="shared" si="160"/>
        <v/>
      </c>
      <c r="Y544" t="str">
        <f t="shared" si="160"/>
        <v/>
      </c>
      <c r="Z544" t="str">
        <f t="shared" si="160"/>
        <v/>
      </c>
      <c r="AA544" t="str">
        <f t="shared" si="160"/>
        <v/>
      </c>
      <c r="AB544" t="str">
        <f t="shared" si="160"/>
        <v/>
      </c>
      <c r="AC544" t="str">
        <f t="shared" si="159"/>
        <v/>
      </c>
      <c r="AD544" t="str">
        <f t="shared" si="159"/>
        <v/>
      </c>
      <c r="AE544" t="str">
        <f t="shared" si="159"/>
        <v/>
      </c>
      <c r="AF544" t="str">
        <f t="shared" si="159"/>
        <v/>
      </c>
      <c r="AG544" t="str">
        <f t="shared" si="159"/>
        <v/>
      </c>
      <c r="AH544" t="str">
        <f t="shared" si="159"/>
        <v/>
      </c>
      <c r="AI544">
        <f t="shared" si="156"/>
        <v>0</v>
      </c>
      <c r="AJ544">
        <f t="shared" si="157"/>
        <v>0</v>
      </c>
    </row>
    <row r="545" spans="2:36" hidden="1" x14ac:dyDescent="0.2">
      <c r="B545">
        <f>TABLA!D540</f>
        <v>1973</v>
      </c>
      <c r="C545" t="str">
        <f>IF(ISNA(LOOKUP($D545,BLIOTECAS!$B$1:$B$27,BLIOTECAS!C$1:C$27)),"",LOOKUP($D545,BLIOTECAS!$B$1:$B$27,BLIOTECAS!C$1:C$27))</f>
        <v xml:space="preserve">Facultad de Medicina </v>
      </c>
      <c r="D545">
        <f>TABLA!G540</f>
        <v>18</v>
      </c>
      <c r="E545" s="163">
        <f>TABLA!BF540</f>
        <v>0</v>
      </c>
      <c r="F545" s="163">
        <f>TABLA!BO540</f>
        <v>0</v>
      </c>
      <c r="G545" t="str">
        <f t="shared" si="161"/>
        <v/>
      </c>
      <c r="H545" t="str">
        <f t="shared" si="161"/>
        <v/>
      </c>
      <c r="I545" t="str">
        <f t="shared" si="161"/>
        <v/>
      </c>
      <c r="J545" t="str">
        <f t="shared" si="161"/>
        <v/>
      </c>
      <c r="K545" t="str">
        <f t="shared" si="161"/>
        <v/>
      </c>
      <c r="L545" t="str">
        <f t="shared" si="161"/>
        <v/>
      </c>
      <c r="M545" t="str">
        <f t="shared" si="161"/>
        <v/>
      </c>
      <c r="N545" t="str">
        <f t="shared" si="161"/>
        <v/>
      </c>
      <c r="O545" t="str">
        <f t="shared" si="161"/>
        <v/>
      </c>
      <c r="P545" t="str">
        <f t="shared" si="161"/>
        <v/>
      </c>
      <c r="Q545" t="str">
        <f t="shared" si="161"/>
        <v/>
      </c>
      <c r="R545" t="str">
        <f t="shared" si="161"/>
        <v/>
      </c>
      <c r="S545" t="str">
        <f t="shared" si="161"/>
        <v/>
      </c>
      <c r="T545" t="str">
        <f t="shared" si="161"/>
        <v/>
      </c>
      <c r="U545" t="str">
        <f t="shared" si="161"/>
        <v/>
      </c>
      <c r="V545" t="str">
        <f t="shared" si="155"/>
        <v/>
      </c>
      <c r="W545" t="str">
        <f t="shared" si="160"/>
        <v/>
      </c>
      <c r="X545" t="str">
        <f t="shared" si="160"/>
        <v/>
      </c>
      <c r="Y545" t="str">
        <f t="shared" si="160"/>
        <v/>
      </c>
      <c r="Z545" t="str">
        <f t="shared" si="160"/>
        <v/>
      </c>
      <c r="AA545" t="str">
        <f t="shared" si="160"/>
        <v/>
      </c>
      <c r="AB545" t="str">
        <f t="shared" si="160"/>
        <v/>
      </c>
      <c r="AC545" t="str">
        <f t="shared" si="159"/>
        <v/>
      </c>
      <c r="AD545" t="str">
        <f t="shared" si="159"/>
        <v/>
      </c>
      <c r="AE545" t="str">
        <f t="shared" si="159"/>
        <v/>
      </c>
      <c r="AF545" t="str">
        <f t="shared" si="159"/>
        <v/>
      </c>
      <c r="AG545" t="str">
        <f t="shared" si="159"/>
        <v/>
      </c>
      <c r="AH545" t="str">
        <f t="shared" si="159"/>
        <v/>
      </c>
      <c r="AI545">
        <f t="shared" si="156"/>
        <v>0</v>
      </c>
      <c r="AJ545">
        <f t="shared" si="157"/>
        <v>0</v>
      </c>
    </row>
    <row r="546" spans="2:36" ht="51" hidden="1" x14ac:dyDescent="0.2">
      <c r="B546">
        <f>TABLA!D541</f>
        <v>1974</v>
      </c>
      <c r="C546" t="str">
        <f>IF(ISNA(LOOKUP($D546,BLIOTECAS!$B$1:$B$27,BLIOTECAS!C$1:C$27)),"",LOOKUP($D546,BLIOTECAS!$B$1:$B$27,BLIOTECAS!C$1:C$27))</f>
        <v xml:space="preserve">Facultad de Psicología </v>
      </c>
      <c r="D546">
        <f>TABLA!G541</f>
        <v>20</v>
      </c>
      <c r="E546" s="163" t="str">
        <f>TABLA!BF541</f>
        <v>Apoyo y asesoramiento para publicaciones en revistas de impacto: cómo elegir, &lt;br&gt;Cómo acceder a revistas que no están libres de forma rápida</v>
      </c>
      <c r="F546" s="163">
        <f>TABLA!BO541</f>
        <v>0</v>
      </c>
      <c r="G546" t="str">
        <f t="shared" si="161"/>
        <v/>
      </c>
      <c r="H546" t="str">
        <f t="shared" si="161"/>
        <v/>
      </c>
      <c r="I546" t="str">
        <f t="shared" si="161"/>
        <v/>
      </c>
      <c r="J546" t="str">
        <f t="shared" si="161"/>
        <v>x</v>
      </c>
      <c r="K546" t="str">
        <f t="shared" si="161"/>
        <v/>
      </c>
      <c r="L546" t="str">
        <f t="shared" si="161"/>
        <v/>
      </c>
      <c r="M546" t="str">
        <f t="shared" si="161"/>
        <v/>
      </c>
      <c r="N546" t="str">
        <f t="shared" si="161"/>
        <v/>
      </c>
      <c r="O546" t="str">
        <f t="shared" si="161"/>
        <v/>
      </c>
      <c r="P546" t="str">
        <f t="shared" si="161"/>
        <v/>
      </c>
      <c r="Q546" t="str">
        <f t="shared" si="161"/>
        <v/>
      </c>
      <c r="R546" t="str">
        <f t="shared" si="161"/>
        <v/>
      </c>
      <c r="S546" t="str">
        <f t="shared" si="161"/>
        <v/>
      </c>
      <c r="T546" t="str">
        <f t="shared" si="161"/>
        <v/>
      </c>
      <c r="U546" t="str">
        <f t="shared" si="161"/>
        <v/>
      </c>
      <c r="V546" t="str">
        <f t="shared" si="155"/>
        <v/>
      </c>
      <c r="W546" t="str">
        <f t="shared" si="160"/>
        <v/>
      </c>
      <c r="X546" t="str">
        <f t="shared" si="160"/>
        <v/>
      </c>
      <c r="Y546" t="str">
        <f t="shared" si="160"/>
        <v/>
      </c>
      <c r="Z546" t="str">
        <f t="shared" si="160"/>
        <v/>
      </c>
      <c r="AA546" t="str">
        <f t="shared" si="160"/>
        <v/>
      </c>
      <c r="AB546" t="str">
        <f t="shared" si="160"/>
        <v/>
      </c>
      <c r="AC546" t="str">
        <f t="shared" ref="AC546:AH555" si="162">IFERROR((IF(FIND(AC$1,$E546,1)&gt;0,"x")),"")</f>
        <v/>
      </c>
      <c r="AD546" t="str">
        <f t="shared" si="162"/>
        <v/>
      </c>
      <c r="AE546" t="str">
        <f t="shared" si="162"/>
        <v/>
      </c>
      <c r="AF546" t="str">
        <f t="shared" si="162"/>
        <v/>
      </c>
      <c r="AG546" t="str">
        <f t="shared" si="162"/>
        <v/>
      </c>
      <c r="AH546" t="str">
        <f t="shared" si="162"/>
        <v/>
      </c>
      <c r="AI546">
        <f t="shared" si="156"/>
        <v>1</v>
      </c>
      <c r="AJ546">
        <f t="shared" si="157"/>
        <v>0</v>
      </c>
    </row>
    <row r="547" spans="2:36" hidden="1" x14ac:dyDescent="0.2">
      <c r="B547">
        <f>TABLA!D542</f>
        <v>1975</v>
      </c>
      <c r="C547" t="str">
        <f>IF(ISNA(LOOKUP($D547,BLIOTECAS!$B$1:$B$27,BLIOTECAS!C$1:C$27)),"",LOOKUP($D547,BLIOTECAS!$B$1:$B$27,BLIOTECAS!C$1:C$27))</f>
        <v xml:space="preserve">Facultad de Ciencias Biológicas </v>
      </c>
      <c r="D547">
        <f>TABLA!G542</f>
        <v>2</v>
      </c>
      <c r="E547" s="163">
        <f>TABLA!BF542</f>
        <v>0</v>
      </c>
      <c r="F547" s="163">
        <f>TABLA!BO542</f>
        <v>0</v>
      </c>
      <c r="G547" t="str">
        <f t="shared" si="161"/>
        <v/>
      </c>
      <c r="H547" t="str">
        <f t="shared" si="161"/>
        <v/>
      </c>
      <c r="I547" t="str">
        <f t="shared" si="161"/>
        <v/>
      </c>
      <c r="J547" t="str">
        <f t="shared" si="161"/>
        <v/>
      </c>
      <c r="K547" t="str">
        <f t="shared" si="161"/>
        <v/>
      </c>
      <c r="L547" t="str">
        <f t="shared" si="161"/>
        <v/>
      </c>
      <c r="M547" t="str">
        <f t="shared" si="161"/>
        <v/>
      </c>
      <c r="N547" t="str">
        <f t="shared" si="161"/>
        <v/>
      </c>
      <c r="O547" t="str">
        <f t="shared" si="161"/>
        <v/>
      </c>
      <c r="P547" t="str">
        <f t="shared" si="161"/>
        <v/>
      </c>
      <c r="Q547" t="str">
        <f t="shared" si="161"/>
        <v/>
      </c>
      <c r="R547" t="str">
        <f t="shared" si="161"/>
        <v/>
      </c>
      <c r="S547" t="str">
        <f t="shared" si="161"/>
        <v/>
      </c>
      <c r="T547" t="str">
        <f t="shared" si="161"/>
        <v/>
      </c>
      <c r="U547" t="str">
        <f t="shared" si="161"/>
        <v/>
      </c>
      <c r="V547" t="str">
        <f t="shared" si="155"/>
        <v/>
      </c>
      <c r="W547" t="str">
        <f t="shared" ref="W547:AB556" si="163">IFERROR((IF(FIND(W$1,$E547,1)&gt;0,"x")),"")</f>
        <v/>
      </c>
      <c r="X547" t="str">
        <f t="shared" si="163"/>
        <v/>
      </c>
      <c r="Y547" t="str">
        <f t="shared" si="163"/>
        <v/>
      </c>
      <c r="Z547" t="str">
        <f t="shared" si="163"/>
        <v/>
      </c>
      <c r="AA547" t="str">
        <f t="shared" si="163"/>
        <v/>
      </c>
      <c r="AB547" t="str">
        <f t="shared" si="163"/>
        <v/>
      </c>
      <c r="AC547" t="str">
        <f t="shared" si="162"/>
        <v/>
      </c>
      <c r="AD547" t="str">
        <f t="shared" si="162"/>
        <v/>
      </c>
      <c r="AE547" t="str">
        <f t="shared" si="162"/>
        <v/>
      </c>
      <c r="AF547" t="str">
        <f t="shared" si="162"/>
        <v/>
      </c>
      <c r="AG547" t="str">
        <f t="shared" si="162"/>
        <v/>
      </c>
      <c r="AH547" t="str">
        <f t="shared" si="162"/>
        <v/>
      </c>
      <c r="AI547">
        <f t="shared" si="156"/>
        <v>0</v>
      </c>
      <c r="AJ547">
        <f t="shared" si="157"/>
        <v>0</v>
      </c>
    </row>
    <row r="548" spans="2:36" hidden="1" x14ac:dyDescent="0.2">
      <c r="B548">
        <f>TABLA!D543</f>
        <v>1976</v>
      </c>
      <c r="C548" t="str">
        <f>IF(ISNA(LOOKUP($D548,BLIOTECAS!$B$1:$B$27,BLIOTECAS!C$1:C$27)),"",LOOKUP($D548,BLIOTECAS!$B$1:$B$27,BLIOTECAS!C$1:C$27))</f>
        <v xml:space="preserve">Facultad de Psicología </v>
      </c>
      <c r="D548">
        <f>TABLA!G543</f>
        <v>20</v>
      </c>
      <c r="E548" s="163">
        <f>TABLA!BF543</f>
        <v>0</v>
      </c>
      <c r="F548" s="163">
        <f>TABLA!BO543</f>
        <v>0</v>
      </c>
      <c r="G548" t="str">
        <f t="shared" si="161"/>
        <v/>
      </c>
      <c r="H548" t="str">
        <f t="shared" si="161"/>
        <v/>
      </c>
      <c r="I548" t="str">
        <f t="shared" si="161"/>
        <v/>
      </c>
      <c r="J548" t="str">
        <f t="shared" si="161"/>
        <v/>
      </c>
      <c r="K548" t="str">
        <f t="shared" si="161"/>
        <v/>
      </c>
      <c r="L548" t="str">
        <f t="shared" si="161"/>
        <v/>
      </c>
      <c r="M548" t="str">
        <f t="shared" si="161"/>
        <v/>
      </c>
      <c r="N548" t="str">
        <f t="shared" si="161"/>
        <v/>
      </c>
      <c r="O548" t="str">
        <f t="shared" si="161"/>
        <v/>
      </c>
      <c r="P548" t="str">
        <f t="shared" si="161"/>
        <v/>
      </c>
      <c r="Q548" t="str">
        <f t="shared" si="161"/>
        <v/>
      </c>
      <c r="R548" t="str">
        <f t="shared" si="161"/>
        <v/>
      </c>
      <c r="S548" t="str">
        <f t="shared" si="161"/>
        <v/>
      </c>
      <c r="T548" t="str">
        <f t="shared" si="161"/>
        <v/>
      </c>
      <c r="U548" t="str">
        <f t="shared" si="161"/>
        <v/>
      </c>
      <c r="V548" t="str">
        <f t="shared" si="155"/>
        <v/>
      </c>
      <c r="W548" t="str">
        <f t="shared" si="163"/>
        <v/>
      </c>
      <c r="X548" t="str">
        <f t="shared" si="163"/>
        <v/>
      </c>
      <c r="Y548" t="str">
        <f t="shared" si="163"/>
        <v/>
      </c>
      <c r="Z548" t="str">
        <f t="shared" si="163"/>
        <v/>
      </c>
      <c r="AA548" t="str">
        <f t="shared" si="163"/>
        <v/>
      </c>
      <c r="AB548" t="str">
        <f t="shared" si="163"/>
        <v/>
      </c>
      <c r="AC548" t="str">
        <f t="shared" si="162"/>
        <v/>
      </c>
      <c r="AD548" t="str">
        <f t="shared" si="162"/>
        <v/>
      </c>
      <c r="AE548" t="str">
        <f t="shared" si="162"/>
        <v/>
      </c>
      <c r="AF548" t="str">
        <f t="shared" si="162"/>
        <v/>
      </c>
      <c r="AG548" t="str">
        <f t="shared" si="162"/>
        <v/>
      </c>
      <c r="AH548" t="str">
        <f t="shared" si="162"/>
        <v/>
      </c>
      <c r="AI548">
        <f t="shared" si="156"/>
        <v>0</v>
      </c>
      <c r="AJ548">
        <f t="shared" si="157"/>
        <v>0</v>
      </c>
    </row>
    <row r="549" spans="2:36" hidden="1" x14ac:dyDescent="0.2">
      <c r="B549">
        <f>TABLA!D544</f>
        <v>1977</v>
      </c>
      <c r="C549" t="str">
        <f>IF(ISNA(LOOKUP($D549,BLIOTECAS!$B$1:$B$27,BLIOTECAS!C$1:C$27)),"",LOOKUP($D549,BLIOTECAS!$B$1:$B$27,BLIOTECAS!C$1:C$27))</f>
        <v xml:space="preserve">Facultad de Bellas Artes </v>
      </c>
      <c r="D549">
        <f>TABLA!G544</f>
        <v>1</v>
      </c>
      <c r="E549" s="163">
        <f>TABLA!BF544</f>
        <v>0</v>
      </c>
      <c r="F549" s="163">
        <f>TABLA!BO544</f>
        <v>0</v>
      </c>
      <c r="G549" t="str">
        <f t="shared" si="161"/>
        <v/>
      </c>
      <c r="H549" t="str">
        <f t="shared" si="161"/>
        <v/>
      </c>
      <c r="I549" t="str">
        <f t="shared" si="161"/>
        <v/>
      </c>
      <c r="J549" t="str">
        <f t="shared" si="161"/>
        <v/>
      </c>
      <c r="K549" t="str">
        <f t="shared" si="161"/>
        <v/>
      </c>
      <c r="L549" t="str">
        <f t="shared" si="161"/>
        <v/>
      </c>
      <c r="M549" t="str">
        <f t="shared" si="161"/>
        <v/>
      </c>
      <c r="N549" t="str">
        <f t="shared" si="161"/>
        <v/>
      </c>
      <c r="O549" t="str">
        <f t="shared" si="161"/>
        <v/>
      </c>
      <c r="P549" t="str">
        <f t="shared" si="161"/>
        <v/>
      </c>
      <c r="Q549" t="str">
        <f t="shared" si="161"/>
        <v/>
      </c>
      <c r="R549" t="str">
        <f t="shared" si="161"/>
        <v/>
      </c>
      <c r="S549" t="str">
        <f t="shared" si="161"/>
        <v/>
      </c>
      <c r="T549" t="str">
        <f t="shared" si="161"/>
        <v/>
      </c>
      <c r="U549" t="str">
        <f t="shared" si="161"/>
        <v/>
      </c>
      <c r="V549" t="str">
        <f t="shared" si="155"/>
        <v/>
      </c>
      <c r="W549" t="str">
        <f t="shared" si="163"/>
        <v/>
      </c>
      <c r="X549" t="str">
        <f t="shared" si="163"/>
        <v/>
      </c>
      <c r="Y549" t="str">
        <f t="shared" si="163"/>
        <v/>
      </c>
      <c r="Z549" t="str">
        <f t="shared" si="163"/>
        <v/>
      </c>
      <c r="AA549" t="str">
        <f t="shared" si="163"/>
        <v/>
      </c>
      <c r="AB549" t="str">
        <f t="shared" si="163"/>
        <v/>
      </c>
      <c r="AC549" t="str">
        <f t="shared" si="162"/>
        <v/>
      </c>
      <c r="AD549" t="str">
        <f t="shared" si="162"/>
        <v/>
      </c>
      <c r="AE549" t="str">
        <f t="shared" si="162"/>
        <v/>
      </c>
      <c r="AF549" t="str">
        <f t="shared" si="162"/>
        <v/>
      </c>
      <c r="AG549" t="str">
        <f t="shared" si="162"/>
        <v/>
      </c>
      <c r="AH549" t="str">
        <f t="shared" si="162"/>
        <v/>
      </c>
      <c r="AI549">
        <f t="shared" si="156"/>
        <v>0</v>
      </c>
      <c r="AJ549">
        <f t="shared" si="157"/>
        <v>0</v>
      </c>
    </row>
    <row r="550" spans="2:36" ht="25.5" hidden="1" x14ac:dyDescent="0.2">
      <c r="B550">
        <f>TABLA!D545</f>
        <v>1978</v>
      </c>
      <c r="C550" t="str">
        <f>IF(ISNA(LOOKUP($D550,BLIOTECAS!$B$1:$B$27,BLIOTECAS!C$1:C$27)),"",LOOKUP($D550,BLIOTECAS!$B$1:$B$27,BLIOTECAS!C$1:C$27))</f>
        <v/>
      </c>
      <c r="D550">
        <f>TABLA!G545</f>
        <v>0</v>
      </c>
      <c r="E550" s="163">
        <f>TABLA!BF545</f>
        <v>0</v>
      </c>
      <c r="F550" s="163" t="str">
        <f>TABLA!BO545</f>
        <v>Sería deseable que el pasillo que comunica la Facultad de Gª e Historia con la Biblioteca estuviera permanentemente abierto.</v>
      </c>
      <c r="G550" t="str">
        <f t="shared" si="161"/>
        <v/>
      </c>
      <c r="H550" t="str">
        <f t="shared" si="161"/>
        <v/>
      </c>
      <c r="I550" t="str">
        <f t="shared" si="161"/>
        <v/>
      </c>
      <c r="J550" t="str">
        <f t="shared" si="161"/>
        <v/>
      </c>
      <c r="K550" t="str">
        <f t="shared" si="161"/>
        <v/>
      </c>
      <c r="L550" t="str">
        <f t="shared" si="161"/>
        <v/>
      </c>
      <c r="M550" t="str">
        <f t="shared" si="161"/>
        <v/>
      </c>
      <c r="N550" t="str">
        <f t="shared" si="161"/>
        <v/>
      </c>
      <c r="O550" t="str">
        <f t="shared" si="161"/>
        <v/>
      </c>
      <c r="P550" t="str">
        <f t="shared" si="161"/>
        <v/>
      </c>
      <c r="Q550" t="str">
        <f t="shared" si="161"/>
        <v/>
      </c>
      <c r="R550" t="str">
        <f t="shared" si="161"/>
        <v/>
      </c>
      <c r="S550" t="str">
        <f t="shared" si="161"/>
        <v/>
      </c>
      <c r="T550" t="str">
        <f t="shared" si="161"/>
        <v/>
      </c>
      <c r="U550" t="str">
        <f t="shared" si="161"/>
        <v/>
      </c>
      <c r="V550" t="str">
        <f t="shared" si="155"/>
        <v/>
      </c>
      <c r="W550" t="str">
        <f t="shared" si="163"/>
        <v/>
      </c>
      <c r="X550" t="str">
        <f t="shared" si="163"/>
        <v/>
      </c>
      <c r="Y550" t="str">
        <f t="shared" si="163"/>
        <v/>
      </c>
      <c r="Z550" t="str">
        <f t="shared" si="163"/>
        <v/>
      </c>
      <c r="AA550" t="str">
        <f t="shared" si="163"/>
        <v/>
      </c>
      <c r="AB550" t="str">
        <f t="shared" si="163"/>
        <v/>
      </c>
      <c r="AC550" t="str">
        <f t="shared" si="162"/>
        <v/>
      </c>
      <c r="AD550" t="str">
        <f t="shared" si="162"/>
        <v/>
      </c>
      <c r="AE550" t="str">
        <f t="shared" si="162"/>
        <v/>
      </c>
      <c r="AF550" t="str">
        <f t="shared" si="162"/>
        <v/>
      </c>
      <c r="AG550" t="str">
        <f t="shared" si="162"/>
        <v/>
      </c>
      <c r="AH550" t="str">
        <f t="shared" si="162"/>
        <v/>
      </c>
      <c r="AI550">
        <f t="shared" si="156"/>
        <v>0</v>
      </c>
      <c r="AJ550">
        <f t="shared" si="157"/>
        <v>1</v>
      </c>
    </row>
    <row r="551" spans="2:36" hidden="1" x14ac:dyDescent="0.2">
      <c r="B551">
        <f>TABLA!D546</f>
        <v>1979</v>
      </c>
      <c r="C551" t="str">
        <f>IF(ISNA(LOOKUP($D551,BLIOTECAS!$B$1:$B$27,BLIOTECAS!C$1:C$27)),"",LOOKUP($D551,BLIOTECAS!$B$1:$B$27,BLIOTECAS!C$1:C$27))</f>
        <v>F. Óptica y Optometría</v>
      </c>
      <c r="D551">
        <f>TABLA!G546</f>
        <v>25</v>
      </c>
      <c r="E551" s="163">
        <f>TABLA!BF546</f>
        <v>0</v>
      </c>
      <c r="F551" s="163">
        <f>TABLA!BO546</f>
        <v>0</v>
      </c>
      <c r="G551" t="str">
        <f t="shared" si="161"/>
        <v/>
      </c>
      <c r="H551" t="str">
        <f t="shared" si="161"/>
        <v/>
      </c>
      <c r="I551" t="str">
        <f t="shared" si="161"/>
        <v/>
      </c>
      <c r="J551" t="str">
        <f t="shared" si="161"/>
        <v/>
      </c>
      <c r="K551" t="str">
        <f t="shared" si="161"/>
        <v/>
      </c>
      <c r="L551" t="str">
        <f t="shared" si="161"/>
        <v/>
      </c>
      <c r="M551" t="str">
        <f t="shared" si="161"/>
        <v/>
      </c>
      <c r="N551" t="str">
        <f t="shared" si="161"/>
        <v/>
      </c>
      <c r="O551" t="str">
        <f t="shared" si="161"/>
        <v/>
      </c>
      <c r="P551" t="str">
        <f t="shared" si="161"/>
        <v/>
      </c>
      <c r="Q551" t="str">
        <f t="shared" si="161"/>
        <v/>
      </c>
      <c r="R551" t="str">
        <f t="shared" si="161"/>
        <v/>
      </c>
      <c r="S551" t="str">
        <f t="shared" si="161"/>
        <v/>
      </c>
      <c r="T551" t="str">
        <f t="shared" si="161"/>
        <v/>
      </c>
      <c r="U551" t="str">
        <f t="shared" si="161"/>
        <v/>
      </c>
      <c r="V551" t="str">
        <f t="shared" si="155"/>
        <v/>
      </c>
      <c r="W551" t="str">
        <f t="shared" si="163"/>
        <v/>
      </c>
      <c r="X551" t="str">
        <f t="shared" si="163"/>
        <v/>
      </c>
      <c r="Y551" t="str">
        <f t="shared" si="163"/>
        <v/>
      </c>
      <c r="Z551" t="str">
        <f t="shared" si="163"/>
        <v/>
      </c>
      <c r="AA551" t="str">
        <f t="shared" si="163"/>
        <v/>
      </c>
      <c r="AB551" t="str">
        <f t="shared" si="163"/>
        <v/>
      </c>
      <c r="AC551" t="str">
        <f t="shared" si="162"/>
        <v/>
      </c>
      <c r="AD551" t="str">
        <f t="shared" si="162"/>
        <v/>
      </c>
      <c r="AE551" t="str">
        <f t="shared" si="162"/>
        <v/>
      </c>
      <c r="AF551" t="str">
        <f t="shared" si="162"/>
        <v/>
      </c>
      <c r="AG551" t="str">
        <f t="shared" si="162"/>
        <v/>
      </c>
      <c r="AH551" t="str">
        <f t="shared" si="162"/>
        <v/>
      </c>
      <c r="AI551">
        <f t="shared" si="156"/>
        <v>0</v>
      </c>
      <c r="AJ551">
        <f t="shared" si="157"/>
        <v>0</v>
      </c>
    </row>
    <row r="552" spans="2:36" hidden="1" x14ac:dyDescent="0.2">
      <c r="B552">
        <f>TABLA!D547</f>
        <v>1980</v>
      </c>
      <c r="C552" t="str">
        <f>IF(ISNA(LOOKUP($D552,BLIOTECAS!$B$1:$B$27,BLIOTECAS!C$1:C$27)),"",LOOKUP($D552,BLIOTECAS!$B$1:$B$27,BLIOTECAS!C$1:C$27))</f>
        <v xml:space="preserve">Facultad de Filosofía </v>
      </c>
      <c r="D552">
        <f>TABLA!G547</f>
        <v>15</v>
      </c>
      <c r="E552" s="163">
        <f>TABLA!BF547</f>
        <v>0</v>
      </c>
      <c r="F552" s="163">
        <f>TABLA!BO547</f>
        <v>0</v>
      </c>
      <c r="G552" t="str">
        <f t="shared" si="161"/>
        <v/>
      </c>
      <c r="H552" t="str">
        <f t="shared" si="161"/>
        <v/>
      </c>
      <c r="I552" t="str">
        <f t="shared" si="161"/>
        <v/>
      </c>
      <c r="J552" t="str">
        <f t="shared" si="161"/>
        <v/>
      </c>
      <c r="K552" t="str">
        <f t="shared" si="161"/>
        <v/>
      </c>
      <c r="L552" t="str">
        <f t="shared" si="161"/>
        <v/>
      </c>
      <c r="M552" t="str">
        <f t="shared" si="161"/>
        <v/>
      </c>
      <c r="N552" t="str">
        <f t="shared" si="161"/>
        <v/>
      </c>
      <c r="O552" t="str">
        <f t="shared" si="161"/>
        <v/>
      </c>
      <c r="P552" t="str">
        <f t="shared" si="161"/>
        <v/>
      </c>
      <c r="Q552" t="str">
        <f t="shared" si="161"/>
        <v/>
      </c>
      <c r="R552" t="str">
        <f t="shared" si="161"/>
        <v/>
      </c>
      <c r="S552" t="str">
        <f t="shared" si="161"/>
        <v/>
      </c>
      <c r="T552" t="str">
        <f t="shared" si="161"/>
        <v/>
      </c>
      <c r="U552" t="str">
        <f t="shared" si="161"/>
        <v/>
      </c>
      <c r="V552" t="str">
        <f t="shared" si="155"/>
        <v/>
      </c>
      <c r="W552" t="str">
        <f t="shared" si="163"/>
        <v/>
      </c>
      <c r="X552" t="str">
        <f t="shared" si="163"/>
        <v/>
      </c>
      <c r="Y552" t="str">
        <f t="shared" si="163"/>
        <v/>
      </c>
      <c r="Z552" t="str">
        <f t="shared" si="163"/>
        <v/>
      </c>
      <c r="AA552" t="str">
        <f t="shared" si="163"/>
        <v/>
      </c>
      <c r="AB552" t="str">
        <f t="shared" si="163"/>
        <v/>
      </c>
      <c r="AC552" t="str">
        <f t="shared" si="162"/>
        <v/>
      </c>
      <c r="AD552" t="str">
        <f t="shared" si="162"/>
        <v/>
      </c>
      <c r="AE552" t="str">
        <f t="shared" si="162"/>
        <v/>
      </c>
      <c r="AF552" t="str">
        <f t="shared" si="162"/>
        <v/>
      </c>
      <c r="AG552" t="str">
        <f t="shared" si="162"/>
        <v/>
      </c>
      <c r="AH552" t="str">
        <f t="shared" si="162"/>
        <v/>
      </c>
      <c r="AI552">
        <f t="shared" si="156"/>
        <v>0</v>
      </c>
      <c r="AJ552">
        <f t="shared" si="157"/>
        <v>0</v>
      </c>
    </row>
    <row r="553" spans="2:36" hidden="1" x14ac:dyDescent="0.2">
      <c r="B553">
        <f>TABLA!D548</f>
        <v>1981</v>
      </c>
      <c r="C553" t="str">
        <f>IF(ISNA(LOOKUP($D553,BLIOTECAS!$B$1:$B$27,BLIOTECAS!C$1:C$27)),"",LOOKUP($D553,BLIOTECAS!$B$1:$B$27,BLIOTECAS!C$1:C$27))</f>
        <v xml:space="preserve">Facultad de Geografía e Historia </v>
      </c>
      <c r="D553">
        <f>TABLA!G548</f>
        <v>16</v>
      </c>
      <c r="E553" s="163">
        <f>TABLA!BF548</f>
        <v>0</v>
      </c>
      <c r="F553" s="163">
        <f>TABLA!BO548</f>
        <v>0</v>
      </c>
      <c r="G553" t="str">
        <f t="shared" si="161"/>
        <v/>
      </c>
      <c r="H553" t="str">
        <f t="shared" si="161"/>
        <v/>
      </c>
      <c r="I553" t="str">
        <f t="shared" si="161"/>
        <v/>
      </c>
      <c r="J553" t="str">
        <f t="shared" si="161"/>
        <v/>
      </c>
      <c r="K553" t="str">
        <f t="shared" si="161"/>
        <v/>
      </c>
      <c r="L553" t="str">
        <f t="shared" si="161"/>
        <v/>
      </c>
      <c r="M553" t="str">
        <f t="shared" si="161"/>
        <v/>
      </c>
      <c r="N553" t="str">
        <f t="shared" si="161"/>
        <v/>
      </c>
      <c r="O553" t="str">
        <f t="shared" si="161"/>
        <v/>
      </c>
      <c r="P553" t="str">
        <f t="shared" si="161"/>
        <v/>
      </c>
      <c r="Q553" t="str">
        <f t="shared" si="161"/>
        <v/>
      </c>
      <c r="R553" t="str">
        <f t="shared" si="161"/>
        <v/>
      </c>
      <c r="S553" t="str">
        <f t="shared" si="161"/>
        <v/>
      </c>
      <c r="T553" t="str">
        <f t="shared" si="161"/>
        <v/>
      </c>
      <c r="U553" t="str">
        <f t="shared" si="161"/>
        <v/>
      </c>
      <c r="V553" t="str">
        <f t="shared" si="155"/>
        <v/>
      </c>
      <c r="W553" t="str">
        <f t="shared" si="163"/>
        <v/>
      </c>
      <c r="X553" t="str">
        <f t="shared" si="163"/>
        <v/>
      </c>
      <c r="Y553" t="str">
        <f t="shared" si="163"/>
        <v/>
      </c>
      <c r="Z553" t="str">
        <f t="shared" si="163"/>
        <v/>
      </c>
      <c r="AA553" t="str">
        <f t="shared" si="163"/>
        <v/>
      </c>
      <c r="AB553" t="str">
        <f t="shared" si="163"/>
        <v/>
      </c>
      <c r="AC553" t="str">
        <f t="shared" si="162"/>
        <v/>
      </c>
      <c r="AD553" t="str">
        <f t="shared" si="162"/>
        <v/>
      </c>
      <c r="AE553" t="str">
        <f t="shared" si="162"/>
        <v/>
      </c>
      <c r="AF553" t="str">
        <f t="shared" si="162"/>
        <v/>
      </c>
      <c r="AG553" t="str">
        <f t="shared" si="162"/>
        <v/>
      </c>
      <c r="AH553" t="str">
        <f t="shared" si="162"/>
        <v/>
      </c>
      <c r="AI553">
        <f t="shared" si="156"/>
        <v>0</v>
      </c>
      <c r="AJ553">
        <f t="shared" si="157"/>
        <v>0</v>
      </c>
    </row>
    <row r="554" spans="2:36" x14ac:dyDescent="0.2">
      <c r="B554">
        <f>TABLA!D549</f>
        <v>1982</v>
      </c>
      <c r="C554" t="str">
        <f>IF(ISNA(LOOKUP($D554,BLIOTECAS!$B$1:$B$27,BLIOTECAS!C$1:C$27)),"",LOOKUP($D554,BLIOTECAS!$B$1:$B$27,BLIOTECAS!C$1:C$27))</f>
        <v>F. Trabajo Social</v>
      </c>
      <c r="D554">
        <f>TABLA!G549</f>
        <v>26</v>
      </c>
      <c r="E554" s="163">
        <f>TABLA!BF549</f>
        <v>0</v>
      </c>
      <c r="F554" s="163" t="str">
        <f>TABLA!BO549</f>
        <v>Muchas gracias por el excelente trabajo que realizan l@s compañer@s de la biblioteca.</v>
      </c>
      <c r="G554" t="str">
        <f t="shared" ref="G554:U563" si="164">IFERROR((IF(FIND(G$1,$E554,1)&gt;0,"x")),"")</f>
        <v/>
      </c>
      <c r="H554" t="str">
        <f t="shared" si="164"/>
        <v/>
      </c>
      <c r="I554" t="str">
        <f t="shared" si="164"/>
        <v/>
      </c>
      <c r="J554" t="str">
        <f t="shared" si="164"/>
        <v/>
      </c>
      <c r="K554" t="str">
        <f t="shared" si="164"/>
        <v/>
      </c>
      <c r="L554" t="str">
        <f t="shared" si="164"/>
        <v/>
      </c>
      <c r="M554" t="str">
        <f t="shared" si="164"/>
        <v/>
      </c>
      <c r="N554" t="str">
        <f t="shared" si="164"/>
        <v/>
      </c>
      <c r="O554" t="str">
        <f t="shared" si="164"/>
        <v/>
      </c>
      <c r="P554" t="str">
        <f t="shared" si="164"/>
        <v/>
      </c>
      <c r="Q554" t="str">
        <f t="shared" si="164"/>
        <v/>
      </c>
      <c r="R554" t="str">
        <f t="shared" si="164"/>
        <v/>
      </c>
      <c r="S554" t="str">
        <f t="shared" si="164"/>
        <v/>
      </c>
      <c r="T554" t="str">
        <f t="shared" si="164"/>
        <v/>
      </c>
      <c r="U554" t="str">
        <f t="shared" si="164"/>
        <v/>
      </c>
      <c r="V554" t="str">
        <f t="shared" si="155"/>
        <v/>
      </c>
      <c r="W554" t="str">
        <f t="shared" si="163"/>
        <v/>
      </c>
      <c r="X554" t="str">
        <f t="shared" si="163"/>
        <v/>
      </c>
      <c r="Y554" t="str">
        <f t="shared" si="163"/>
        <v/>
      </c>
      <c r="Z554" t="str">
        <f t="shared" si="163"/>
        <v/>
      </c>
      <c r="AA554" t="str">
        <f t="shared" si="163"/>
        <v/>
      </c>
      <c r="AB554" t="str">
        <f t="shared" si="163"/>
        <v/>
      </c>
      <c r="AC554" t="str">
        <f t="shared" si="162"/>
        <v/>
      </c>
      <c r="AD554" t="str">
        <f t="shared" si="162"/>
        <v/>
      </c>
      <c r="AE554" t="str">
        <f t="shared" si="162"/>
        <v/>
      </c>
      <c r="AF554" t="str">
        <f t="shared" si="162"/>
        <v/>
      </c>
      <c r="AG554" t="str">
        <f t="shared" si="162"/>
        <v/>
      </c>
      <c r="AH554" t="str">
        <f t="shared" si="162"/>
        <v/>
      </c>
      <c r="AI554">
        <f t="shared" si="156"/>
        <v>0</v>
      </c>
      <c r="AJ554">
        <f t="shared" si="157"/>
        <v>1</v>
      </c>
    </row>
    <row r="555" spans="2:36" ht="140.25" hidden="1" x14ac:dyDescent="0.2">
      <c r="B555">
        <f>TABLA!D550</f>
        <v>1983</v>
      </c>
      <c r="C555" t="str">
        <f>IF(ISNA(LOOKUP($D555,BLIOTECAS!$B$1:$B$27,BLIOTECAS!C$1:C$27)),"",LOOKUP($D555,BLIOTECAS!$B$1:$B$27,BLIOTECAS!C$1:C$27))</f>
        <v xml:space="preserve">Facultad de Ciencias Políticas y Sociología </v>
      </c>
      <c r="D555">
        <f>TABLA!G550</f>
        <v>9</v>
      </c>
      <c r="E555" s="163" t="str">
        <f>TABLA!BF550</f>
        <v>Búsqueda semántica mediante gráficos</v>
      </c>
      <c r="F555" s="163" t="str">
        <f>TABLA!BO550</f>
        <v>Estoy muy agradecida a la información y trato del personal de biblioteca, desde el personal de mostrador al equipo mas especializado y su director en la Facultad de Políticas. &lt;br&gt;Me desagrada la situación del pasillo de entrada a la biblioteca, lleno de pinturas inadecuadas para un lugar de estudio y concentración y de educación humanística. Este desagrado es compartido por los estudiantes Erasmus que llegan de otras universidades europeas y de América Latina, donde el respeto por el lugar que se habita es más visible.&lt;br&gt;Sugiero se pida a la Facultad de Bellas Artes que sus estudiantes participen en concurso pintando unos murales artísticos sobre maquetas previamente aceptadas, y que de paso la mano de pintura que sirva para higienizar. &lt;br&gt;&lt;br&gt;También considero inaceptable el grado de ruido en ese pasillo y en el jardín exterior. la Facultad es un lugar de estudio y debe ser respetado como tal.</v>
      </c>
      <c r="G555" t="str">
        <f t="shared" si="164"/>
        <v/>
      </c>
      <c r="H555" t="str">
        <f t="shared" si="164"/>
        <v/>
      </c>
      <c r="I555" t="str">
        <f t="shared" si="164"/>
        <v/>
      </c>
      <c r="J555" t="str">
        <f t="shared" si="164"/>
        <v/>
      </c>
      <c r="K555" t="str">
        <f t="shared" si="164"/>
        <v/>
      </c>
      <c r="L555" t="str">
        <f t="shared" si="164"/>
        <v/>
      </c>
      <c r="M555" t="str">
        <f t="shared" si="164"/>
        <v/>
      </c>
      <c r="N555" t="str">
        <f t="shared" si="164"/>
        <v/>
      </c>
      <c r="O555" t="str">
        <f t="shared" si="164"/>
        <v/>
      </c>
      <c r="P555" t="str">
        <f t="shared" si="164"/>
        <v/>
      </c>
      <c r="Q555" t="str">
        <f t="shared" si="164"/>
        <v/>
      </c>
      <c r="R555" t="str">
        <f t="shared" si="164"/>
        <v/>
      </c>
      <c r="S555" t="str">
        <f t="shared" si="164"/>
        <v/>
      </c>
      <c r="T555" t="str">
        <f t="shared" si="164"/>
        <v/>
      </c>
      <c r="U555" t="str">
        <f t="shared" si="164"/>
        <v/>
      </c>
      <c r="V555" t="str">
        <f t="shared" si="155"/>
        <v/>
      </c>
      <c r="W555" t="str">
        <f t="shared" si="163"/>
        <v/>
      </c>
      <c r="X555" t="str">
        <f t="shared" si="163"/>
        <v/>
      </c>
      <c r="Y555" t="str">
        <f t="shared" si="163"/>
        <v/>
      </c>
      <c r="Z555" t="str">
        <f t="shared" si="163"/>
        <v/>
      </c>
      <c r="AA555" t="str">
        <f t="shared" si="163"/>
        <v/>
      </c>
      <c r="AB555" t="str">
        <f t="shared" si="163"/>
        <v/>
      </c>
      <c r="AC555" t="str">
        <f t="shared" si="162"/>
        <v/>
      </c>
      <c r="AD555" t="str">
        <f t="shared" si="162"/>
        <v/>
      </c>
      <c r="AE555" t="str">
        <f t="shared" si="162"/>
        <v/>
      </c>
      <c r="AF555" t="str">
        <f t="shared" si="162"/>
        <v/>
      </c>
      <c r="AG555" t="str">
        <f t="shared" si="162"/>
        <v/>
      </c>
      <c r="AH555" t="str">
        <f t="shared" si="162"/>
        <v/>
      </c>
      <c r="AI555">
        <f t="shared" si="156"/>
        <v>1</v>
      </c>
      <c r="AJ555">
        <f t="shared" si="157"/>
        <v>1</v>
      </c>
    </row>
    <row r="556" spans="2:36" hidden="1" x14ac:dyDescent="0.2">
      <c r="B556">
        <f>TABLA!D551</f>
        <v>1984</v>
      </c>
      <c r="C556" t="str">
        <f>IF(ISNA(LOOKUP($D556,BLIOTECAS!$B$1:$B$27,BLIOTECAS!C$1:C$27)),"",LOOKUP($D556,BLIOTECAS!$B$1:$B$27,BLIOTECAS!C$1:C$27))</f>
        <v>Otros Centros (Servicios Centrales, Rectorado, Centros adscritos,etc)</v>
      </c>
      <c r="D556">
        <f>TABLA!G551</f>
        <v>28</v>
      </c>
      <c r="E556" s="163">
        <f>TABLA!BF551</f>
        <v>0</v>
      </c>
      <c r="F556" s="163">
        <f>TABLA!BO551</f>
        <v>0</v>
      </c>
      <c r="G556" t="str">
        <f t="shared" si="164"/>
        <v/>
      </c>
      <c r="H556" t="str">
        <f t="shared" si="164"/>
        <v/>
      </c>
      <c r="I556" t="str">
        <f t="shared" si="164"/>
        <v/>
      </c>
      <c r="J556" t="str">
        <f t="shared" si="164"/>
        <v/>
      </c>
      <c r="K556" t="str">
        <f t="shared" si="164"/>
        <v/>
      </c>
      <c r="L556" t="str">
        <f t="shared" si="164"/>
        <v/>
      </c>
      <c r="M556" t="str">
        <f t="shared" si="164"/>
        <v/>
      </c>
      <c r="N556" t="str">
        <f t="shared" si="164"/>
        <v/>
      </c>
      <c r="O556" t="str">
        <f t="shared" si="164"/>
        <v/>
      </c>
      <c r="P556" t="str">
        <f t="shared" si="164"/>
        <v/>
      </c>
      <c r="Q556" t="str">
        <f t="shared" si="164"/>
        <v/>
      </c>
      <c r="R556" t="str">
        <f t="shared" si="164"/>
        <v/>
      </c>
      <c r="S556" t="str">
        <f t="shared" si="164"/>
        <v/>
      </c>
      <c r="T556" t="str">
        <f t="shared" si="164"/>
        <v/>
      </c>
      <c r="U556" t="str">
        <f t="shared" si="164"/>
        <v/>
      </c>
      <c r="V556" t="str">
        <f t="shared" si="155"/>
        <v/>
      </c>
      <c r="W556" t="str">
        <f t="shared" si="163"/>
        <v/>
      </c>
      <c r="X556" t="str">
        <f t="shared" si="163"/>
        <v/>
      </c>
      <c r="Y556" t="str">
        <f t="shared" si="163"/>
        <v/>
      </c>
      <c r="Z556" t="str">
        <f t="shared" si="163"/>
        <v/>
      </c>
      <c r="AA556" t="str">
        <f t="shared" si="163"/>
        <v/>
      </c>
      <c r="AB556" t="str">
        <f t="shared" si="163"/>
        <v/>
      </c>
      <c r="AC556" t="str">
        <f t="shared" ref="AC556:AH565" si="165">IFERROR((IF(FIND(AC$1,$E556,1)&gt;0,"x")),"")</f>
        <v/>
      </c>
      <c r="AD556" t="str">
        <f t="shared" si="165"/>
        <v/>
      </c>
      <c r="AE556" t="str">
        <f t="shared" si="165"/>
        <v/>
      </c>
      <c r="AF556" t="str">
        <f t="shared" si="165"/>
        <v/>
      </c>
      <c r="AG556" t="str">
        <f t="shared" si="165"/>
        <v/>
      </c>
      <c r="AH556" t="str">
        <f t="shared" si="165"/>
        <v/>
      </c>
      <c r="AI556">
        <f t="shared" si="156"/>
        <v>0</v>
      </c>
      <c r="AJ556">
        <f t="shared" si="157"/>
        <v>0</v>
      </c>
    </row>
    <row r="557" spans="2:36" ht="51" hidden="1" x14ac:dyDescent="0.2">
      <c r="B557">
        <f>TABLA!D552</f>
        <v>1985</v>
      </c>
      <c r="C557" t="str">
        <f>IF(ISNA(LOOKUP($D557,BLIOTECAS!$B$1:$B$27,BLIOTECAS!C$1:C$27)),"",LOOKUP($D557,BLIOTECAS!$B$1:$B$27,BLIOTECAS!C$1:C$27))</f>
        <v xml:space="preserve">Facultad de Geografía e Historia </v>
      </c>
      <c r="D557">
        <f>TABLA!G552</f>
        <v>16</v>
      </c>
      <c r="E557" s="163" t="str">
        <f>TABLA!BF552</f>
        <v xml:space="preserve">No me queda claro cómo s ehan de susar o acceder a los recursos en linea, sobre todo publicaciones... al final acabo accediendo a través de mi cuenta de jstor.org </v>
      </c>
      <c r="F557" s="163">
        <f>TABLA!BO552</f>
        <v>0</v>
      </c>
      <c r="G557" t="str">
        <f t="shared" si="164"/>
        <v/>
      </c>
      <c r="H557" t="str">
        <f t="shared" si="164"/>
        <v/>
      </c>
      <c r="I557" t="str">
        <f t="shared" si="164"/>
        <v/>
      </c>
      <c r="J557" t="str">
        <f t="shared" si="164"/>
        <v/>
      </c>
      <c r="K557" t="str">
        <f t="shared" si="164"/>
        <v/>
      </c>
      <c r="L557" t="str">
        <f t="shared" si="164"/>
        <v/>
      </c>
      <c r="M557" t="str">
        <f t="shared" si="164"/>
        <v/>
      </c>
      <c r="N557" t="str">
        <f t="shared" si="164"/>
        <v/>
      </c>
      <c r="O557" t="str">
        <f t="shared" si="164"/>
        <v/>
      </c>
      <c r="P557" t="str">
        <f t="shared" si="164"/>
        <v/>
      </c>
      <c r="Q557" t="str">
        <f t="shared" si="164"/>
        <v/>
      </c>
      <c r="R557" t="str">
        <f t="shared" si="164"/>
        <v/>
      </c>
      <c r="S557" t="str">
        <f t="shared" si="164"/>
        <v/>
      </c>
      <c r="T557" t="str">
        <f t="shared" si="164"/>
        <v/>
      </c>
      <c r="U557" t="str">
        <f t="shared" si="164"/>
        <v/>
      </c>
      <c r="V557" t="str">
        <f t="shared" si="155"/>
        <v/>
      </c>
      <c r="W557" t="str">
        <f t="shared" ref="W557:AB566" si="166">IFERROR((IF(FIND(W$1,$E557,1)&gt;0,"x")),"")</f>
        <v/>
      </c>
      <c r="X557" t="str">
        <f t="shared" si="166"/>
        <v/>
      </c>
      <c r="Y557" t="str">
        <f t="shared" si="166"/>
        <v/>
      </c>
      <c r="Z557" t="str">
        <f t="shared" si="166"/>
        <v/>
      </c>
      <c r="AA557" t="str">
        <f t="shared" si="166"/>
        <v/>
      </c>
      <c r="AB557" t="str">
        <f t="shared" si="166"/>
        <v/>
      </c>
      <c r="AC557" t="str">
        <f t="shared" si="165"/>
        <v/>
      </c>
      <c r="AD557" t="str">
        <f t="shared" si="165"/>
        <v/>
      </c>
      <c r="AE557" t="str">
        <f t="shared" si="165"/>
        <v/>
      </c>
      <c r="AF557" t="str">
        <f t="shared" si="165"/>
        <v/>
      </c>
      <c r="AG557" t="str">
        <f t="shared" si="165"/>
        <v/>
      </c>
      <c r="AH557" t="str">
        <f t="shared" si="165"/>
        <v/>
      </c>
      <c r="AI557">
        <f t="shared" si="156"/>
        <v>1</v>
      </c>
      <c r="AJ557">
        <f t="shared" si="157"/>
        <v>0</v>
      </c>
    </row>
    <row r="558" spans="2:36" hidden="1" x14ac:dyDescent="0.2">
      <c r="B558">
        <f>TABLA!D553</f>
        <v>1986</v>
      </c>
      <c r="C558" t="str">
        <f>IF(ISNA(LOOKUP($D558,BLIOTECAS!$B$1:$B$27,BLIOTECAS!C$1:C$27)),"",LOOKUP($D558,BLIOTECAS!$B$1:$B$27,BLIOTECAS!C$1:C$27))</f>
        <v xml:space="preserve">Facultad de Veterinaria </v>
      </c>
      <c r="D558">
        <f>TABLA!G553</f>
        <v>21</v>
      </c>
      <c r="E558" s="163">
        <f>TABLA!BF553</f>
        <v>0</v>
      </c>
      <c r="F558" s="163">
        <f>TABLA!BO553</f>
        <v>0</v>
      </c>
      <c r="G558" t="str">
        <f t="shared" si="164"/>
        <v/>
      </c>
      <c r="H558" t="str">
        <f t="shared" si="164"/>
        <v/>
      </c>
      <c r="I558" t="str">
        <f t="shared" si="164"/>
        <v/>
      </c>
      <c r="J558" t="str">
        <f t="shared" si="164"/>
        <v/>
      </c>
      <c r="K558" t="str">
        <f t="shared" si="164"/>
        <v/>
      </c>
      <c r="L558" t="str">
        <f t="shared" si="164"/>
        <v/>
      </c>
      <c r="M558" t="str">
        <f t="shared" si="164"/>
        <v/>
      </c>
      <c r="N558" t="str">
        <f t="shared" si="164"/>
        <v/>
      </c>
      <c r="O558" t="str">
        <f t="shared" si="164"/>
        <v/>
      </c>
      <c r="P558" t="str">
        <f t="shared" si="164"/>
        <v/>
      </c>
      <c r="Q558" t="str">
        <f t="shared" si="164"/>
        <v/>
      </c>
      <c r="R558" t="str">
        <f t="shared" si="164"/>
        <v/>
      </c>
      <c r="S558" t="str">
        <f t="shared" si="164"/>
        <v/>
      </c>
      <c r="T558" t="str">
        <f t="shared" si="164"/>
        <v/>
      </c>
      <c r="U558" t="str">
        <f t="shared" si="164"/>
        <v/>
      </c>
      <c r="V558" t="str">
        <f t="shared" si="155"/>
        <v/>
      </c>
      <c r="W558" t="str">
        <f t="shared" si="166"/>
        <v/>
      </c>
      <c r="X558" t="str">
        <f t="shared" si="166"/>
        <v/>
      </c>
      <c r="Y558" t="str">
        <f t="shared" si="166"/>
        <v/>
      </c>
      <c r="Z558" t="str">
        <f t="shared" si="166"/>
        <v/>
      </c>
      <c r="AA558" t="str">
        <f t="shared" si="166"/>
        <v/>
      </c>
      <c r="AB558" t="str">
        <f t="shared" si="166"/>
        <v/>
      </c>
      <c r="AC558" t="str">
        <f t="shared" si="165"/>
        <v/>
      </c>
      <c r="AD558" t="str">
        <f t="shared" si="165"/>
        <v/>
      </c>
      <c r="AE558" t="str">
        <f t="shared" si="165"/>
        <v/>
      </c>
      <c r="AF558" t="str">
        <f t="shared" si="165"/>
        <v/>
      </c>
      <c r="AG558" t="str">
        <f t="shared" si="165"/>
        <v/>
      </c>
      <c r="AH558" t="str">
        <f t="shared" si="165"/>
        <v/>
      </c>
      <c r="AI558">
        <f t="shared" si="156"/>
        <v>0</v>
      </c>
      <c r="AJ558">
        <f t="shared" si="157"/>
        <v>0</v>
      </c>
    </row>
    <row r="559" spans="2:36" hidden="1" x14ac:dyDescent="0.2">
      <c r="B559">
        <f>TABLA!D554</f>
        <v>1987</v>
      </c>
      <c r="C559" t="str">
        <f>IF(ISNA(LOOKUP($D559,BLIOTECAS!$B$1:$B$27,BLIOTECAS!C$1:C$27)),"",LOOKUP($D559,BLIOTECAS!$B$1:$B$27,BLIOTECAS!C$1:C$27))</f>
        <v xml:space="preserve">Facultad de Psicología </v>
      </c>
      <c r="D559">
        <f>TABLA!G554</f>
        <v>20</v>
      </c>
      <c r="E559" s="163">
        <f>TABLA!BF554</f>
        <v>0</v>
      </c>
      <c r="F559" s="163">
        <f>TABLA!BO554</f>
        <v>0</v>
      </c>
      <c r="G559" t="str">
        <f t="shared" si="164"/>
        <v/>
      </c>
      <c r="H559" t="str">
        <f t="shared" si="164"/>
        <v/>
      </c>
      <c r="I559" t="str">
        <f t="shared" si="164"/>
        <v/>
      </c>
      <c r="J559" t="str">
        <f t="shared" si="164"/>
        <v/>
      </c>
      <c r="K559" t="str">
        <f t="shared" si="164"/>
        <v/>
      </c>
      <c r="L559" t="str">
        <f t="shared" si="164"/>
        <v/>
      </c>
      <c r="M559" t="str">
        <f t="shared" si="164"/>
        <v/>
      </c>
      <c r="N559" t="str">
        <f t="shared" si="164"/>
        <v/>
      </c>
      <c r="O559" t="str">
        <f t="shared" si="164"/>
        <v/>
      </c>
      <c r="P559" t="str">
        <f t="shared" si="164"/>
        <v/>
      </c>
      <c r="Q559" t="str">
        <f t="shared" si="164"/>
        <v/>
      </c>
      <c r="R559" t="str">
        <f t="shared" si="164"/>
        <v/>
      </c>
      <c r="S559" t="str">
        <f t="shared" si="164"/>
        <v/>
      </c>
      <c r="T559" t="str">
        <f t="shared" si="164"/>
        <v/>
      </c>
      <c r="U559" t="str">
        <f t="shared" si="164"/>
        <v/>
      </c>
      <c r="V559" t="str">
        <f t="shared" si="155"/>
        <v/>
      </c>
      <c r="W559" t="str">
        <f t="shared" si="166"/>
        <v/>
      </c>
      <c r="X559" t="str">
        <f t="shared" si="166"/>
        <v/>
      </c>
      <c r="Y559" t="str">
        <f t="shared" si="166"/>
        <v/>
      </c>
      <c r="Z559" t="str">
        <f t="shared" si="166"/>
        <v/>
      </c>
      <c r="AA559" t="str">
        <f t="shared" si="166"/>
        <v/>
      </c>
      <c r="AB559" t="str">
        <f t="shared" si="166"/>
        <v/>
      </c>
      <c r="AC559" t="str">
        <f t="shared" si="165"/>
        <v/>
      </c>
      <c r="AD559" t="str">
        <f t="shared" si="165"/>
        <v/>
      </c>
      <c r="AE559" t="str">
        <f t="shared" si="165"/>
        <v/>
      </c>
      <c r="AF559" t="str">
        <f t="shared" si="165"/>
        <v/>
      </c>
      <c r="AG559" t="str">
        <f t="shared" si="165"/>
        <v/>
      </c>
      <c r="AH559" t="str">
        <f t="shared" si="165"/>
        <v/>
      </c>
      <c r="AI559">
        <f t="shared" si="156"/>
        <v>0</v>
      </c>
      <c r="AJ559">
        <f t="shared" si="157"/>
        <v>0</v>
      </c>
    </row>
    <row r="560" spans="2:36" hidden="1" x14ac:dyDescent="0.2">
      <c r="B560">
        <f>TABLA!D555</f>
        <v>1988</v>
      </c>
      <c r="C560" t="str">
        <f>IF(ISNA(LOOKUP($D560,BLIOTECAS!$B$1:$B$27,BLIOTECAS!C$1:C$27)),"",LOOKUP($D560,BLIOTECAS!$B$1:$B$27,BLIOTECAS!C$1:C$27))</f>
        <v xml:space="preserve">Facultad de Ciencias Químicas </v>
      </c>
      <c r="D560">
        <f>TABLA!G555</f>
        <v>10</v>
      </c>
      <c r="E560" s="163" t="str">
        <f>TABLA!BF555</f>
        <v>Más recursos electrónicos</v>
      </c>
      <c r="F560" s="163">
        <f>TABLA!BO555</f>
        <v>0</v>
      </c>
      <c r="G560" t="str">
        <f t="shared" si="164"/>
        <v/>
      </c>
      <c r="H560" t="str">
        <f t="shared" si="164"/>
        <v/>
      </c>
      <c r="I560" t="str">
        <f t="shared" si="164"/>
        <v/>
      </c>
      <c r="J560" t="str">
        <f t="shared" si="164"/>
        <v/>
      </c>
      <c r="K560" t="str">
        <f t="shared" si="164"/>
        <v/>
      </c>
      <c r="L560" t="str">
        <f t="shared" si="164"/>
        <v>x</v>
      </c>
      <c r="M560" t="str">
        <f t="shared" si="164"/>
        <v/>
      </c>
      <c r="N560" t="str">
        <f t="shared" si="164"/>
        <v/>
      </c>
      <c r="O560" t="str">
        <f t="shared" si="164"/>
        <v/>
      </c>
      <c r="P560" t="str">
        <f t="shared" si="164"/>
        <v/>
      </c>
      <c r="Q560" t="str">
        <f t="shared" si="164"/>
        <v/>
      </c>
      <c r="R560" t="str">
        <f t="shared" si="164"/>
        <v/>
      </c>
      <c r="S560" t="str">
        <f t="shared" si="164"/>
        <v/>
      </c>
      <c r="T560" t="str">
        <f t="shared" si="164"/>
        <v/>
      </c>
      <c r="U560" t="str">
        <f t="shared" si="164"/>
        <v/>
      </c>
      <c r="V560" t="str">
        <f t="shared" si="155"/>
        <v/>
      </c>
      <c r="W560" t="str">
        <f t="shared" si="166"/>
        <v/>
      </c>
      <c r="X560" t="str">
        <f t="shared" si="166"/>
        <v/>
      </c>
      <c r="Y560" t="str">
        <f t="shared" si="166"/>
        <v/>
      </c>
      <c r="Z560" t="str">
        <f t="shared" si="166"/>
        <v/>
      </c>
      <c r="AA560" t="str">
        <f t="shared" si="166"/>
        <v/>
      </c>
      <c r="AB560" t="str">
        <f t="shared" si="166"/>
        <v/>
      </c>
      <c r="AC560" t="str">
        <f t="shared" si="165"/>
        <v/>
      </c>
      <c r="AD560" t="str">
        <f t="shared" si="165"/>
        <v/>
      </c>
      <c r="AE560" t="str">
        <f t="shared" si="165"/>
        <v/>
      </c>
      <c r="AF560" t="str">
        <f t="shared" si="165"/>
        <v/>
      </c>
      <c r="AG560" t="str">
        <f t="shared" si="165"/>
        <v/>
      </c>
      <c r="AH560" t="str">
        <f t="shared" si="165"/>
        <v/>
      </c>
      <c r="AI560">
        <f t="shared" si="156"/>
        <v>1</v>
      </c>
      <c r="AJ560">
        <f t="shared" si="157"/>
        <v>0</v>
      </c>
    </row>
    <row r="561" spans="2:36" hidden="1" x14ac:dyDescent="0.2">
      <c r="B561">
        <f>TABLA!D556</f>
        <v>1989</v>
      </c>
      <c r="C561" t="str">
        <f>IF(ISNA(LOOKUP($D561,BLIOTECAS!$B$1:$B$27,BLIOTECAS!C$1:C$27)),"",LOOKUP($D561,BLIOTECAS!$B$1:$B$27,BLIOTECAS!C$1:C$27))</f>
        <v xml:space="preserve">Facultad de Psicología </v>
      </c>
      <c r="D561">
        <f>TABLA!G556</f>
        <v>20</v>
      </c>
      <c r="E561" s="163">
        <f>TABLA!BF556</f>
        <v>0</v>
      </c>
      <c r="F561" s="163">
        <f>TABLA!BO556</f>
        <v>0</v>
      </c>
      <c r="G561" t="str">
        <f t="shared" si="164"/>
        <v/>
      </c>
      <c r="H561" t="str">
        <f t="shared" si="164"/>
        <v/>
      </c>
      <c r="I561" t="str">
        <f t="shared" si="164"/>
        <v/>
      </c>
      <c r="J561" t="str">
        <f t="shared" si="164"/>
        <v/>
      </c>
      <c r="K561" t="str">
        <f t="shared" si="164"/>
        <v/>
      </c>
      <c r="L561" t="str">
        <f t="shared" si="164"/>
        <v/>
      </c>
      <c r="M561" t="str">
        <f t="shared" si="164"/>
        <v/>
      </c>
      <c r="N561" t="str">
        <f t="shared" si="164"/>
        <v/>
      </c>
      <c r="O561" t="str">
        <f t="shared" si="164"/>
        <v/>
      </c>
      <c r="P561" t="str">
        <f t="shared" si="164"/>
        <v/>
      </c>
      <c r="Q561" t="str">
        <f t="shared" si="164"/>
        <v/>
      </c>
      <c r="R561" t="str">
        <f t="shared" si="164"/>
        <v/>
      </c>
      <c r="S561" t="str">
        <f t="shared" si="164"/>
        <v/>
      </c>
      <c r="T561" t="str">
        <f t="shared" si="164"/>
        <v/>
      </c>
      <c r="U561" t="str">
        <f t="shared" si="164"/>
        <v/>
      </c>
      <c r="V561" t="str">
        <f t="shared" si="155"/>
        <v/>
      </c>
      <c r="W561" t="str">
        <f t="shared" si="166"/>
        <v/>
      </c>
      <c r="X561" t="str">
        <f t="shared" si="166"/>
        <v/>
      </c>
      <c r="Y561" t="str">
        <f t="shared" si="166"/>
        <v/>
      </c>
      <c r="Z561" t="str">
        <f t="shared" si="166"/>
        <v/>
      </c>
      <c r="AA561" t="str">
        <f t="shared" si="166"/>
        <v/>
      </c>
      <c r="AB561" t="str">
        <f t="shared" si="166"/>
        <v/>
      </c>
      <c r="AC561" t="str">
        <f t="shared" si="165"/>
        <v/>
      </c>
      <c r="AD561" t="str">
        <f t="shared" si="165"/>
        <v/>
      </c>
      <c r="AE561" t="str">
        <f t="shared" si="165"/>
        <v/>
      </c>
      <c r="AF561" t="str">
        <f t="shared" si="165"/>
        <v/>
      </c>
      <c r="AG561" t="str">
        <f t="shared" si="165"/>
        <v/>
      </c>
      <c r="AH561" t="str">
        <f t="shared" si="165"/>
        <v/>
      </c>
      <c r="AI561">
        <f t="shared" si="156"/>
        <v>0</v>
      </c>
      <c r="AJ561">
        <f t="shared" si="157"/>
        <v>0</v>
      </c>
    </row>
    <row r="562" spans="2:36" hidden="1" x14ac:dyDescent="0.2">
      <c r="B562">
        <f>TABLA!D557</f>
        <v>1990</v>
      </c>
      <c r="C562" t="str">
        <f>IF(ISNA(LOOKUP($D562,BLIOTECAS!$B$1:$B$27,BLIOTECAS!C$1:C$27)),"",LOOKUP($D562,BLIOTECAS!$B$1:$B$27,BLIOTECAS!C$1:C$27))</f>
        <v xml:space="preserve">Facultad de Psicología </v>
      </c>
      <c r="D562">
        <f>TABLA!G557</f>
        <v>20</v>
      </c>
      <c r="E562" s="163">
        <f>TABLA!BF557</f>
        <v>0</v>
      </c>
      <c r="F562" s="163">
        <f>TABLA!BO557</f>
        <v>0</v>
      </c>
      <c r="G562" t="str">
        <f t="shared" si="164"/>
        <v/>
      </c>
      <c r="H562" t="str">
        <f t="shared" si="164"/>
        <v/>
      </c>
      <c r="I562" t="str">
        <f t="shared" si="164"/>
        <v/>
      </c>
      <c r="J562" t="str">
        <f t="shared" si="164"/>
        <v/>
      </c>
      <c r="K562" t="str">
        <f t="shared" si="164"/>
        <v/>
      </c>
      <c r="L562" t="str">
        <f t="shared" si="164"/>
        <v/>
      </c>
      <c r="M562" t="str">
        <f t="shared" si="164"/>
        <v/>
      </c>
      <c r="N562" t="str">
        <f t="shared" si="164"/>
        <v/>
      </c>
      <c r="O562" t="str">
        <f t="shared" si="164"/>
        <v/>
      </c>
      <c r="P562" t="str">
        <f t="shared" si="164"/>
        <v/>
      </c>
      <c r="Q562" t="str">
        <f t="shared" si="164"/>
        <v/>
      </c>
      <c r="R562" t="str">
        <f t="shared" si="164"/>
        <v/>
      </c>
      <c r="S562" t="str">
        <f t="shared" si="164"/>
        <v/>
      </c>
      <c r="T562" t="str">
        <f t="shared" si="164"/>
        <v/>
      </c>
      <c r="U562" t="str">
        <f t="shared" si="164"/>
        <v/>
      </c>
      <c r="V562" t="str">
        <f t="shared" si="155"/>
        <v/>
      </c>
      <c r="W562" t="str">
        <f t="shared" si="166"/>
        <v/>
      </c>
      <c r="X562" t="str">
        <f t="shared" si="166"/>
        <v/>
      </c>
      <c r="Y562" t="str">
        <f t="shared" si="166"/>
        <v/>
      </c>
      <c r="Z562" t="str">
        <f t="shared" si="166"/>
        <v/>
      </c>
      <c r="AA562" t="str">
        <f t="shared" si="166"/>
        <v/>
      </c>
      <c r="AB562" t="str">
        <f t="shared" si="166"/>
        <v/>
      </c>
      <c r="AC562" t="str">
        <f t="shared" si="165"/>
        <v/>
      </c>
      <c r="AD562" t="str">
        <f t="shared" si="165"/>
        <v/>
      </c>
      <c r="AE562" t="str">
        <f t="shared" si="165"/>
        <v/>
      </c>
      <c r="AF562" t="str">
        <f t="shared" si="165"/>
        <v/>
      </c>
      <c r="AG562" t="str">
        <f t="shared" si="165"/>
        <v/>
      </c>
      <c r="AH562" t="str">
        <f t="shared" si="165"/>
        <v/>
      </c>
      <c r="AI562">
        <f t="shared" si="156"/>
        <v>0</v>
      </c>
      <c r="AJ562">
        <f t="shared" si="157"/>
        <v>0</v>
      </c>
    </row>
    <row r="563" spans="2:36" hidden="1" x14ac:dyDescent="0.2">
      <c r="B563">
        <f>TABLA!D558</f>
        <v>1991</v>
      </c>
      <c r="C563" t="str">
        <f>IF(ISNA(LOOKUP($D563,BLIOTECAS!$B$1:$B$27,BLIOTECAS!C$1:C$27)),"",LOOKUP($D563,BLIOTECAS!$B$1:$B$27,BLIOTECAS!C$1:C$27))</f>
        <v xml:space="preserve">Facultad de Derecho </v>
      </c>
      <c r="D563">
        <f>TABLA!G558</f>
        <v>11</v>
      </c>
      <c r="E563" s="163">
        <f>TABLA!BF558</f>
        <v>0</v>
      </c>
      <c r="F563" s="163">
        <f>TABLA!BO558</f>
        <v>0</v>
      </c>
      <c r="G563" t="str">
        <f t="shared" si="164"/>
        <v/>
      </c>
      <c r="H563" t="str">
        <f t="shared" si="164"/>
        <v/>
      </c>
      <c r="I563" t="str">
        <f t="shared" si="164"/>
        <v/>
      </c>
      <c r="J563" t="str">
        <f t="shared" si="164"/>
        <v/>
      </c>
      <c r="K563" t="str">
        <f t="shared" si="164"/>
        <v/>
      </c>
      <c r="L563" t="str">
        <f t="shared" si="164"/>
        <v/>
      </c>
      <c r="M563" t="str">
        <f t="shared" si="164"/>
        <v/>
      </c>
      <c r="N563" t="str">
        <f t="shared" si="164"/>
        <v/>
      </c>
      <c r="O563" t="str">
        <f t="shared" si="164"/>
        <v/>
      </c>
      <c r="P563" t="str">
        <f t="shared" si="164"/>
        <v/>
      </c>
      <c r="Q563" t="str">
        <f t="shared" si="164"/>
        <v/>
      </c>
      <c r="R563" t="str">
        <f t="shared" si="164"/>
        <v/>
      </c>
      <c r="S563" t="str">
        <f t="shared" si="164"/>
        <v/>
      </c>
      <c r="T563" t="str">
        <f t="shared" si="164"/>
        <v/>
      </c>
      <c r="U563" t="str">
        <f t="shared" si="164"/>
        <v/>
      </c>
      <c r="V563" t="str">
        <f t="shared" si="155"/>
        <v/>
      </c>
      <c r="W563" t="str">
        <f t="shared" si="166"/>
        <v/>
      </c>
      <c r="X563" t="str">
        <f t="shared" si="166"/>
        <v/>
      </c>
      <c r="Y563" t="str">
        <f t="shared" si="166"/>
        <v/>
      </c>
      <c r="Z563" t="str">
        <f t="shared" si="166"/>
        <v/>
      </c>
      <c r="AA563" t="str">
        <f t="shared" si="166"/>
        <v/>
      </c>
      <c r="AB563" t="str">
        <f t="shared" si="166"/>
        <v/>
      </c>
      <c r="AC563" t="str">
        <f t="shared" si="165"/>
        <v/>
      </c>
      <c r="AD563" t="str">
        <f t="shared" si="165"/>
        <v/>
      </c>
      <c r="AE563" t="str">
        <f t="shared" si="165"/>
        <v/>
      </c>
      <c r="AF563" t="str">
        <f t="shared" si="165"/>
        <v/>
      </c>
      <c r="AG563" t="str">
        <f t="shared" si="165"/>
        <v/>
      </c>
      <c r="AH563" t="str">
        <f t="shared" si="165"/>
        <v/>
      </c>
      <c r="AI563">
        <f t="shared" si="156"/>
        <v>0</v>
      </c>
      <c r="AJ563">
        <f t="shared" si="157"/>
        <v>0</v>
      </c>
    </row>
    <row r="564" spans="2:36" hidden="1" x14ac:dyDescent="0.2">
      <c r="B564">
        <f>TABLA!D559</f>
        <v>1992</v>
      </c>
      <c r="C564" t="str">
        <f>IF(ISNA(LOOKUP($D564,BLIOTECAS!$B$1:$B$27,BLIOTECAS!C$1:C$27)),"",LOOKUP($D564,BLIOTECAS!$B$1:$B$27,BLIOTECAS!C$1:C$27))</f>
        <v xml:space="preserve">Facultad de Veterinaria </v>
      </c>
      <c r="D564">
        <f>TABLA!G559</f>
        <v>21</v>
      </c>
      <c r="E564" s="163">
        <f>TABLA!BF559</f>
        <v>0</v>
      </c>
      <c r="F564" s="163">
        <f>TABLA!BO559</f>
        <v>0</v>
      </c>
      <c r="G564" t="str">
        <f t="shared" ref="G564:U573" si="167">IFERROR((IF(FIND(G$1,$E564,1)&gt;0,"x")),"")</f>
        <v/>
      </c>
      <c r="H564" t="str">
        <f t="shared" si="167"/>
        <v/>
      </c>
      <c r="I564" t="str">
        <f t="shared" si="167"/>
        <v/>
      </c>
      <c r="J564" t="str">
        <f t="shared" si="167"/>
        <v/>
      </c>
      <c r="K564" t="str">
        <f t="shared" si="167"/>
        <v/>
      </c>
      <c r="L564" t="str">
        <f t="shared" si="167"/>
        <v/>
      </c>
      <c r="M564" t="str">
        <f t="shared" si="167"/>
        <v/>
      </c>
      <c r="N564" t="str">
        <f t="shared" si="167"/>
        <v/>
      </c>
      <c r="O564" t="str">
        <f t="shared" si="167"/>
        <v/>
      </c>
      <c r="P564" t="str">
        <f t="shared" si="167"/>
        <v/>
      </c>
      <c r="Q564" t="str">
        <f t="shared" si="167"/>
        <v/>
      </c>
      <c r="R564" t="str">
        <f t="shared" si="167"/>
        <v/>
      </c>
      <c r="S564" t="str">
        <f t="shared" si="167"/>
        <v/>
      </c>
      <c r="T564" t="str">
        <f t="shared" si="167"/>
        <v/>
      </c>
      <c r="U564" t="str">
        <f t="shared" si="167"/>
        <v/>
      </c>
      <c r="V564" t="str">
        <f t="shared" si="155"/>
        <v/>
      </c>
      <c r="W564" t="str">
        <f t="shared" si="166"/>
        <v/>
      </c>
      <c r="X564" t="str">
        <f t="shared" si="166"/>
        <v/>
      </c>
      <c r="Y564" t="str">
        <f t="shared" si="166"/>
        <v/>
      </c>
      <c r="Z564" t="str">
        <f t="shared" si="166"/>
        <v/>
      </c>
      <c r="AA564" t="str">
        <f t="shared" si="166"/>
        <v/>
      </c>
      <c r="AB564" t="str">
        <f t="shared" si="166"/>
        <v/>
      </c>
      <c r="AC564" t="str">
        <f t="shared" si="165"/>
        <v/>
      </c>
      <c r="AD564" t="str">
        <f t="shared" si="165"/>
        <v/>
      </c>
      <c r="AE564" t="str">
        <f t="shared" si="165"/>
        <v/>
      </c>
      <c r="AF564" t="str">
        <f t="shared" si="165"/>
        <v/>
      </c>
      <c r="AG564" t="str">
        <f t="shared" si="165"/>
        <v/>
      </c>
      <c r="AH564" t="str">
        <f t="shared" si="165"/>
        <v/>
      </c>
      <c r="AI564">
        <f t="shared" si="156"/>
        <v>0</v>
      </c>
      <c r="AJ564">
        <f t="shared" si="157"/>
        <v>0</v>
      </c>
    </row>
    <row r="565" spans="2:36" x14ac:dyDescent="0.2">
      <c r="B565">
        <f>TABLA!D560</f>
        <v>1993</v>
      </c>
      <c r="C565" t="str">
        <f>IF(ISNA(LOOKUP($D565,BLIOTECAS!$B$1:$B$27,BLIOTECAS!C$1:C$27)),"",LOOKUP($D565,BLIOTECAS!$B$1:$B$27,BLIOTECAS!C$1:C$27))</f>
        <v>F. Trabajo Social</v>
      </c>
      <c r="D565">
        <f>TABLA!G560</f>
        <v>26</v>
      </c>
      <c r="E565" s="163">
        <f>TABLA!BF560</f>
        <v>0</v>
      </c>
      <c r="F565" s="163">
        <f>TABLA!BO560</f>
        <v>0</v>
      </c>
      <c r="G565" t="str">
        <f t="shared" si="167"/>
        <v/>
      </c>
      <c r="H565" t="str">
        <f t="shared" si="167"/>
        <v/>
      </c>
      <c r="I565" t="str">
        <f t="shared" si="167"/>
        <v/>
      </c>
      <c r="J565" t="str">
        <f t="shared" si="167"/>
        <v/>
      </c>
      <c r="K565" t="str">
        <f t="shared" si="167"/>
        <v/>
      </c>
      <c r="L565" t="str">
        <f t="shared" si="167"/>
        <v/>
      </c>
      <c r="M565" t="str">
        <f t="shared" si="167"/>
        <v/>
      </c>
      <c r="N565" t="str">
        <f t="shared" si="167"/>
        <v/>
      </c>
      <c r="O565" t="str">
        <f t="shared" si="167"/>
        <v/>
      </c>
      <c r="P565" t="str">
        <f t="shared" si="167"/>
        <v/>
      </c>
      <c r="Q565" t="str">
        <f t="shared" si="167"/>
        <v/>
      </c>
      <c r="R565" t="str">
        <f t="shared" si="167"/>
        <v/>
      </c>
      <c r="S565" t="str">
        <f t="shared" si="167"/>
        <v/>
      </c>
      <c r="T565" t="str">
        <f t="shared" si="167"/>
        <v/>
      </c>
      <c r="U565" t="str">
        <f t="shared" si="167"/>
        <v/>
      </c>
      <c r="V565" t="str">
        <f t="shared" si="155"/>
        <v/>
      </c>
      <c r="W565" t="str">
        <f t="shared" si="166"/>
        <v/>
      </c>
      <c r="X565" t="str">
        <f t="shared" si="166"/>
        <v/>
      </c>
      <c r="Y565" t="str">
        <f t="shared" si="166"/>
        <v/>
      </c>
      <c r="Z565" t="str">
        <f t="shared" si="166"/>
        <v/>
      </c>
      <c r="AA565" t="str">
        <f t="shared" si="166"/>
        <v/>
      </c>
      <c r="AB565" t="str">
        <f t="shared" si="166"/>
        <v/>
      </c>
      <c r="AC565" t="str">
        <f t="shared" si="165"/>
        <v/>
      </c>
      <c r="AD565" t="str">
        <f t="shared" si="165"/>
        <v/>
      </c>
      <c r="AE565" t="str">
        <f t="shared" si="165"/>
        <v/>
      </c>
      <c r="AF565" t="str">
        <f t="shared" si="165"/>
        <v/>
      </c>
      <c r="AG565" t="str">
        <f t="shared" si="165"/>
        <v/>
      </c>
      <c r="AH565" t="str">
        <f t="shared" si="165"/>
        <v/>
      </c>
      <c r="AI565">
        <f t="shared" si="156"/>
        <v>0</v>
      </c>
      <c r="AJ565">
        <f t="shared" si="157"/>
        <v>0</v>
      </c>
    </row>
    <row r="566" spans="2:36" hidden="1" x14ac:dyDescent="0.2">
      <c r="B566">
        <f>TABLA!D561</f>
        <v>1995</v>
      </c>
      <c r="C566" t="str">
        <f>IF(ISNA(LOOKUP($D566,BLIOTECAS!$B$1:$B$27,BLIOTECAS!C$1:C$27)),"",LOOKUP($D566,BLIOTECAS!$B$1:$B$27,BLIOTECAS!C$1:C$27))</f>
        <v xml:space="preserve">Facultad de Filosofía </v>
      </c>
      <c r="D566">
        <f>TABLA!G561</f>
        <v>15</v>
      </c>
      <c r="E566" s="163">
        <f>TABLA!BF561</f>
        <v>0</v>
      </c>
      <c r="F566" s="163">
        <f>TABLA!BO561</f>
        <v>0</v>
      </c>
      <c r="G566" t="str">
        <f t="shared" si="167"/>
        <v/>
      </c>
      <c r="H566" t="str">
        <f t="shared" si="167"/>
        <v/>
      </c>
      <c r="I566" t="str">
        <f t="shared" si="167"/>
        <v/>
      </c>
      <c r="J566" t="str">
        <f t="shared" si="167"/>
        <v/>
      </c>
      <c r="K566" t="str">
        <f t="shared" si="167"/>
        <v/>
      </c>
      <c r="L566" t="str">
        <f t="shared" si="167"/>
        <v/>
      </c>
      <c r="M566" t="str">
        <f t="shared" si="167"/>
        <v/>
      </c>
      <c r="N566" t="str">
        <f t="shared" si="167"/>
        <v/>
      </c>
      <c r="O566" t="str">
        <f t="shared" si="167"/>
        <v/>
      </c>
      <c r="P566" t="str">
        <f t="shared" si="167"/>
        <v/>
      </c>
      <c r="Q566" t="str">
        <f t="shared" si="167"/>
        <v/>
      </c>
      <c r="R566" t="str">
        <f t="shared" si="167"/>
        <v/>
      </c>
      <c r="S566" t="str">
        <f t="shared" si="167"/>
        <v/>
      </c>
      <c r="T566" t="str">
        <f t="shared" si="167"/>
        <v/>
      </c>
      <c r="U566" t="str">
        <f t="shared" si="167"/>
        <v/>
      </c>
      <c r="V566" t="str">
        <f t="shared" si="155"/>
        <v/>
      </c>
      <c r="W566" t="str">
        <f t="shared" si="166"/>
        <v/>
      </c>
      <c r="X566" t="str">
        <f t="shared" si="166"/>
        <v/>
      </c>
      <c r="Y566" t="str">
        <f t="shared" si="166"/>
        <v/>
      </c>
      <c r="Z566" t="str">
        <f t="shared" si="166"/>
        <v/>
      </c>
      <c r="AA566" t="str">
        <f t="shared" si="166"/>
        <v/>
      </c>
      <c r="AB566" t="str">
        <f t="shared" si="166"/>
        <v/>
      </c>
      <c r="AC566" t="str">
        <f t="shared" ref="AC566:AH575" si="168">IFERROR((IF(FIND(AC$1,$E566,1)&gt;0,"x")),"")</f>
        <v/>
      </c>
      <c r="AD566" t="str">
        <f t="shared" si="168"/>
        <v/>
      </c>
      <c r="AE566" t="str">
        <f t="shared" si="168"/>
        <v/>
      </c>
      <c r="AF566" t="str">
        <f t="shared" si="168"/>
        <v/>
      </c>
      <c r="AG566" t="str">
        <f t="shared" si="168"/>
        <v/>
      </c>
      <c r="AH566" t="str">
        <f t="shared" si="168"/>
        <v/>
      </c>
      <c r="AI566">
        <f t="shared" si="156"/>
        <v>0</v>
      </c>
      <c r="AJ566">
        <f t="shared" si="157"/>
        <v>0</v>
      </c>
    </row>
    <row r="567" spans="2:36" hidden="1" x14ac:dyDescent="0.2">
      <c r="B567">
        <f>TABLA!D562</f>
        <v>1996</v>
      </c>
      <c r="C567" t="str">
        <f>IF(ISNA(LOOKUP($D567,BLIOTECAS!$B$1:$B$27,BLIOTECAS!C$1:C$27)),"",LOOKUP($D567,BLIOTECAS!$B$1:$B$27,BLIOTECAS!C$1:C$27))</f>
        <v>F. Comercio y Turismo</v>
      </c>
      <c r="D567">
        <f>TABLA!G562</f>
        <v>24</v>
      </c>
      <c r="E567" s="163">
        <f>TABLA!BF562</f>
        <v>0</v>
      </c>
      <c r="F567" s="163">
        <f>TABLA!BO562</f>
        <v>0</v>
      </c>
      <c r="G567" t="str">
        <f t="shared" si="167"/>
        <v/>
      </c>
      <c r="H567" t="str">
        <f t="shared" si="167"/>
        <v/>
      </c>
      <c r="I567" t="str">
        <f t="shared" si="167"/>
        <v/>
      </c>
      <c r="J567" t="str">
        <f t="shared" si="167"/>
        <v/>
      </c>
      <c r="K567" t="str">
        <f t="shared" si="167"/>
        <v/>
      </c>
      <c r="L567" t="str">
        <f t="shared" si="167"/>
        <v/>
      </c>
      <c r="M567" t="str">
        <f t="shared" si="167"/>
        <v/>
      </c>
      <c r="N567" t="str">
        <f t="shared" si="167"/>
        <v/>
      </c>
      <c r="O567" t="str">
        <f t="shared" si="167"/>
        <v/>
      </c>
      <c r="P567" t="str">
        <f t="shared" si="167"/>
        <v/>
      </c>
      <c r="Q567" t="str">
        <f t="shared" si="167"/>
        <v/>
      </c>
      <c r="R567" t="str">
        <f t="shared" si="167"/>
        <v/>
      </c>
      <c r="S567" t="str">
        <f t="shared" si="167"/>
        <v/>
      </c>
      <c r="T567" t="str">
        <f t="shared" si="167"/>
        <v/>
      </c>
      <c r="U567" t="str">
        <f t="shared" si="167"/>
        <v/>
      </c>
      <c r="V567" t="str">
        <f t="shared" si="155"/>
        <v/>
      </c>
      <c r="W567" t="str">
        <f t="shared" ref="W567:AB576" si="169">IFERROR((IF(FIND(W$1,$E567,1)&gt;0,"x")),"")</f>
        <v/>
      </c>
      <c r="X567" t="str">
        <f t="shared" si="169"/>
        <v/>
      </c>
      <c r="Y567" t="str">
        <f t="shared" si="169"/>
        <v/>
      </c>
      <c r="Z567" t="str">
        <f t="shared" si="169"/>
        <v/>
      </c>
      <c r="AA567" t="str">
        <f t="shared" si="169"/>
        <v/>
      </c>
      <c r="AB567" t="str">
        <f t="shared" si="169"/>
        <v/>
      </c>
      <c r="AC567" t="str">
        <f t="shared" si="168"/>
        <v/>
      </c>
      <c r="AD567" t="str">
        <f t="shared" si="168"/>
        <v/>
      </c>
      <c r="AE567" t="str">
        <f t="shared" si="168"/>
        <v/>
      </c>
      <c r="AF567" t="str">
        <f t="shared" si="168"/>
        <v/>
      </c>
      <c r="AG567" t="str">
        <f t="shared" si="168"/>
        <v/>
      </c>
      <c r="AH567" t="str">
        <f t="shared" si="168"/>
        <v/>
      </c>
      <c r="AI567">
        <f t="shared" si="156"/>
        <v>0</v>
      </c>
      <c r="AJ567">
        <f t="shared" si="157"/>
        <v>0</v>
      </c>
    </row>
    <row r="568" spans="2:36" hidden="1" x14ac:dyDescent="0.2">
      <c r="B568">
        <f>TABLA!D563</f>
        <v>1997</v>
      </c>
      <c r="C568" t="str">
        <f>IF(ISNA(LOOKUP($D568,BLIOTECAS!$B$1:$B$27,BLIOTECAS!C$1:C$27)),"",LOOKUP($D568,BLIOTECAS!$B$1:$B$27,BLIOTECAS!C$1:C$27))</f>
        <v xml:space="preserve">Facultad de Ciencias Biológicas </v>
      </c>
      <c r="D568">
        <f>TABLA!G563</f>
        <v>2</v>
      </c>
      <c r="E568" s="163">
        <f>TABLA!BF563</f>
        <v>0</v>
      </c>
      <c r="F568" s="163">
        <f>TABLA!BO563</f>
        <v>0</v>
      </c>
      <c r="G568" t="str">
        <f t="shared" si="167"/>
        <v/>
      </c>
      <c r="H568" t="str">
        <f t="shared" si="167"/>
        <v/>
      </c>
      <c r="I568" t="str">
        <f t="shared" si="167"/>
        <v/>
      </c>
      <c r="J568" t="str">
        <f t="shared" si="167"/>
        <v/>
      </c>
      <c r="K568" t="str">
        <f t="shared" si="167"/>
        <v/>
      </c>
      <c r="L568" t="str">
        <f t="shared" si="167"/>
        <v/>
      </c>
      <c r="M568" t="str">
        <f t="shared" si="167"/>
        <v/>
      </c>
      <c r="N568" t="str">
        <f t="shared" si="167"/>
        <v/>
      </c>
      <c r="O568" t="str">
        <f t="shared" si="167"/>
        <v/>
      </c>
      <c r="P568" t="str">
        <f t="shared" si="167"/>
        <v/>
      </c>
      <c r="Q568" t="str">
        <f t="shared" si="167"/>
        <v/>
      </c>
      <c r="R568" t="str">
        <f t="shared" si="167"/>
        <v/>
      </c>
      <c r="S568" t="str">
        <f t="shared" si="167"/>
        <v/>
      </c>
      <c r="T568" t="str">
        <f t="shared" si="167"/>
        <v/>
      </c>
      <c r="U568" t="str">
        <f t="shared" si="167"/>
        <v/>
      </c>
      <c r="V568" t="str">
        <f t="shared" si="155"/>
        <v/>
      </c>
      <c r="W568" t="str">
        <f t="shared" si="169"/>
        <v/>
      </c>
      <c r="X568" t="str">
        <f t="shared" si="169"/>
        <v/>
      </c>
      <c r="Y568" t="str">
        <f t="shared" si="169"/>
        <v/>
      </c>
      <c r="Z568" t="str">
        <f t="shared" si="169"/>
        <v/>
      </c>
      <c r="AA568" t="str">
        <f t="shared" si="169"/>
        <v/>
      </c>
      <c r="AB568" t="str">
        <f t="shared" si="169"/>
        <v/>
      </c>
      <c r="AC568" t="str">
        <f t="shared" si="168"/>
        <v/>
      </c>
      <c r="AD568" t="str">
        <f t="shared" si="168"/>
        <v/>
      </c>
      <c r="AE568" t="str">
        <f t="shared" si="168"/>
        <v/>
      </c>
      <c r="AF568" t="str">
        <f t="shared" si="168"/>
        <v/>
      </c>
      <c r="AG568" t="str">
        <f t="shared" si="168"/>
        <v/>
      </c>
      <c r="AH568" t="str">
        <f t="shared" si="168"/>
        <v/>
      </c>
      <c r="AI568">
        <f t="shared" si="156"/>
        <v>0</v>
      </c>
      <c r="AJ568">
        <f t="shared" si="157"/>
        <v>0</v>
      </c>
    </row>
    <row r="569" spans="2:36" hidden="1" x14ac:dyDescent="0.2">
      <c r="B569">
        <f>TABLA!D564</f>
        <v>1998</v>
      </c>
      <c r="C569" t="str">
        <f>IF(ISNA(LOOKUP($D569,BLIOTECAS!$B$1:$B$27,BLIOTECAS!C$1:C$27)),"",LOOKUP($D569,BLIOTECAS!$B$1:$B$27,BLIOTECAS!C$1:C$27))</f>
        <v xml:space="preserve">Facultad de Ciencias Políticas y Sociología </v>
      </c>
      <c r="D569">
        <f>TABLA!G564</f>
        <v>9</v>
      </c>
      <c r="E569" s="163">
        <f>TABLA!BF564</f>
        <v>0</v>
      </c>
      <c r="F569" s="163">
        <f>TABLA!BO564</f>
        <v>0</v>
      </c>
      <c r="G569" t="str">
        <f t="shared" si="167"/>
        <v/>
      </c>
      <c r="H569" t="str">
        <f t="shared" si="167"/>
        <v/>
      </c>
      <c r="I569" t="str">
        <f t="shared" si="167"/>
        <v/>
      </c>
      <c r="J569" t="str">
        <f t="shared" si="167"/>
        <v/>
      </c>
      <c r="K569" t="str">
        <f t="shared" si="167"/>
        <v/>
      </c>
      <c r="L569" t="str">
        <f t="shared" si="167"/>
        <v/>
      </c>
      <c r="M569" t="str">
        <f t="shared" si="167"/>
        <v/>
      </c>
      <c r="N569" t="str">
        <f t="shared" si="167"/>
        <v/>
      </c>
      <c r="O569" t="str">
        <f t="shared" si="167"/>
        <v/>
      </c>
      <c r="P569" t="str">
        <f t="shared" si="167"/>
        <v/>
      </c>
      <c r="Q569" t="str">
        <f t="shared" si="167"/>
        <v/>
      </c>
      <c r="R569" t="str">
        <f t="shared" si="167"/>
        <v/>
      </c>
      <c r="S569" t="str">
        <f t="shared" si="167"/>
        <v/>
      </c>
      <c r="T569" t="str">
        <f t="shared" si="167"/>
        <v/>
      </c>
      <c r="U569" t="str">
        <f t="shared" si="167"/>
        <v/>
      </c>
      <c r="V569" t="str">
        <f t="shared" si="155"/>
        <v/>
      </c>
      <c r="W569" t="str">
        <f t="shared" si="169"/>
        <v/>
      </c>
      <c r="X569" t="str">
        <f t="shared" si="169"/>
        <v/>
      </c>
      <c r="Y569" t="str">
        <f t="shared" si="169"/>
        <v/>
      </c>
      <c r="Z569" t="str">
        <f t="shared" si="169"/>
        <v/>
      </c>
      <c r="AA569" t="str">
        <f t="shared" si="169"/>
        <v/>
      </c>
      <c r="AB569" t="str">
        <f t="shared" si="169"/>
        <v/>
      </c>
      <c r="AC569" t="str">
        <f t="shared" si="168"/>
        <v/>
      </c>
      <c r="AD569" t="str">
        <f t="shared" si="168"/>
        <v/>
      </c>
      <c r="AE569" t="str">
        <f t="shared" si="168"/>
        <v/>
      </c>
      <c r="AF569" t="str">
        <f t="shared" si="168"/>
        <v/>
      </c>
      <c r="AG569" t="str">
        <f t="shared" si="168"/>
        <v/>
      </c>
      <c r="AH569" t="str">
        <f t="shared" si="168"/>
        <v/>
      </c>
      <c r="AI569">
        <f t="shared" si="156"/>
        <v>0</v>
      </c>
      <c r="AJ569">
        <f t="shared" si="157"/>
        <v>0</v>
      </c>
    </row>
    <row r="570" spans="2:36" hidden="1" x14ac:dyDescent="0.2">
      <c r="B570">
        <f>TABLA!D565</f>
        <v>1999</v>
      </c>
      <c r="C570" t="str">
        <f>IF(ISNA(LOOKUP($D570,BLIOTECAS!$B$1:$B$27,BLIOTECAS!C$1:C$27)),"",LOOKUP($D570,BLIOTECAS!$B$1:$B$27,BLIOTECAS!C$1:C$27))</f>
        <v xml:space="preserve">Facultad de Psicología </v>
      </c>
      <c r="D570">
        <f>TABLA!G565</f>
        <v>20</v>
      </c>
      <c r="E570" s="163">
        <f>TABLA!BF565</f>
        <v>0</v>
      </c>
      <c r="F570" s="163">
        <f>TABLA!BO565</f>
        <v>0</v>
      </c>
      <c r="G570" t="str">
        <f t="shared" si="167"/>
        <v/>
      </c>
      <c r="H570" t="str">
        <f t="shared" si="167"/>
        <v/>
      </c>
      <c r="I570" t="str">
        <f t="shared" si="167"/>
        <v/>
      </c>
      <c r="J570" t="str">
        <f t="shared" si="167"/>
        <v/>
      </c>
      <c r="K570" t="str">
        <f t="shared" si="167"/>
        <v/>
      </c>
      <c r="L570" t="str">
        <f t="shared" si="167"/>
        <v/>
      </c>
      <c r="M570" t="str">
        <f t="shared" si="167"/>
        <v/>
      </c>
      <c r="N570" t="str">
        <f t="shared" si="167"/>
        <v/>
      </c>
      <c r="O570" t="str">
        <f t="shared" si="167"/>
        <v/>
      </c>
      <c r="P570" t="str">
        <f t="shared" si="167"/>
        <v/>
      </c>
      <c r="Q570" t="str">
        <f t="shared" si="167"/>
        <v/>
      </c>
      <c r="R570" t="str">
        <f t="shared" si="167"/>
        <v/>
      </c>
      <c r="S570" t="str">
        <f t="shared" si="167"/>
        <v/>
      </c>
      <c r="T570" t="str">
        <f t="shared" si="167"/>
        <v/>
      </c>
      <c r="U570" t="str">
        <f t="shared" si="167"/>
        <v/>
      </c>
      <c r="V570" t="str">
        <f t="shared" si="155"/>
        <v/>
      </c>
      <c r="W570" t="str">
        <f t="shared" si="169"/>
        <v/>
      </c>
      <c r="X570" t="str">
        <f t="shared" si="169"/>
        <v/>
      </c>
      <c r="Y570" t="str">
        <f t="shared" si="169"/>
        <v/>
      </c>
      <c r="Z570" t="str">
        <f t="shared" si="169"/>
        <v/>
      </c>
      <c r="AA570" t="str">
        <f t="shared" si="169"/>
        <v/>
      </c>
      <c r="AB570" t="str">
        <f t="shared" si="169"/>
        <v/>
      </c>
      <c r="AC570" t="str">
        <f t="shared" si="168"/>
        <v/>
      </c>
      <c r="AD570" t="str">
        <f t="shared" si="168"/>
        <v/>
      </c>
      <c r="AE570" t="str">
        <f t="shared" si="168"/>
        <v/>
      </c>
      <c r="AF570" t="str">
        <f t="shared" si="168"/>
        <v/>
      </c>
      <c r="AG570" t="str">
        <f t="shared" si="168"/>
        <v/>
      </c>
      <c r="AH570" t="str">
        <f t="shared" si="168"/>
        <v/>
      </c>
      <c r="AI570">
        <f t="shared" si="156"/>
        <v>0</v>
      </c>
      <c r="AJ570">
        <f t="shared" si="157"/>
        <v>0</v>
      </c>
    </row>
    <row r="571" spans="2:36" hidden="1" x14ac:dyDescent="0.2">
      <c r="B571">
        <f>TABLA!D566</f>
        <v>2000</v>
      </c>
      <c r="C571" t="str">
        <f>IF(ISNA(LOOKUP($D571,BLIOTECAS!$B$1:$B$27,BLIOTECAS!C$1:C$27)),"",LOOKUP($D571,BLIOTECAS!$B$1:$B$27,BLIOTECAS!C$1:C$27))</f>
        <v xml:space="preserve">Facultad de Psicología </v>
      </c>
      <c r="D571">
        <f>TABLA!G566</f>
        <v>20</v>
      </c>
      <c r="E571" s="163">
        <f>TABLA!BF566</f>
        <v>0</v>
      </c>
      <c r="F571" s="163">
        <f>TABLA!BO566</f>
        <v>0</v>
      </c>
      <c r="G571" t="str">
        <f t="shared" si="167"/>
        <v/>
      </c>
      <c r="H571" t="str">
        <f t="shared" si="167"/>
        <v/>
      </c>
      <c r="I571" t="str">
        <f t="shared" si="167"/>
        <v/>
      </c>
      <c r="J571" t="str">
        <f t="shared" si="167"/>
        <v/>
      </c>
      <c r="K571" t="str">
        <f t="shared" si="167"/>
        <v/>
      </c>
      <c r="L571" t="str">
        <f t="shared" si="167"/>
        <v/>
      </c>
      <c r="M571" t="str">
        <f t="shared" si="167"/>
        <v/>
      </c>
      <c r="N571" t="str">
        <f t="shared" si="167"/>
        <v/>
      </c>
      <c r="O571" t="str">
        <f t="shared" si="167"/>
        <v/>
      </c>
      <c r="P571" t="str">
        <f t="shared" si="167"/>
        <v/>
      </c>
      <c r="Q571" t="str">
        <f t="shared" si="167"/>
        <v/>
      </c>
      <c r="R571" t="str">
        <f t="shared" si="167"/>
        <v/>
      </c>
      <c r="S571" t="str">
        <f t="shared" si="167"/>
        <v/>
      </c>
      <c r="T571" t="str">
        <f t="shared" si="167"/>
        <v/>
      </c>
      <c r="U571" t="str">
        <f t="shared" si="167"/>
        <v/>
      </c>
      <c r="V571" t="str">
        <f t="shared" si="155"/>
        <v/>
      </c>
      <c r="W571" t="str">
        <f t="shared" si="169"/>
        <v/>
      </c>
      <c r="X571" t="str">
        <f t="shared" si="169"/>
        <v/>
      </c>
      <c r="Y571" t="str">
        <f t="shared" si="169"/>
        <v/>
      </c>
      <c r="Z571" t="str">
        <f t="shared" si="169"/>
        <v/>
      </c>
      <c r="AA571" t="str">
        <f t="shared" si="169"/>
        <v/>
      </c>
      <c r="AB571" t="str">
        <f t="shared" si="169"/>
        <v/>
      </c>
      <c r="AC571" t="str">
        <f t="shared" si="168"/>
        <v/>
      </c>
      <c r="AD571" t="str">
        <f t="shared" si="168"/>
        <v/>
      </c>
      <c r="AE571" t="str">
        <f t="shared" si="168"/>
        <v/>
      </c>
      <c r="AF571" t="str">
        <f t="shared" si="168"/>
        <v/>
      </c>
      <c r="AG571" t="str">
        <f t="shared" si="168"/>
        <v/>
      </c>
      <c r="AH571" t="str">
        <f t="shared" si="168"/>
        <v/>
      </c>
      <c r="AI571">
        <f t="shared" si="156"/>
        <v>0</v>
      </c>
      <c r="AJ571">
        <f t="shared" si="157"/>
        <v>0</v>
      </c>
    </row>
    <row r="572" spans="2:36" hidden="1" x14ac:dyDescent="0.2">
      <c r="B572">
        <f>TABLA!D567</f>
        <v>2001</v>
      </c>
      <c r="C572" t="str">
        <f>IF(ISNA(LOOKUP($D572,BLIOTECAS!$B$1:$B$27,BLIOTECAS!C$1:C$27)),"",LOOKUP($D572,BLIOTECAS!$B$1:$B$27,BLIOTECAS!C$1:C$27))</f>
        <v xml:space="preserve">Facultad de Geografía e Historia </v>
      </c>
      <c r="D572">
        <f>TABLA!G567</f>
        <v>16</v>
      </c>
      <c r="E572" s="163">
        <f>TABLA!BF567</f>
        <v>0</v>
      </c>
      <c r="F572" s="163">
        <f>TABLA!BO567</f>
        <v>0</v>
      </c>
      <c r="G572" t="str">
        <f t="shared" si="167"/>
        <v/>
      </c>
      <c r="H572" t="str">
        <f t="shared" si="167"/>
        <v/>
      </c>
      <c r="I572" t="str">
        <f t="shared" si="167"/>
        <v/>
      </c>
      <c r="J572" t="str">
        <f t="shared" si="167"/>
        <v/>
      </c>
      <c r="K572" t="str">
        <f t="shared" si="167"/>
        <v/>
      </c>
      <c r="L572" t="str">
        <f t="shared" si="167"/>
        <v/>
      </c>
      <c r="M572" t="str">
        <f t="shared" si="167"/>
        <v/>
      </c>
      <c r="N572" t="str">
        <f t="shared" si="167"/>
        <v/>
      </c>
      <c r="O572" t="str">
        <f t="shared" si="167"/>
        <v/>
      </c>
      <c r="P572" t="str">
        <f t="shared" si="167"/>
        <v/>
      </c>
      <c r="Q572" t="str">
        <f t="shared" si="167"/>
        <v/>
      </c>
      <c r="R572" t="str">
        <f t="shared" si="167"/>
        <v/>
      </c>
      <c r="S572" t="str">
        <f t="shared" si="167"/>
        <v/>
      </c>
      <c r="T572" t="str">
        <f t="shared" si="167"/>
        <v/>
      </c>
      <c r="U572" t="str">
        <f t="shared" si="167"/>
        <v/>
      </c>
      <c r="V572" t="str">
        <f t="shared" si="155"/>
        <v/>
      </c>
      <c r="W572" t="str">
        <f t="shared" si="169"/>
        <v/>
      </c>
      <c r="X572" t="str">
        <f t="shared" si="169"/>
        <v/>
      </c>
      <c r="Y572" t="str">
        <f t="shared" si="169"/>
        <v/>
      </c>
      <c r="Z572" t="str">
        <f t="shared" si="169"/>
        <v/>
      </c>
      <c r="AA572" t="str">
        <f t="shared" si="169"/>
        <v/>
      </c>
      <c r="AB572" t="str">
        <f t="shared" si="169"/>
        <v/>
      </c>
      <c r="AC572" t="str">
        <f t="shared" si="168"/>
        <v/>
      </c>
      <c r="AD572" t="str">
        <f t="shared" si="168"/>
        <v/>
      </c>
      <c r="AE572" t="str">
        <f t="shared" si="168"/>
        <v/>
      </c>
      <c r="AF572" t="str">
        <f t="shared" si="168"/>
        <v/>
      </c>
      <c r="AG572" t="str">
        <f t="shared" si="168"/>
        <v/>
      </c>
      <c r="AH572" t="str">
        <f t="shared" si="168"/>
        <v/>
      </c>
      <c r="AI572">
        <f t="shared" si="156"/>
        <v>0</v>
      </c>
      <c r="AJ572">
        <f t="shared" si="157"/>
        <v>0</v>
      </c>
    </row>
    <row r="573" spans="2:36" hidden="1" x14ac:dyDescent="0.2">
      <c r="B573">
        <f>TABLA!D568</f>
        <v>2002</v>
      </c>
      <c r="C573" t="str">
        <f>IF(ISNA(LOOKUP($D573,BLIOTECAS!$B$1:$B$27,BLIOTECAS!C$1:C$27)),"",LOOKUP($D573,BLIOTECAS!$B$1:$B$27,BLIOTECAS!C$1:C$27))</f>
        <v xml:space="preserve">Facultad de Psicología </v>
      </c>
      <c r="D573">
        <f>TABLA!G568</f>
        <v>20</v>
      </c>
      <c r="E573" s="163">
        <f>TABLA!BF568</f>
        <v>0</v>
      </c>
      <c r="F573" s="163">
        <f>TABLA!BO568</f>
        <v>0</v>
      </c>
      <c r="G573" t="str">
        <f t="shared" si="167"/>
        <v/>
      </c>
      <c r="H573" t="str">
        <f t="shared" si="167"/>
        <v/>
      </c>
      <c r="I573" t="str">
        <f t="shared" si="167"/>
        <v/>
      </c>
      <c r="J573" t="str">
        <f t="shared" si="167"/>
        <v/>
      </c>
      <c r="K573" t="str">
        <f t="shared" si="167"/>
        <v/>
      </c>
      <c r="L573" t="str">
        <f t="shared" si="167"/>
        <v/>
      </c>
      <c r="M573" t="str">
        <f t="shared" si="167"/>
        <v/>
      </c>
      <c r="N573" t="str">
        <f t="shared" si="167"/>
        <v/>
      </c>
      <c r="O573" t="str">
        <f t="shared" si="167"/>
        <v/>
      </c>
      <c r="P573" t="str">
        <f t="shared" si="167"/>
        <v/>
      </c>
      <c r="Q573" t="str">
        <f t="shared" si="167"/>
        <v/>
      </c>
      <c r="R573" t="str">
        <f t="shared" si="167"/>
        <v/>
      </c>
      <c r="S573" t="str">
        <f t="shared" si="167"/>
        <v/>
      </c>
      <c r="T573" t="str">
        <f t="shared" si="167"/>
        <v/>
      </c>
      <c r="U573" t="str">
        <f t="shared" si="167"/>
        <v/>
      </c>
      <c r="V573" t="str">
        <f t="shared" si="155"/>
        <v/>
      </c>
      <c r="W573" t="str">
        <f t="shared" si="169"/>
        <v/>
      </c>
      <c r="X573" t="str">
        <f t="shared" si="169"/>
        <v/>
      </c>
      <c r="Y573" t="str">
        <f t="shared" si="169"/>
        <v/>
      </c>
      <c r="Z573" t="str">
        <f t="shared" si="169"/>
        <v/>
      </c>
      <c r="AA573" t="str">
        <f t="shared" si="169"/>
        <v/>
      </c>
      <c r="AB573" t="str">
        <f t="shared" si="169"/>
        <v/>
      </c>
      <c r="AC573" t="str">
        <f t="shared" si="168"/>
        <v/>
      </c>
      <c r="AD573" t="str">
        <f t="shared" si="168"/>
        <v/>
      </c>
      <c r="AE573" t="str">
        <f t="shared" si="168"/>
        <v/>
      </c>
      <c r="AF573" t="str">
        <f t="shared" si="168"/>
        <v/>
      </c>
      <c r="AG573" t="str">
        <f t="shared" si="168"/>
        <v/>
      </c>
      <c r="AH573" t="str">
        <f t="shared" si="168"/>
        <v/>
      </c>
      <c r="AI573">
        <f t="shared" si="156"/>
        <v>0</v>
      </c>
      <c r="AJ573">
        <f t="shared" si="157"/>
        <v>0</v>
      </c>
    </row>
    <row r="574" spans="2:36" x14ac:dyDescent="0.2">
      <c r="B574">
        <f>TABLA!D569</f>
        <v>2003</v>
      </c>
      <c r="C574" t="str">
        <f>IF(ISNA(LOOKUP($D574,BLIOTECAS!$B$1:$B$27,BLIOTECAS!C$1:C$27)),"",LOOKUP($D574,BLIOTECAS!$B$1:$B$27,BLIOTECAS!C$1:C$27))</f>
        <v xml:space="preserve">Facultad de Psicología </v>
      </c>
      <c r="D574">
        <f>TABLA!G569</f>
        <v>20</v>
      </c>
      <c r="E574" s="163">
        <f>TABLA!BF569</f>
        <v>0</v>
      </c>
      <c r="F574" s="163">
        <f>TABLA!BO569</f>
        <v>0</v>
      </c>
      <c r="G574" t="str">
        <f t="shared" ref="G574:U583" si="170">IFERROR((IF(FIND(G$1,$E574,1)&gt;0,"x")),"")</f>
        <v/>
      </c>
      <c r="H574" t="str">
        <f t="shared" si="170"/>
        <v/>
      </c>
      <c r="I574" t="str">
        <f t="shared" si="170"/>
        <v/>
      </c>
      <c r="J574" t="str">
        <f t="shared" si="170"/>
        <v/>
      </c>
      <c r="K574" t="str">
        <f t="shared" si="170"/>
        <v/>
      </c>
      <c r="L574" t="str">
        <f t="shared" si="170"/>
        <v/>
      </c>
      <c r="M574" t="str">
        <f t="shared" si="170"/>
        <v/>
      </c>
      <c r="N574" t="str">
        <f t="shared" si="170"/>
        <v/>
      </c>
      <c r="O574" t="str">
        <f t="shared" si="170"/>
        <v/>
      </c>
      <c r="P574" t="str">
        <f t="shared" si="170"/>
        <v/>
      </c>
      <c r="Q574" t="str">
        <f t="shared" si="170"/>
        <v/>
      </c>
      <c r="R574" t="str">
        <f t="shared" si="170"/>
        <v/>
      </c>
      <c r="S574" t="str">
        <f t="shared" si="170"/>
        <v/>
      </c>
      <c r="T574" t="str">
        <f t="shared" si="170"/>
        <v/>
      </c>
      <c r="U574" t="str">
        <f t="shared" si="170"/>
        <v/>
      </c>
      <c r="V574" t="str">
        <f t="shared" si="155"/>
        <v/>
      </c>
      <c r="W574" t="str">
        <f t="shared" si="169"/>
        <v/>
      </c>
      <c r="X574" t="str">
        <f t="shared" si="169"/>
        <v/>
      </c>
      <c r="Y574" t="str">
        <f t="shared" si="169"/>
        <v/>
      </c>
      <c r="Z574" t="str">
        <f t="shared" si="169"/>
        <v/>
      </c>
      <c r="AA574" t="str">
        <f t="shared" si="169"/>
        <v/>
      </c>
      <c r="AB574" t="str">
        <f t="shared" si="169"/>
        <v/>
      </c>
      <c r="AC574" t="str">
        <f t="shared" si="168"/>
        <v/>
      </c>
      <c r="AD574" t="str">
        <f t="shared" si="168"/>
        <v/>
      </c>
      <c r="AE574" t="str">
        <f t="shared" si="168"/>
        <v/>
      </c>
      <c r="AF574" t="str">
        <f t="shared" si="168"/>
        <v/>
      </c>
      <c r="AG574" t="str">
        <f t="shared" si="168"/>
        <v/>
      </c>
      <c r="AH574" t="str">
        <f t="shared" si="168"/>
        <v/>
      </c>
      <c r="AI574">
        <f t="shared" si="156"/>
        <v>0</v>
      </c>
      <c r="AJ574">
        <f t="shared" si="157"/>
        <v>0</v>
      </c>
    </row>
    <row r="575" spans="2:36" x14ac:dyDescent="0.2">
      <c r="B575">
        <f>TABLA!D570</f>
        <v>2004</v>
      </c>
      <c r="C575" t="str">
        <f>IF(ISNA(LOOKUP($D575,BLIOTECAS!$B$1:$B$27,BLIOTECAS!C$1:C$27)),"",LOOKUP($D575,BLIOTECAS!$B$1:$B$27,BLIOTECAS!C$1:C$27))</f>
        <v>F. Estudios Estadísticos</v>
      </c>
      <c r="D575">
        <f>TABLA!G570</f>
        <v>23</v>
      </c>
      <c r="E575" s="163">
        <f>TABLA!BF570</f>
        <v>0</v>
      </c>
      <c r="F575" s="163">
        <f>TABLA!BO570</f>
        <v>0</v>
      </c>
      <c r="G575" t="str">
        <f t="shared" si="170"/>
        <v/>
      </c>
      <c r="H575" t="str">
        <f t="shared" si="170"/>
        <v/>
      </c>
      <c r="I575" t="str">
        <f t="shared" si="170"/>
        <v/>
      </c>
      <c r="J575" t="str">
        <f t="shared" si="170"/>
        <v/>
      </c>
      <c r="K575" t="str">
        <f t="shared" si="170"/>
        <v/>
      </c>
      <c r="L575" t="str">
        <f t="shared" si="170"/>
        <v/>
      </c>
      <c r="M575" t="str">
        <f t="shared" si="170"/>
        <v/>
      </c>
      <c r="N575" t="str">
        <f t="shared" si="170"/>
        <v/>
      </c>
      <c r="O575" t="str">
        <f t="shared" si="170"/>
        <v/>
      </c>
      <c r="P575" t="str">
        <f t="shared" si="170"/>
        <v/>
      </c>
      <c r="Q575" t="str">
        <f t="shared" si="170"/>
        <v/>
      </c>
      <c r="R575" t="str">
        <f t="shared" si="170"/>
        <v/>
      </c>
      <c r="S575" t="str">
        <f t="shared" si="170"/>
        <v/>
      </c>
      <c r="T575" t="str">
        <f t="shared" si="170"/>
        <v/>
      </c>
      <c r="U575" t="str">
        <f t="shared" si="170"/>
        <v/>
      </c>
      <c r="V575" t="str">
        <f t="shared" si="155"/>
        <v/>
      </c>
      <c r="W575" t="str">
        <f t="shared" si="169"/>
        <v/>
      </c>
      <c r="X575" t="str">
        <f t="shared" si="169"/>
        <v/>
      </c>
      <c r="Y575" t="str">
        <f t="shared" si="169"/>
        <v/>
      </c>
      <c r="Z575" t="str">
        <f t="shared" si="169"/>
        <v/>
      </c>
      <c r="AA575" t="str">
        <f t="shared" si="169"/>
        <v/>
      </c>
      <c r="AB575" t="str">
        <f t="shared" si="169"/>
        <v/>
      </c>
      <c r="AC575" t="str">
        <f t="shared" si="168"/>
        <v/>
      </c>
      <c r="AD575" t="str">
        <f t="shared" si="168"/>
        <v/>
      </c>
      <c r="AE575" t="str">
        <f t="shared" si="168"/>
        <v/>
      </c>
      <c r="AF575" t="str">
        <f t="shared" si="168"/>
        <v/>
      </c>
      <c r="AG575" t="str">
        <f t="shared" si="168"/>
        <v/>
      </c>
      <c r="AH575" t="str">
        <f t="shared" si="168"/>
        <v/>
      </c>
      <c r="AI575">
        <f t="shared" si="156"/>
        <v>0</v>
      </c>
      <c r="AJ575">
        <f t="shared" si="157"/>
        <v>0</v>
      </c>
    </row>
    <row r="576" spans="2:36" ht="76.5" hidden="1" x14ac:dyDescent="0.2">
      <c r="B576">
        <f>TABLA!D571</f>
        <v>2006</v>
      </c>
      <c r="C576" t="str">
        <f>IF(ISNA(LOOKUP($D576,BLIOTECAS!$B$1:$B$27,BLIOTECAS!C$1:C$27)),"",LOOKUP($D576,BLIOTECAS!$B$1:$B$27,BLIOTECAS!C$1:C$27))</f>
        <v xml:space="preserve">Facultad de Medicina </v>
      </c>
      <c r="D576">
        <f>TABLA!G571</f>
        <v>18</v>
      </c>
      <c r="E576" s="163" t="str">
        <f>TABLA!BF571</f>
        <v>No los utilizo porque no los conozco.</v>
      </c>
      <c r="F576" s="163" t="str">
        <f>TABLA!BO571</f>
        <v xml:space="preserve"> No se nos  ha facilitado información ni formación sobre los servicios que ofrece  ni sobre su manejo .&lt;br&gt;Sugerencia:&lt;br&gt;-  Facilitar información y formación  a los profesores para su manejo, vía electrónica o bien presencial mediante talleres breves en los Departamentos o por Facultades .&lt;br&gt;- Existencia de un punto o sede  física de ayuda, con un profesional al que se pueda acudir para asesoramiento informático  o formación en uso de servicios que ofrece la Biblioteca. </v>
      </c>
      <c r="G576" t="str">
        <f t="shared" si="170"/>
        <v/>
      </c>
      <c r="H576" t="str">
        <f t="shared" si="170"/>
        <v/>
      </c>
      <c r="I576" t="str">
        <f t="shared" si="170"/>
        <v/>
      </c>
      <c r="J576" t="str">
        <f t="shared" si="170"/>
        <v/>
      </c>
      <c r="K576" t="str">
        <f t="shared" si="170"/>
        <v/>
      </c>
      <c r="L576" t="str">
        <f t="shared" si="170"/>
        <v/>
      </c>
      <c r="M576" t="str">
        <f t="shared" si="170"/>
        <v/>
      </c>
      <c r="N576" t="str">
        <f t="shared" si="170"/>
        <v/>
      </c>
      <c r="O576" t="str">
        <f t="shared" si="170"/>
        <v/>
      </c>
      <c r="P576" t="str">
        <f t="shared" si="170"/>
        <v/>
      </c>
      <c r="Q576" t="str">
        <f t="shared" si="170"/>
        <v/>
      </c>
      <c r="R576" t="str">
        <f t="shared" si="170"/>
        <v/>
      </c>
      <c r="S576" t="str">
        <f t="shared" si="170"/>
        <v/>
      </c>
      <c r="T576" t="str">
        <f t="shared" si="170"/>
        <v/>
      </c>
      <c r="U576" t="str">
        <f t="shared" si="170"/>
        <v/>
      </c>
      <c r="V576" t="str">
        <f t="shared" si="155"/>
        <v/>
      </c>
      <c r="W576" t="str">
        <f t="shared" si="169"/>
        <v/>
      </c>
      <c r="X576" t="str">
        <f t="shared" si="169"/>
        <v/>
      </c>
      <c r="Y576" t="str">
        <f t="shared" si="169"/>
        <v/>
      </c>
      <c r="Z576" t="str">
        <f t="shared" si="169"/>
        <v/>
      </c>
      <c r="AA576" t="str">
        <f t="shared" si="169"/>
        <v/>
      </c>
      <c r="AB576" t="str">
        <f t="shared" si="169"/>
        <v/>
      </c>
      <c r="AC576" t="str">
        <f t="shared" ref="AC576:AH585" si="171">IFERROR((IF(FIND(AC$1,$E576,1)&gt;0,"x")),"")</f>
        <v/>
      </c>
      <c r="AD576" t="str">
        <f t="shared" si="171"/>
        <v/>
      </c>
      <c r="AE576" t="str">
        <f t="shared" si="171"/>
        <v/>
      </c>
      <c r="AF576" t="str">
        <f t="shared" si="171"/>
        <v/>
      </c>
      <c r="AG576" t="str">
        <f t="shared" si="171"/>
        <v/>
      </c>
      <c r="AH576" t="str">
        <f t="shared" si="171"/>
        <v/>
      </c>
      <c r="AI576">
        <f t="shared" si="156"/>
        <v>1</v>
      </c>
      <c r="AJ576">
        <f t="shared" si="157"/>
        <v>1</v>
      </c>
    </row>
    <row r="577" spans="2:36" hidden="1" x14ac:dyDescent="0.2">
      <c r="B577">
        <f>TABLA!D572</f>
        <v>2007</v>
      </c>
      <c r="C577" t="str">
        <f>IF(ISNA(LOOKUP($D577,BLIOTECAS!$B$1:$B$27,BLIOTECAS!C$1:C$27)),"",LOOKUP($D577,BLIOTECAS!$B$1:$B$27,BLIOTECAS!C$1:C$27))</f>
        <v xml:space="preserve">Facultad de Psicología </v>
      </c>
      <c r="D577">
        <f>TABLA!G572</f>
        <v>20</v>
      </c>
      <c r="E577" s="163">
        <f>TABLA!BF572</f>
        <v>0</v>
      </c>
      <c r="F577" s="163">
        <f>TABLA!BO572</f>
        <v>0</v>
      </c>
      <c r="G577" t="str">
        <f t="shared" si="170"/>
        <v/>
      </c>
      <c r="H577" t="str">
        <f t="shared" si="170"/>
        <v/>
      </c>
      <c r="I577" t="str">
        <f t="shared" si="170"/>
        <v/>
      </c>
      <c r="J577" t="str">
        <f t="shared" si="170"/>
        <v/>
      </c>
      <c r="K577" t="str">
        <f t="shared" si="170"/>
        <v/>
      </c>
      <c r="L577" t="str">
        <f t="shared" si="170"/>
        <v/>
      </c>
      <c r="M577" t="str">
        <f t="shared" si="170"/>
        <v/>
      </c>
      <c r="N577" t="str">
        <f t="shared" si="170"/>
        <v/>
      </c>
      <c r="O577" t="str">
        <f t="shared" si="170"/>
        <v/>
      </c>
      <c r="P577" t="str">
        <f t="shared" si="170"/>
        <v/>
      </c>
      <c r="Q577" t="str">
        <f t="shared" si="170"/>
        <v/>
      </c>
      <c r="R577" t="str">
        <f t="shared" si="170"/>
        <v/>
      </c>
      <c r="S577" t="str">
        <f t="shared" si="170"/>
        <v/>
      </c>
      <c r="T577" t="str">
        <f t="shared" si="170"/>
        <v/>
      </c>
      <c r="U577" t="str">
        <f t="shared" si="170"/>
        <v/>
      </c>
      <c r="V577" t="str">
        <f t="shared" si="155"/>
        <v/>
      </c>
      <c r="W577" t="str">
        <f t="shared" ref="W577:AB586" si="172">IFERROR((IF(FIND(W$1,$E577,1)&gt;0,"x")),"")</f>
        <v/>
      </c>
      <c r="X577" t="str">
        <f t="shared" si="172"/>
        <v/>
      </c>
      <c r="Y577" t="str">
        <f t="shared" si="172"/>
        <v/>
      </c>
      <c r="Z577" t="str">
        <f t="shared" si="172"/>
        <v/>
      </c>
      <c r="AA577" t="str">
        <f t="shared" si="172"/>
        <v/>
      </c>
      <c r="AB577" t="str">
        <f t="shared" si="172"/>
        <v/>
      </c>
      <c r="AC577" t="str">
        <f t="shared" si="171"/>
        <v/>
      </c>
      <c r="AD577" t="str">
        <f t="shared" si="171"/>
        <v/>
      </c>
      <c r="AE577" t="str">
        <f t="shared" si="171"/>
        <v/>
      </c>
      <c r="AF577" t="str">
        <f t="shared" si="171"/>
        <v/>
      </c>
      <c r="AG577" t="str">
        <f t="shared" si="171"/>
        <v/>
      </c>
      <c r="AH577" t="str">
        <f t="shared" si="171"/>
        <v/>
      </c>
      <c r="AI577">
        <f t="shared" si="156"/>
        <v>0</v>
      </c>
      <c r="AJ577">
        <f t="shared" si="157"/>
        <v>0</v>
      </c>
    </row>
    <row r="578" spans="2:36" hidden="1" x14ac:dyDescent="0.2">
      <c r="B578">
        <f>TABLA!D573</f>
        <v>2008</v>
      </c>
      <c r="C578" t="str">
        <f>IF(ISNA(LOOKUP($D578,BLIOTECAS!$B$1:$B$27,BLIOTECAS!C$1:C$27)),"",LOOKUP($D578,BLIOTECAS!$B$1:$B$27,BLIOTECAS!C$1:C$27))</f>
        <v xml:space="preserve">Facultad de Ciencias de la Información </v>
      </c>
      <c r="D578">
        <f>TABLA!G573</f>
        <v>4</v>
      </c>
      <c r="E578" s="163">
        <f>TABLA!BF573</f>
        <v>0</v>
      </c>
      <c r="F578" s="163">
        <f>TABLA!BO573</f>
        <v>0</v>
      </c>
      <c r="G578" t="str">
        <f t="shared" si="170"/>
        <v/>
      </c>
      <c r="H578" t="str">
        <f t="shared" si="170"/>
        <v/>
      </c>
      <c r="I578" t="str">
        <f t="shared" si="170"/>
        <v/>
      </c>
      <c r="J578" t="str">
        <f t="shared" si="170"/>
        <v/>
      </c>
      <c r="K578" t="str">
        <f t="shared" si="170"/>
        <v/>
      </c>
      <c r="L578" t="str">
        <f t="shared" si="170"/>
        <v/>
      </c>
      <c r="M578" t="str">
        <f t="shared" si="170"/>
        <v/>
      </c>
      <c r="N578" t="str">
        <f t="shared" si="170"/>
        <v/>
      </c>
      <c r="O578" t="str">
        <f t="shared" si="170"/>
        <v/>
      </c>
      <c r="P578" t="str">
        <f t="shared" si="170"/>
        <v/>
      </c>
      <c r="Q578" t="str">
        <f t="shared" si="170"/>
        <v/>
      </c>
      <c r="R578" t="str">
        <f t="shared" si="170"/>
        <v/>
      </c>
      <c r="S578" t="str">
        <f t="shared" si="170"/>
        <v/>
      </c>
      <c r="T578" t="str">
        <f t="shared" si="170"/>
        <v/>
      </c>
      <c r="U578" t="str">
        <f t="shared" si="170"/>
        <v/>
      </c>
      <c r="V578" t="str">
        <f t="shared" si="155"/>
        <v/>
      </c>
      <c r="W578" t="str">
        <f t="shared" si="172"/>
        <v/>
      </c>
      <c r="X578" t="str">
        <f t="shared" si="172"/>
        <v/>
      </c>
      <c r="Y578" t="str">
        <f t="shared" si="172"/>
        <v/>
      </c>
      <c r="Z578" t="str">
        <f t="shared" si="172"/>
        <v/>
      </c>
      <c r="AA578" t="str">
        <f t="shared" si="172"/>
        <v/>
      </c>
      <c r="AB578" t="str">
        <f t="shared" si="172"/>
        <v/>
      </c>
      <c r="AC578" t="str">
        <f t="shared" si="171"/>
        <v/>
      </c>
      <c r="AD578" t="str">
        <f t="shared" si="171"/>
        <v/>
      </c>
      <c r="AE578" t="str">
        <f t="shared" si="171"/>
        <v/>
      </c>
      <c r="AF578" t="str">
        <f t="shared" si="171"/>
        <v/>
      </c>
      <c r="AG578" t="str">
        <f t="shared" si="171"/>
        <v/>
      </c>
      <c r="AH578" t="str">
        <f t="shared" si="171"/>
        <v/>
      </c>
      <c r="AI578">
        <f t="shared" si="156"/>
        <v>0</v>
      </c>
      <c r="AJ578">
        <f t="shared" si="157"/>
        <v>0</v>
      </c>
    </row>
    <row r="579" spans="2:36" hidden="1" x14ac:dyDescent="0.2">
      <c r="B579">
        <f>TABLA!D574</f>
        <v>2009</v>
      </c>
      <c r="C579" t="str">
        <f>IF(ISNA(LOOKUP($D579,BLIOTECAS!$B$1:$B$27,BLIOTECAS!C$1:C$27)),"",LOOKUP($D579,BLIOTECAS!$B$1:$B$27,BLIOTECAS!C$1:C$27))</f>
        <v>F. Enfermería, Fisioterapia y Podología</v>
      </c>
      <c r="D579">
        <f>TABLA!G574</f>
        <v>22</v>
      </c>
      <c r="E579" s="163">
        <f>TABLA!BF574</f>
        <v>0</v>
      </c>
      <c r="F579" s="163">
        <f>TABLA!BO574</f>
        <v>0</v>
      </c>
      <c r="G579" t="str">
        <f t="shared" si="170"/>
        <v/>
      </c>
      <c r="H579" t="str">
        <f t="shared" si="170"/>
        <v/>
      </c>
      <c r="I579" t="str">
        <f t="shared" si="170"/>
        <v/>
      </c>
      <c r="J579" t="str">
        <f t="shared" si="170"/>
        <v/>
      </c>
      <c r="K579" t="str">
        <f t="shared" si="170"/>
        <v/>
      </c>
      <c r="L579" t="str">
        <f t="shared" si="170"/>
        <v/>
      </c>
      <c r="M579" t="str">
        <f t="shared" si="170"/>
        <v/>
      </c>
      <c r="N579" t="str">
        <f t="shared" si="170"/>
        <v/>
      </c>
      <c r="O579" t="str">
        <f t="shared" si="170"/>
        <v/>
      </c>
      <c r="P579" t="str">
        <f t="shared" si="170"/>
        <v/>
      </c>
      <c r="Q579" t="str">
        <f t="shared" si="170"/>
        <v/>
      </c>
      <c r="R579" t="str">
        <f t="shared" si="170"/>
        <v/>
      </c>
      <c r="S579" t="str">
        <f t="shared" si="170"/>
        <v/>
      </c>
      <c r="T579" t="str">
        <f t="shared" si="170"/>
        <v/>
      </c>
      <c r="U579" t="str">
        <f t="shared" si="170"/>
        <v/>
      </c>
      <c r="V579" t="str">
        <f t="shared" si="155"/>
        <v/>
      </c>
      <c r="W579" t="str">
        <f t="shared" si="172"/>
        <v/>
      </c>
      <c r="X579" t="str">
        <f t="shared" si="172"/>
        <v/>
      </c>
      <c r="Y579" t="str">
        <f t="shared" si="172"/>
        <v/>
      </c>
      <c r="Z579" t="str">
        <f t="shared" si="172"/>
        <v/>
      </c>
      <c r="AA579" t="str">
        <f t="shared" si="172"/>
        <v/>
      </c>
      <c r="AB579" t="str">
        <f t="shared" si="172"/>
        <v/>
      </c>
      <c r="AC579" t="str">
        <f t="shared" si="171"/>
        <v/>
      </c>
      <c r="AD579" t="str">
        <f t="shared" si="171"/>
        <v/>
      </c>
      <c r="AE579" t="str">
        <f t="shared" si="171"/>
        <v/>
      </c>
      <c r="AF579" t="str">
        <f t="shared" si="171"/>
        <v/>
      </c>
      <c r="AG579" t="str">
        <f t="shared" si="171"/>
        <v/>
      </c>
      <c r="AH579" t="str">
        <f t="shared" si="171"/>
        <v/>
      </c>
      <c r="AI579">
        <f t="shared" si="156"/>
        <v>0</v>
      </c>
      <c r="AJ579">
        <f t="shared" si="157"/>
        <v>0</v>
      </c>
    </row>
    <row r="580" spans="2:36" hidden="1" x14ac:dyDescent="0.2">
      <c r="B580">
        <f>TABLA!D575</f>
        <v>2010</v>
      </c>
      <c r="C580" t="str">
        <f>IF(ISNA(LOOKUP($D580,BLIOTECAS!$B$1:$B$27,BLIOTECAS!C$1:C$27)),"",LOOKUP($D580,BLIOTECAS!$B$1:$B$27,BLIOTECAS!C$1:C$27))</f>
        <v xml:space="preserve">Facultad de Filología </v>
      </c>
      <c r="D580">
        <f>TABLA!G575</f>
        <v>14</v>
      </c>
      <c r="E580" s="163">
        <f>TABLA!BF575</f>
        <v>0</v>
      </c>
      <c r="F580" s="163">
        <f>TABLA!BO575</f>
        <v>0</v>
      </c>
      <c r="G580" t="str">
        <f t="shared" si="170"/>
        <v/>
      </c>
      <c r="H580" t="str">
        <f t="shared" si="170"/>
        <v/>
      </c>
      <c r="I580" t="str">
        <f t="shared" si="170"/>
        <v/>
      </c>
      <c r="J580" t="str">
        <f t="shared" si="170"/>
        <v/>
      </c>
      <c r="K580" t="str">
        <f t="shared" si="170"/>
        <v/>
      </c>
      <c r="L580" t="str">
        <f t="shared" si="170"/>
        <v/>
      </c>
      <c r="M580" t="str">
        <f t="shared" si="170"/>
        <v/>
      </c>
      <c r="N580" t="str">
        <f t="shared" si="170"/>
        <v/>
      </c>
      <c r="O580" t="str">
        <f t="shared" si="170"/>
        <v/>
      </c>
      <c r="P580" t="str">
        <f t="shared" si="170"/>
        <v/>
      </c>
      <c r="Q580" t="str">
        <f t="shared" si="170"/>
        <v/>
      </c>
      <c r="R580" t="str">
        <f t="shared" si="170"/>
        <v/>
      </c>
      <c r="S580" t="str">
        <f t="shared" si="170"/>
        <v/>
      </c>
      <c r="T580" t="str">
        <f t="shared" si="170"/>
        <v/>
      </c>
      <c r="U580" t="str">
        <f t="shared" si="170"/>
        <v/>
      </c>
      <c r="V580" t="str">
        <f t="shared" si="155"/>
        <v/>
      </c>
      <c r="W580" t="str">
        <f t="shared" si="172"/>
        <v/>
      </c>
      <c r="X580" t="str">
        <f t="shared" si="172"/>
        <v/>
      </c>
      <c r="Y580" t="str">
        <f t="shared" si="172"/>
        <v/>
      </c>
      <c r="Z580" t="str">
        <f t="shared" si="172"/>
        <v/>
      </c>
      <c r="AA580" t="str">
        <f t="shared" si="172"/>
        <v/>
      </c>
      <c r="AB580" t="str">
        <f t="shared" si="172"/>
        <v/>
      </c>
      <c r="AC580" t="str">
        <f t="shared" si="171"/>
        <v/>
      </c>
      <c r="AD580" t="str">
        <f t="shared" si="171"/>
        <v/>
      </c>
      <c r="AE580" t="str">
        <f t="shared" si="171"/>
        <v/>
      </c>
      <c r="AF580" t="str">
        <f t="shared" si="171"/>
        <v/>
      </c>
      <c r="AG580" t="str">
        <f t="shared" si="171"/>
        <v/>
      </c>
      <c r="AH580" t="str">
        <f t="shared" si="171"/>
        <v/>
      </c>
      <c r="AI580">
        <f t="shared" si="156"/>
        <v>0</v>
      </c>
      <c r="AJ580">
        <f t="shared" si="157"/>
        <v>0</v>
      </c>
    </row>
    <row r="581" spans="2:36" ht="25.5" hidden="1" x14ac:dyDescent="0.2">
      <c r="B581">
        <f>TABLA!D576</f>
        <v>2011</v>
      </c>
      <c r="C581" t="str">
        <f>IF(ISNA(LOOKUP($D581,BLIOTECAS!$B$1:$B$27,BLIOTECAS!C$1:C$27)),"",LOOKUP($D581,BLIOTECAS!$B$1:$B$27,BLIOTECAS!C$1:C$27))</f>
        <v xml:space="preserve">Facultad de Psicología </v>
      </c>
      <c r="D581">
        <f>TABLA!G576</f>
        <v>20</v>
      </c>
      <c r="E581" s="163" t="str">
        <f>TABLA!BF576</f>
        <v>Ampliar el número de revistas en recurso electrónico.</v>
      </c>
      <c r="F581" s="163">
        <f>TABLA!BO576</f>
        <v>0</v>
      </c>
      <c r="G581" t="str">
        <f t="shared" si="170"/>
        <v/>
      </c>
      <c r="H581" t="str">
        <f t="shared" si="170"/>
        <v/>
      </c>
      <c r="I581" t="str">
        <f t="shared" si="170"/>
        <v/>
      </c>
      <c r="J581" t="str">
        <f t="shared" si="170"/>
        <v>x</v>
      </c>
      <c r="K581" t="str">
        <f t="shared" si="170"/>
        <v/>
      </c>
      <c r="L581" t="str">
        <f t="shared" si="170"/>
        <v>x</v>
      </c>
      <c r="M581" t="str">
        <f t="shared" si="170"/>
        <v/>
      </c>
      <c r="N581" t="str">
        <f t="shared" si="170"/>
        <v/>
      </c>
      <c r="O581" t="str">
        <f t="shared" si="170"/>
        <v/>
      </c>
      <c r="P581" t="str">
        <f t="shared" si="170"/>
        <v/>
      </c>
      <c r="Q581" t="str">
        <f t="shared" si="170"/>
        <v/>
      </c>
      <c r="R581" t="str">
        <f t="shared" si="170"/>
        <v/>
      </c>
      <c r="S581" t="str">
        <f t="shared" si="170"/>
        <v/>
      </c>
      <c r="T581" t="str">
        <f t="shared" si="170"/>
        <v/>
      </c>
      <c r="U581" t="str">
        <f t="shared" si="170"/>
        <v/>
      </c>
      <c r="V581" t="str">
        <f t="shared" si="155"/>
        <v/>
      </c>
      <c r="W581" t="str">
        <f t="shared" si="172"/>
        <v/>
      </c>
      <c r="X581" t="str">
        <f t="shared" si="172"/>
        <v/>
      </c>
      <c r="Y581" t="str">
        <f t="shared" si="172"/>
        <v/>
      </c>
      <c r="Z581" t="str">
        <f t="shared" si="172"/>
        <v/>
      </c>
      <c r="AA581" t="str">
        <f t="shared" si="172"/>
        <v/>
      </c>
      <c r="AB581" t="str">
        <f t="shared" si="172"/>
        <v/>
      </c>
      <c r="AC581" t="str">
        <f t="shared" si="171"/>
        <v/>
      </c>
      <c r="AD581" t="str">
        <f t="shared" si="171"/>
        <v/>
      </c>
      <c r="AE581" t="str">
        <f t="shared" si="171"/>
        <v/>
      </c>
      <c r="AF581" t="str">
        <f t="shared" si="171"/>
        <v/>
      </c>
      <c r="AG581" t="str">
        <f t="shared" si="171"/>
        <v/>
      </c>
      <c r="AH581" t="str">
        <f t="shared" si="171"/>
        <v/>
      </c>
      <c r="AI581">
        <f t="shared" si="156"/>
        <v>1</v>
      </c>
      <c r="AJ581">
        <f t="shared" si="157"/>
        <v>0</v>
      </c>
    </row>
    <row r="582" spans="2:36" hidden="1" x14ac:dyDescent="0.2">
      <c r="B582">
        <f>TABLA!D577</f>
        <v>2012</v>
      </c>
      <c r="C582" t="str">
        <f>IF(ISNA(LOOKUP($D582,BLIOTECAS!$B$1:$B$27,BLIOTECAS!C$1:C$27)),"",LOOKUP($D582,BLIOTECAS!$B$1:$B$27,BLIOTECAS!C$1:C$27))</f>
        <v/>
      </c>
      <c r="D582">
        <f>TABLA!G577</f>
        <v>0</v>
      </c>
      <c r="E582" s="163">
        <f>TABLA!BF577</f>
        <v>0</v>
      </c>
      <c r="F582" s="163">
        <f>TABLA!BO577</f>
        <v>0</v>
      </c>
      <c r="G582" t="str">
        <f t="shared" si="170"/>
        <v/>
      </c>
      <c r="H582" t="str">
        <f t="shared" si="170"/>
        <v/>
      </c>
      <c r="I582" t="str">
        <f t="shared" si="170"/>
        <v/>
      </c>
      <c r="J582" t="str">
        <f t="shared" si="170"/>
        <v/>
      </c>
      <c r="K582" t="str">
        <f t="shared" si="170"/>
        <v/>
      </c>
      <c r="L582" t="str">
        <f t="shared" si="170"/>
        <v/>
      </c>
      <c r="M582" t="str">
        <f t="shared" si="170"/>
        <v/>
      </c>
      <c r="N582" t="str">
        <f t="shared" si="170"/>
        <v/>
      </c>
      <c r="O582" t="str">
        <f t="shared" si="170"/>
        <v/>
      </c>
      <c r="P582" t="str">
        <f t="shared" si="170"/>
        <v/>
      </c>
      <c r="Q582" t="str">
        <f t="shared" si="170"/>
        <v/>
      </c>
      <c r="R582" t="str">
        <f t="shared" si="170"/>
        <v/>
      </c>
      <c r="S582" t="str">
        <f t="shared" si="170"/>
        <v/>
      </c>
      <c r="T582" t="str">
        <f t="shared" si="170"/>
        <v/>
      </c>
      <c r="U582" t="str">
        <f t="shared" si="170"/>
        <v/>
      </c>
      <c r="V582" t="str">
        <f t="shared" si="155"/>
        <v/>
      </c>
      <c r="W582" t="str">
        <f t="shared" si="172"/>
        <v/>
      </c>
      <c r="X582" t="str">
        <f t="shared" si="172"/>
        <v/>
      </c>
      <c r="Y582" t="str">
        <f t="shared" si="172"/>
        <v/>
      </c>
      <c r="Z582" t="str">
        <f t="shared" si="172"/>
        <v/>
      </c>
      <c r="AA582" t="str">
        <f t="shared" si="172"/>
        <v/>
      </c>
      <c r="AB582" t="str">
        <f t="shared" si="172"/>
        <v/>
      </c>
      <c r="AC582" t="str">
        <f t="shared" si="171"/>
        <v/>
      </c>
      <c r="AD582" t="str">
        <f t="shared" si="171"/>
        <v/>
      </c>
      <c r="AE582" t="str">
        <f t="shared" si="171"/>
        <v/>
      </c>
      <c r="AF582" t="str">
        <f t="shared" si="171"/>
        <v/>
      </c>
      <c r="AG582" t="str">
        <f t="shared" si="171"/>
        <v/>
      </c>
      <c r="AH582" t="str">
        <f t="shared" si="171"/>
        <v/>
      </c>
      <c r="AI582">
        <f t="shared" si="156"/>
        <v>0</v>
      </c>
      <c r="AJ582">
        <f t="shared" si="157"/>
        <v>0</v>
      </c>
    </row>
    <row r="583" spans="2:36" hidden="1" x14ac:dyDescent="0.2">
      <c r="B583">
        <f>TABLA!D578</f>
        <v>2013</v>
      </c>
      <c r="C583" t="str">
        <f>IF(ISNA(LOOKUP($D583,BLIOTECAS!$B$1:$B$27,BLIOTECAS!C$1:C$27)),"",LOOKUP($D583,BLIOTECAS!$B$1:$B$27,BLIOTECAS!C$1:C$27))</f>
        <v/>
      </c>
      <c r="D583">
        <f>TABLA!G578</f>
        <v>0</v>
      </c>
      <c r="E583" s="163">
        <f>TABLA!BF578</f>
        <v>0</v>
      </c>
      <c r="F583" s="163">
        <f>TABLA!BO578</f>
        <v>0</v>
      </c>
      <c r="G583" t="str">
        <f t="shared" si="170"/>
        <v/>
      </c>
      <c r="H583" t="str">
        <f t="shared" si="170"/>
        <v/>
      </c>
      <c r="I583" t="str">
        <f t="shared" si="170"/>
        <v/>
      </c>
      <c r="J583" t="str">
        <f t="shared" si="170"/>
        <v/>
      </c>
      <c r="K583" t="str">
        <f t="shared" si="170"/>
        <v/>
      </c>
      <c r="L583" t="str">
        <f t="shared" si="170"/>
        <v/>
      </c>
      <c r="M583" t="str">
        <f t="shared" si="170"/>
        <v/>
      </c>
      <c r="N583" t="str">
        <f t="shared" si="170"/>
        <v/>
      </c>
      <c r="O583" t="str">
        <f t="shared" si="170"/>
        <v/>
      </c>
      <c r="P583" t="str">
        <f t="shared" si="170"/>
        <v/>
      </c>
      <c r="Q583" t="str">
        <f t="shared" si="170"/>
        <v/>
      </c>
      <c r="R583" t="str">
        <f t="shared" si="170"/>
        <v/>
      </c>
      <c r="S583" t="str">
        <f t="shared" si="170"/>
        <v/>
      </c>
      <c r="T583" t="str">
        <f t="shared" si="170"/>
        <v/>
      </c>
      <c r="U583" t="str">
        <f t="shared" si="170"/>
        <v/>
      </c>
      <c r="V583" t="str">
        <f t="shared" si="155"/>
        <v/>
      </c>
      <c r="W583" t="str">
        <f t="shared" si="172"/>
        <v/>
      </c>
      <c r="X583" t="str">
        <f t="shared" si="172"/>
        <v/>
      </c>
      <c r="Y583" t="str">
        <f t="shared" si="172"/>
        <v/>
      </c>
      <c r="Z583" t="str">
        <f t="shared" si="172"/>
        <v/>
      </c>
      <c r="AA583" t="str">
        <f t="shared" si="172"/>
        <v/>
      </c>
      <c r="AB583" t="str">
        <f t="shared" si="172"/>
        <v/>
      </c>
      <c r="AC583" t="str">
        <f t="shared" si="171"/>
        <v/>
      </c>
      <c r="AD583" t="str">
        <f t="shared" si="171"/>
        <v/>
      </c>
      <c r="AE583" t="str">
        <f t="shared" si="171"/>
        <v/>
      </c>
      <c r="AF583" t="str">
        <f t="shared" si="171"/>
        <v/>
      </c>
      <c r="AG583" t="str">
        <f t="shared" si="171"/>
        <v/>
      </c>
      <c r="AH583" t="str">
        <f t="shared" si="171"/>
        <v/>
      </c>
      <c r="AI583">
        <f t="shared" si="156"/>
        <v>0</v>
      </c>
      <c r="AJ583">
        <f t="shared" si="157"/>
        <v>0</v>
      </c>
    </row>
    <row r="584" spans="2:36" hidden="1" x14ac:dyDescent="0.2">
      <c r="B584">
        <f>TABLA!D579</f>
        <v>2014</v>
      </c>
      <c r="C584" t="str">
        <f>IF(ISNA(LOOKUP($D584,BLIOTECAS!$B$1:$B$27,BLIOTECAS!C$1:C$27)),"",LOOKUP($D584,BLIOTECAS!$B$1:$B$27,BLIOTECAS!C$1:C$27))</f>
        <v xml:space="preserve">Facultad de Ciencias Biológicas </v>
      </c>
      <c r="D584">
        <f>TABLA!G579</f>
        <v>2</v>
      </c>
      <c r="E584" s="163">
        <f>TABLA!BF579</f>
        <v>0</v>
      </c>
      <c r="F584" s="163">
        <f>TABLA!BO579</f>
        <v>0</v>
      </c>
      <c r="G584" t="str">
        <f t="shared" ref="G584:U593" si="173">IFERROR((IF(FIND(G$1,$E584,1)&gt;0,"x")),"")</f>
        <v/>
      </c>
      <c r="H584" t="str">
        <f t="shared" si="173"/>
        <v/>
      </c>
      <c r="I584" t="str">
        <f t="shared" si="173"/>
        <v/>
      </c>
      <c r="J584" t="str">
        <f t="shared" si="173"/>
        <v/>
      </c>
      <c r="K584" t="str">
        <f t="shared" si="173"/>
        <v/>
      </c>
      <c r="L584" t="str">
        <f t="shared" si="173"/>
        <v/>
      </c>
      <c r="M584" t="str">
        <f t="shared" si="173"/>
        <v/>
      </c>
      <c r="N584" t="str">
        <f t="shared" si="173"/>
        <v/>
      </c>
      <c r="O584" t="str">
        <f t="shared" si="173"/>
        <v/>
      </c>
      <c r="P584" t="str">
        <f t="shared" si="173"/>
        <v/>
      </c>
      <c r="Q584" t="str">
        <f t="shared" si="173"/>
        <v/>
      </c>
      <c r="R584" t="str">
        <f t="shared" si="173"/>
        <v/>
      </c>
      <c r="S584" t="str">
        <f t="shared" si="173"/>
        <v/>
      </c>
      <c r="T584" t="str">
        <f t="shared" si="173"/>
        <v/>
      </c>
      <c r="U584" t="str">
        <f t="shared" si="173"/>
        <v/>
      </c>
      <c r="V584" t="str">
        <f t="shared" si="155"/>
        <v/>
      </c>
      <c r="W584" t="str">
        <f t="shared" si="172"/>
        <v/>
      </c>
      <c r="X584" t="str">
        <f t="shared" si="172"/>
        <v/>
      </c>
      <c r="Y584" t="str">
        <f t="shared" si="172"/>
        <v/>
      </c>
      <c r="Z584" t="str">
        <f t="shared" si="172"/>
        <v/>
      </c>
      <c r="AA584" t="str">
        <f t="shared" si="172"/>
        <v/>
      </c>
      <c r="AB584" t="str">
        <f t="shared" si="172"/>
        <v/>
      </c>
      <c r="AC584" t="str">
        <f t="shared" si="171"/>
        <v/>
      </c>
      <c r="AD584" t="str">
        <f t="shared" si="171"/>
        <v/>
      </c>
      <c r="AE584" t="str">
        <f t="shared" si="171"/>
        <v/>
      </c>
      <c r="AF584" t="str">
        <f t="shared" si="171"/>
        <v/>
      </c>
      <c r="AG584" t="str">
        <f t="shared" si="171"/>
        <v/>
      </c>
      <c r="AH584" t="str">
        <f t="shared" si="171"/>
        <v/>
      </c>
      <c r="AI584">
        <f t="shared" si="156"/>
        <v>0</v>
      </c>
      <c r="AJ584">
        <f t="shared" si="157"/>
        <v>0</v>
      </c>
    </row>
    <row r="585" spans="2:36" hidden="1" x14ac:dyDescent="0.2">
      <c r="B585">
        <f>TABLA!D580</f>
        <v>2015</v>
      </c>
      <c r="C585" t="str">
        <f>IF(ISNA(LOOKUP($D585,BLIOTECAS!$B$1:$B$27,BLIOTECAS!C$1:C$27)),"",LOOKUP($D585,BLIOTECAS!$B$1:$B$27,BLIOTECAS!C$1:C$27))</f>
        <v/>
      </c>
      <c r="D585">
        <f>TABLA!G580</f>
        <v>0</v>
      </c>
      <c r="E585" s="163">
        <f>TABLA!BF580</f>
        <v>0</v>
      </c>
      <c r="F585" s="163">
        <f>TABLA!BO580</f>
        <v>0</v>
      </c>
      <c r="G585" t="str">
        <f t="shared" si="173"/>
        <v/>
      </c>
      <c r="H585" t="str">
        <f t="shared" si="173"/>
        <v/>
      </c>
      <c r="I585" t="str">
        <f t="shared" si="173"/>
        <v/>
      </c>
      <c r="J585" t="str">
        <f t="shared" si="173"/>
        <v/>
      </c>
      <c r="K585" t="str">
        <f t="shared" si="173"/>
        <v/>
      </c>
      <c r="L585" t="str">
        <f t="shared" si="173"/>
        <v/>
      </c>
      <c r="M585" t="str">
        <f t="shared" si="173"/>
        <v/>
      </c>
      <c r="N585" t="str">
        <f t="shared" si="173"/>
        <v/>
      </c>
      <c r="O585" t="str">
        <f t="shared" si="173"/>
        <v/>
      </c>
      <c r="P585" t="str">
        <f t="shared" si="173"/>
        <v/>
      </c>
      <c r="Q585" t="str">
        <f t="shared" si="173"/>
        <v/>
      </c>
      <c r="R585" t="str">
        <f t="shared" si="173"/>
        <v/>
      </c>
      <c r="S585" t="str">
        <f t="shared" si="173"/>
        <v/>
      </c>
      <c r="T585" t="str">
        <f t="shared" si="173"/>
        <v/>
      </c>
      <c r="U585" t="str">
        <f t="shared" si="173"/>
        <v/>
      </c>
      <c r="V585" t="str">
        <f t="shared" si="155"/>
        <v/>
      </c>
      <c r="W585" t="str">
        <f t="shared" si="172"/>
        <v/>
      </c>
      <c r="X585" t="str">
        <f t="shared" si="172"/>
        <v/>
      </c>
      <c r="Y585" t="str">
        <f t="shared" si="172"/>
        <v/>
      </c>
      <c r="Z585" t="str">
        <f t="shared" si="172"/>
        <v/>
      </c>
      <c r="AA585" t="str">
        <f t="shared" si="172"/>
        <v/>
      </c>
      <c r="AB585" t="str">
        <f t="shared" si="172"/>
        <v/>
      </c>
      <c r="AC585" t="str">
        <f t="shared" si="171"/>
        <v/>
      </c>
      <c r="AD585" t="str">
        <f t="shared" si="171"/>
        <v/>
      </c>
      <c r="AE585" t="str">
        <f t="shared" si="171"/>
        <v/>
      </c>
      <c r="AF585" t="str">
        <f t="shared" si="171"/>
        <v/>
      </c>
      <c r="AG585" t="str">
        <f t="shared" si="171"/>
        <v/>
      </c>
      <c r="AH585" t="str">
        <f t="shared" si="171"/>
        <v/>
      </c>
      <c r="AI585">
        <f t="shared" si="156"/>
        <v>0</v>
      </c>
      <c r="AJ585">
        <f t="shared" si="157"/>
        <v>0</v>
      </c>
    </row>
    <row r="586" spans="2:36" hidden="1" x14ac:dyDescent="0.2">
      <c r="B586">
        <f>TABLA!D581</f>
        <v>2017</v>
      </c>
      <c r="C586" t="str">
        <f>IF(ISNA(LOOKUP($D586,BLIOTECAS!$B$1:$B$27,BLIOTECAS!C$1:C$27)),"",LOOKUP($D586,BLIOTECAS!$B$1:$B$27,BLIOTECAS!C$1:C$27))</f>
        <v/>
      </c>
      <c r="D586">
        <f>TABLA!G581</f>
        <v>0</v>
      </c>
      <c r="E586" s="163">
        <f>TABLA!BF581</f>
        <v>0</v>
      </c>
      <c r="F586" s="163">
        <f>TABLA!BO581</f>
        <v>0</v>
      </c>
      <c r="G586" t="str">
        <f t="shared" si="173"/>
        <v/>
      </c>
      <c r="H586" t="str">
        <f t="shared" si="173"/>
        <v/>
      </c>
      <c r="I586" t="str">
        <f t="shared" si="173"/>
        <v/>
      </c>
      <c r="J586" t="str">
        <f t="shared" si="173"/>
        <v/>
      </c>
      <c r="K586" t="str">
        <f t="shared" si="173"/>
        <v/>
      </c>
      <c r="L586" t="str">
        <f t="shared" si="173"/>
        <v/>
      </c>
      <c r="M586" t="str">
        <f t="shared" si="173"/>
        <v/>
      </c>
      <c r="N586" t="str">
        <f t="shared" si="173"/>
        <v/>
      </c>
      <c r="O586" t="str">
        <f t="shared" si="173"/>
        <v/>
      </c>
      <c r="P586" t="str">
        <f t="shared" si="173"/>
        <v/>
      </c>
      <c r="Q586" t="str">
        <f t="shared" si="173"/>
        <v/>
      </c>
      <c r="R586" t="str">
        <f t="shared" si="173"/>
        <v/>
      </c>
      <c r="S586" t="str">
        <f t="shared" si="173"/>
        <v/>
      </c>
      <c r="T586" t="str">
        <f t="shared" si="173"/>
        <v/>
      </c>
      <c r="U586" t="str">
        <f t="shared" si="173"/>
        <v/>
      </c>
      <c r="V586" t="str">
        <f t="shared" si="155"/>
        <v/>
      </c>
      <c r="W586" t="str">
        <f t="shared" si="172"/>
        <v/>
      </c>
      <c r="X586" t="str">
        <f t="shared" si="172"/>
        <v/>
      </c>
      <c r="Y586" t="str">
        <f t="shared" si="172"/>
        <v/>
      </c>
      <c r="Z586" t="str">
        <f t="shared" si="172"/>
        <v/>
      </c>
      <c r="AA586" t="str">
        <f t="shared" si="172"/>
        <v/>
      </c>
      <c r="AB586" t="str">
        <f t="shared" si="172"/>
        <v/>
      </c>
      <c r="AC586" t="str">
        <f t="shared" ref="AC586:AH595" si="174">IFERROR((IF(FIND(AC$1,$E586,1)&gt;0,"x")),"")</f>
        <v/>
      </c>
      <c r="AD586" t="str">
        <f t="shared" si="174"/>
        <v/>
      </c>
      <c r="AE586" t="str">
        <f t="shared" si="174"/>
        <v/>
      </c>
      <c r="AF586" t="str">
        <f t="shared" si="174"/>
        <v/>
      </c>
      <c r="AG586" t="str">
        <f t="shared" si="174"/>
        <v/>
      </c>
      <c r="AH586" t="str">
        <f t="shared" si="174"/>
        <v/>
      </c>
      <c r="AI586">
        <f t="shared" si="156"/>
        <v>0</v>
      </c>
      <c r="AJ586">
        <f t="shared" si="157"/>
        <v>0</v>
      </c>
    </row>
    <row r="587" spans="2:36" hidden="1" x14ac:dyDescent="0.2">
      <c r="B587" t="e">
        <f>TABLA!#REF!</f>
        <v>#REF!</v>
      </c>
      <c r="C587" t="e">
        <f>IF(ISNA(LOOKUP($D587,BLIOTECAS!$B$1:$B$27,BLIOTECAS!C$1:C$27)),"",LOOKUP($D587,BLIOTECAS!$B$1:$B$27,BLIOTECAS!C$1:C$27))</f>
        <v>#REF!</v>
      </c>
      <c r="D587" t="e">
        <f>TABLA!#REF!</f>
        <v>#REF!</v>
      </c>
      <c r="E587" s="163" t="e">
        <f>TABLA!#REF!</f>
        <v>#REF!</v>
      </c>
      <c r="F587" s="163" t="e">
        <f>TABLA!#REF!</f>
        <v>#REF!</v>
      </c>
      <c r="G587" t="str">
        <f t="shared" si="173"/>
        <v/>
      </c>
      <c r="H587" t="str">
        <f t="shared" si="173"/>
        <v/>
      </c>
      <c r="I587" t="str">
        <f t="shared" si="173"/>
        <v/>
      </c>
      <c r="J587" t="str">
        <f t="shared" si="173"/>
        <v/>
      </c>
      <c r="K587" t="str">
        <f t="shared" si="173"/>
        <v/>
      </c>
      <c r="L587" t="str">
        <f t="shared" si="173"/>
        <v/>
      </c>
      <c r="M587" t="str">
        <f t="shared" si="173"/>
        <v/>
      </c>
      <c r="N587" t="str">
        <f t="shared" si="173"/>
        <v/>
      </c>
      <c r="O587" t="str">
        <f t="shared" si="173"/>
        <v/>
      </c>
      <c r="P587" t="str">
        <f t="shared" si="173"/>
        <v/>
      </c>
      <c r="Q587" t="str">
        <f t="shared" si="173"/>
        <v/>
      </c>
      <c r="R587" t="str">
        <f t="shared" si="173"/>
        <v/>
      </c>
      <c r="S587" t="str">
        <f t="shared" si="173"/>
        <v/>
      </c>
      <c r="T587" t="str">
        <f t="shared" si="173"/>
        <v/>
      </c>
      <c r="U587" t="str">
        <f t="shared" si="173"/>
        <v/>
      </c>
      <c r="V587" t="str">
        <f t="shared" si="155"/>
        <v/>
      </c>
      <c r="W587" t="str">
        <f t="shared" ref="W587:AB596" si="175">IFERROR((IF(FIND(W$1,$E587,1)&gt;0,"x")),"")</f>
        <v/>
      </c>
      <c r="X587" t="str">
        <f t="shared" si="175"/>
        <v/>
      </c>
      <c r="Y587" t="str">
        <f t="shared" si="175"/>
        <v/>
      </c>
      <c r="Z587" t="str">
        <f t="shared" si="175"/>
        <v/>
      </c>
      <c r="AA587" t="str">
        <f t="shared" si="175"/>
        <v/>
      </c>
      <c r="AB587" t="str">
        <f t="shared" si="175"/>
        <v/>
      </c>
      <c r="AC587" t="str">
        <f t="shared" si="174"/>
        <v/>
      </c>
      <c r="AD587" t="str">
        <f t="shared" si="174"/>
        <v/>
      </c>
      <c r="AE587" t="str">
        <f t="shared" si="174"/>
        <v/>
      </c>
      <c r="AF587" t="str">
        <f t="shared" si="174"/>
        <v/>
      </c>
      <c r="AG587" t="str">
        <f t="shared" si="174"/>
        <v/>
      </c>
      <c r="AH587" t="str">
        <f t="shared" si="174"/>
        <v/>
      </c>
      <c r="AI587">
        <f t="shared" si="156"/>
        <v>1</v>
      </c>
      <c r="AJ587">
        <f t="shared" si="157"/>
        <v>1</v>
      </c>
    </row>
    <row r="588" spans="2:36" hidden="1" x14ac:dyDescent="0.2">
      <c r="B588">
        <f>TABLA!D582</f>
        <v>2018</v>
      </c>
      <c r="C588" t="str">
        <f>IF(ISNA(LOOKUP($D588,BLIOTECAS!$B$1:$B$27,BLIOTECAS!C$1:C$27)),"",LOOKUP($D588,BLIOTECAS!$B$1:$B$27,BLIOTECAS!C$1:C$27))</f>
        <v xml:space="preserve">Facultad de Ciencias Biológicas </v>
      </c>
      <c r="D588">
        <f>TABLA!G582</f>
        <v>2</v>
      </c>
      <c r="E588" s="163">
        <f>TABLA!BF582</f>
        <v>0</v>
      </c>
      <c r="F588" s="163">
        <f>TABLA!BO582</f>
        <v>0</v>
      </c>
      <c r="G588" t="str">
        <f t="shared" si="173"/>
        <v/>
      </c>
      <c r="H588" t="str">
        <f t="shared" si="173"/>
        <v/>
      </c>
      <c r="I588" t="str">
        <f t="shared" si="173"/>
        <v/>
      </c>
      <c r="J588" t="str">
        <f t="shared" si="173"/>
        <v/>
      </c>
      <c r="K588" t="str">
        <f t="shared" si="173"/>
        <v/>
      </c>
      <c r="L588" t="str">
        <f t="shared" si="173"/>
        <v/>
      </c>
      <c r="M588" t="str">
        <f t="shared" si="173"/>
        <v/>
      </c>
      <c r="N588" t="str">
        <f t="shared" si="173"/>
        <v/>
      </c>
      <c r="O588" t="str">
        <f t="shared" si="173"/>
        <v/>
      </c>
      <c r="P588" t="str">
        <f t="shared" si="173"/>
        <v/>
      </c>
      <c r="Q588" t="str">
        <f t="shared" si="173"/>
        <v/>
      </c>
      <c r="R588" t="str">
        <f t="shared" si="173"/>
        <v/>
      </c>
      <c r="S588" t="str">
        <f t="shared" si="173"/>
        <v/>
      </c>
      <c r="T588" t="str">
        <f t="shared" si="173"/>
        <v/>
      </c>
      <c r="U588" t="str">
        <f t="shared" si="173"/>
        <v/>
      </c>
      <c r="V588" t="str">
        <f t="shared" si="155"/>
        <v/>
      </c>
      <c r="W588" t="str">
        <f t="shared" si="175"/>
        <v/>
      </c>
      <c r="X588" t="str">
        <f t="shared" si="175"/>
        <v/>
      </c>
      <c r="Y588" t="str">
        <f t="shared" si="175"/>
        <v/>
      </c>
      <c r="Z588" t="str">
        <f t="shared" si="175"/>
        <v/>
      </c>
      <c r="AA588" t="str">
        <f t="shared" si="175"/>
        <v/>
      </c>
      <c r="AB588" t="str">
        <f t="shared" si="175"/>
        <v/>
      </c>
      <c r="AC588" t="str">
        <f t="shared" si="174"/>
        <v/>
      </c>
      <c r="AD588" t="str">
        <f t="shared" si="174"/>
        <v/>
      </c>
      <c r="AE588" t="str">
        <f t="shared" si="174"/>
        <v/>
      </c>
      <c r="AF588" t="str">
        <f t="shared" si="174"/>
        <v/>
      </c>
      <c r="AG588" t="str">
        <f t="shared" si="174"/>
        <v/>
      </c>
      <c r="AH588" t="str">
        <f t="shared" si="174"/>
        <v/>
      </c>
      <c r="AI588">
        <f t="shared" si="156"/>
        <v>0</v>
      </c>
      <c r="AJ588">
        <f t="shared" si="157"/>
        <v>0</v>
      </c>
    </row>
    <row r="589" spans="2:36" hidden="1" x14ac:dyDescent="0.2">
      <c r="B589">
        <f>TABLA!D583</f>
        <v>2019</v>
      </c>
      <c r="C589" t="str">
        <f>IF(ISNA(LOOKUP($D589,BLIOTECAS!$B$1:$B$27,BLIOTECAS!C$1:C$27)),"",LOOKUP($D589,BLIOTECAS!$B$1:$B$27,BLIOTECAS!C$1:C$27))</f>
        <v xml:space="preserve">Facultad de Filología </v>
      </c>
      <c r="D589">
        <f>TABLA!G583</f>
        <v>14</v>
      </c>
      <c r="E589" s="163">
        <f>TABLA!BF583</f>
        <v>0</v>
      </c>
      <c r="F589" s="163">
        <f>TABLA!BO583</f>
        <v>0</v>
      </c>
      <c r="G589" t="str">
        <f t="shared" si="173"/>
        <v/>
      </c>
      <c r="H589" t="str">
        <f t="shared" si="173"/>
        <v/>
      </c>
      <c r="I589" t="str">
        <f t="shared" si="173"/>
        <v/>
      </c>
      <c r="J589" t="str">
        <f t="shared" si="173"/>
        <v/>
      </c>
      <c r="K589" t="str">
        <f t="shared" si="173"/>
        <v/>
      </c>
      <c r="L589" t="str">
        <f t="shared" si="173"/>
        <v/>
      </c>
      <c r="M589" t="str">
        <f t="shared" si="173"/>
        <v/>
      </c>
      <c r="N589" t="str">
        <f t="shared" si="173"/>
        <v/>
      </c>
      <c r="O589" t="str">
        <f t="shared" si="173"/>
        <v/>
      </c>
      <c r="P589" t="str">
        <f t="shared" si="173"/>
        <v/>
      </c>
      <c r="Q589" t="str">
        <f t="shared" si="173"/>
        <v/>
      </c>
      <c r="R589" t="str">
        <f t="shared" si="173"/>
        <v/>
      </c>
      <c r="S589" t="str">
        <f t="shared" si="173"/>
        <v/>
      </c>
      <c r="T589" t="str">
        <f t="shared" si="173"/>
        <v/>
      </c>
      <c r="U589" t="str">
        <f t="shared" si="173"/>
        <v/>
      </c>
      <c r="V589" t="str">
        <f t="shared" si="155"/>
        <v/>
      </c>
      <c r="W589" t="str">
        <f t="shared" si="175"/>
        <v/>
      </c>
      <c r="X589" t="str">
        <f t="shared" si="175"/>
        <v/>
      </c>
      <c r="Y589" t="str">
        <f t="shared" si="175"/>
        <v/>
      </c>
      <c r="Z589" t="str">
        <f t="shared" si="175"/>
        <v/>
      </c>
      <c r="AA589" t="str">
        <f t="shared" si="175"/>
        <v/>
      </c>
      <c r="AB589" t="str">
        <f t="shared" si="175"/>
        <v/>
      </c>
      <c r="AC589" t="str">
        <f t="shared" si="174"/>
        <v/>
      </c>
      <c r="AD589" t="str">
        <f t="shared" si="174"/>
        <v/>
      </c>
      <c r="AE589" t="str">
        <f t="shared" si="174"/>
        <v/>
      </c>
      <c r="AF589" t="str">
        <f t="shared" si="174"/>
        <v/>
      </c>
      <c r="AG589" t="str">
        <f t="shared" si="174"/>
        <v/>
      </c>
      <c r="AH589" t="str">
        <f t="shared" si="174"/>
        <v/>
      </c>
      <c r="AI589">
        <f t="shared" si="156"/>
        <v>0</v>
      </c>
      <c r="AJ589">
        <f t="shared" si="157"/>
        <v>0</v>
      </c>
    </row>
    <row r="590" spans="2:36" ht="89.25" hidden="1" x14ac:dyDescent="0.2">
      <c r="B590">
        <f>TABLA!D584</f>
        <v>2020</v>
      </c>
      <c r="C590" t="str">
        <f>IF(ISNA(LOOKUP($D590,BLIOTECAS!$B$1:$B$27,BLIOTECAS!C$1:C$27)),"",LOOKUP($D590,BLIOTECAS!$B$1:$B$27,BLIOTECAS!C$1:C$27))</f>
        <v xml:space="preserve">Facultad de Ciencias de la Información </v>
      </c>
      <c r="D590">
        <f>TABLA!G584</f>
        <v>4</v>
      </c>
      <c r="E590" s="163" t="str">
        <f>TABLA!BF584</f>
        <v>Un servicio de intercambio con instituciones internacionales de fuentes y documentos de archivo, para no tener que desplazarse internacionalmente para localizar algunos documentos que podría obtenerse con fotografías o escaneos -igual que los artículos de revistas-.</v>
      </c>
      <c r="F590" s="163" t="str">
        <f>TABLA!BO584</f>
        <v>En el caso de CC. de la Información, la calefacción hace insoportable trabajar allí. Me resulta prácticamente imposible no quedarme dormido cuando voy a leer o escribir a la biblioteca. Debería ajustarse mejor la temperatura de la biblioteca.</v>
      </c>
      <c r="G590" t="str">
        <f t="shared" si="173"/>
        <v/>
      </c>
      <c r="H590" t="str">
        <f t="shared" si="173"/>
        <v/>
      </c>
      <c r="I590" t="str">
        <f t="shared" si="173"/>
        <v/>
      </c>
      <c r="J590" t="str">
        <f t="shared" si="173"/>
        <v>x</v>
      </c>
      <c r="K590" t="str">
        <f t="shared" si="173"/>
        <v/>
      </c>
      <c r="L590" t="str">
        <f t="shared" si="173"/>
        <v/>
      </c>
      <c r="M590" t="str">
        <f t="shared" si="173"/>
        <v/>
      </c>
      <c r="N590" t="str">
        <f t="shared" si="173"/>
        <v/>
      </c>
      <c r="O590" t="str">
        <f t="shared" si="173"/>
        <v/>
      </c>
      <c r="P590" t="str">
        <f t="shared" si="173"/>
        <v/>
      </c>
      <c r="Q590" t="str">
        <f t="shared" si="173"/>
        <v/>
      </c>
      <c r="R590" t="str">
        <f t="shared" si="173"/>
        <v/>
      </c>
      <c r="S590" t="str">
        <f t="shared" si="173"/>
        <v/>
      </c>
      <c r="T590" t="str">
        <f t="shared" si="173"/>
        <v/>
      </c>
      <c r="U590" t="str">
        <f t="shared" si="173"/>
        <v/>
      </c>
      <c r="V590" t="str">
        <f t="shared" si="155"/>
        <v/>
      </c>
      <c r="W590" t="str">
        <f t="shared" si="175"/>
        <v/>
      </c>
      <c r="X590" t="str">
        <f t="shared" si="175"/>
        <v/>
      </c>
      <c r="Y590" t="str">
        <f t="shared" si="175"/>
        <v/>
      </c>
      <c r="Z590" t="str">
        <f t="shared" si="175"/>
        <v/>
      </c>
      <c r="AA590" t="str">
        <f t="shared" si="175"/>
        <v/>
      </c>
      <c r="AB590" t="str">
        <f t="shared" si="175"/>
        <v/>
      </c>
      <c r="AC590" t="str">
        <f t="shared" si="174"/>
        <v/>
      </c>
      <c r="AD590" t="str">
        <f t="shared" si="174"/>
        <v/>
      </c>
      <c r="AE590" t="str">
        <f t="shared" si="174"/>
        <v/>
      </c>
      <c r="AF590" t="str">
        <f t="shared" si="174"/>
        <v/>
      </c>
      <c r="AG590" t="str">
        <f t="shared" si="174"/>
        <v/>
      </c>
      <c r="AH590" t="str">
        <f t="shared" si="174"/>
        <v/>
      </c>
      <c r="AI590">
        <f t="shared" si="156"/>
        <v>1</v>
      </c>
      <c r="AJ590">
        <f t="shared" si="157"/>
        <v>1</v>
      </c>
    </row>
    <row r="591" spans="2:36" ht="25.5" hidden="1" x14ac:dyDescent="0.2">
      <c r="B591">
        <f>TABLA!D585</f>
        <v>2021</v>
      </c>
      <c r="C591" t="str">
        <f>IF(ISNA(LOOKUP($D591,BLIOTECAS!$B$1:$B$27,BLIOTECAS!C$1:C$27)),"",LOOKUP($D591,BLIOTECAS!$B$1:$B$27,BLIOTECAS!C$1:C$27))</f>
        <v xml:space="preserve">Facultad de Geografía e Historia </v>
      </c>
      <c r="D591">
        <f>TABLA!G585</f>
        <v>16</v>
      </c>
      <c r="E591" s="163">
        <f>TABLA!BF585</f>
        <v>0</v>
      </c>
      <c r="F591" s="163" t="str">
        <f>TABLA!BO585</f>
        <v>Mejorar las posibilidades de fotocopiar y escanear, con aparatos que permitan crear pdfs con gran rapidez y facilidad.</v>
      </c>
      <c r="G591" t="str">
        <f t="shared" si="173"/>
        <v/>
      </c>
      <c r="H591" t="str">
        <f t="shared" si="173"/>
        <v/>
      </c>
      <c r="I591" t="str">
        <f t="shared" si="173"/>
        <v/>
      </c>
      <c r="J591" t="str">
        <f t="shared" si="173"/>
        <v/>
      </c>
      <c r="K591" t="str">
        <f t="shared" si="173"/>
        <v/>
      </c>
      <c r="L591" t="str">
        <f t="shared" si="173"/>
        <v/>
      </c>
      <c r="M591" t="str">
        <f t="shared" si="173"/>
        <v/>
      </c>
      <c r="N591" t="str">
        <f t="shared" si="173"/>
        <v/>
      </c>
      <c r="O591" t="str">
        <f t="shared" si="173"/>
        <v/>
      </c>
      <c r="P591" t="str">
        <f t="shared" si="173"/>
        <v/>
      </c>
      <c r="Q591" t="str">
        <f t="shared" si="173"/>
        <v/>
      </c>
      <c r="R591" t="str">
        <f t="shared" si="173"/>
        <v/>
      </c>
      <c r="S591" t="str">
        <f t="shared" si="173"/>
        <v/>
      </c>
      <c r="T591" t="str">
        <f t="shared" si="173"/>
        <v/>
      </c>
      <c r="U591" t="str">
        <f t="shared" si="173"/>
        <v/>
      </c>
      <c r="V591" t="str">
        <f t="shared" si="155"/>
        <v/>
      </c>
      <c r="W591" t="str">
        <f t="shared" si="175"/>
        <v/>
      </c>
      <c r="X591" t="str">
        <f t="shared" si="175"/>
        <v/>
      </c>
      <c r="Y591" t="str">
        <f t="shared" si="175"/>
        <v/>
      </c>
      <c r="Z591" t="str">
        <f t="shared" si="175"/>
        <v/>
      </c>
      <c r="AA591" t="str">
        <f t="shared" si="175"/>
        <v/>
      </c>
      <c r="AB591" t="str">
        <f t="shared" si="175"/>
        <v/>
      </c>
      <c r="AC591" t="str">
        <f t="shared" si="174"/>
        <v/>
      </c>
      <c r="AD591" t="str">
        <f t="shared" si="174"/>
        <v/>
      </c>
      <c r="AE591" t="str">
        <f t="shared" si="174"/>
        <v/>
      </c>
      <c r="AF591" t="str">
        <f t="shared" si="174"/>
        <v/>
      </c>
      <c r="AG591" t="str">
        <f t="shared" si="174"/>
        <v/>
      </c>
      <c r="AH591" t="str">
        <f t="shared" si="174"/>
        <v/>
      </c>
      <c r="AI591">
        <f t="shared" si="156"/>
        <v>0</v>
      </c>
      <c r="AJ591">
        <f t="shared" si="157"/>
        <v>1</v>
      </c>
    </row>
    <row r="592" spans="2:36" hidden="1" x14ac:dyDescent="0.2">
      <c r="B592">
        <f>TABLA!D586</f>
        <v>2022</v>
      </c>
      <c r="C592" t="str">
        <f>IF(ISNA(LOOKUP($D592,BLIOTECAS!$B$1:$B$27,BLIOTECAS!C$1:C$27)),"",LOOKUP($D592,BLIOTECAS!$B$1:$B$27,BLIOTECAS!C$1:C$27))</f>
        <v xml:space="preserve">Facultad de Bellas Artes </v>
      </c>
      <c r="D592">
        <f>TABLA!G586</f>
        <v>1</v>
      </c>
      <c r="E592" s="163">
        <f>TABLA!BF586</f>
        <v>0</v>
      </c>
      <c r="F592" s="163">
        <f>TABLA!BO586</f>
        <v>0</v>
      </c>
      <c r="G592" t="str">
        <f t="shared" si="173"/>
        <v/>
      </c>
      <c r="H592" t="str">
        <f t="shared" si="173"/>
        <v/>
      </c>
      <c r="I592" t="str">
        <f t="shared" si="173"/>
        <v/>
      </c>
      <c r="J592" t="str">
        <f t="shared" si="173"/>
        <v/>
      </c>
      <c r="K592" t="str">
        <f t="shared" si="173"/>
        <v/>
      </c>
      <c r="L592" t="str">
        <f t="shared" si="173"/>
        <v/>
      </c>
      <c r="M592" t="str">
        <f t="shared" si="173"/>
        <v/>
      </c>
      <c r="N592" t="str">
        <f t="shared" si="173"/>
        <v/>
      </c>
      <c r="O592" t="str">
        <f t="shared" si="173"/>
        <v/>
      </c>
      <c r="P592" t="str">
        <f t="shared" si="173"/>
        <v/>
      </c>
      <c r="Q592" t="str">
        <f t="shared" si="173"/>
        <v/>
      </c>
      <c r="R592" t="str">
        <f t="shared" si="173"/>
        <v/>
      </c>
      <c r="S592" t="str">
        <f t="shared" si="173"/>
        <v/>
      </c>
      <c r="T592" t="str">
        <f t="shared" si="173"/>
        <v/>
      </c>
      <c r="U592" t="str">
        <f t="shared" si="173"/>
        <v/>
      </c>
      <c r="V592" t="str">
        <f t="shared" si="155"/>
        <v/>
      </c>
      <c r="W592" t="str">
        <f t="shared" si="175"/>
        <v/>
      </c>
      <c r="X592" t="str">
        <f t="shared" si="175"/>
        <v/>
      </c>
      <c r="Y592" t="str">
        <f t="shared" si="175"/>
        <v/>
      </c>
      <c r="Z592" t="str">
        <f t="shared" si="175"/>
        <v/>
      </c>
      <c r="AA592" t="str">
        <f t="shared" si="175"/>
        <v/>
      </c>
      <c r="AB592" t="str">
        <f t="shared" si="175"/>
        <v/>
      </c>
      <c r="AC592" t="str">
        <f t="shared" si="174"/>
        <v/>
      </c>
      <c r="AD592" t="str">
        <f t="shared" si="174"/>
        <v/>
      </c>
      <c r="AE592" t="str">
        <f t="shared" si="174"/>
        <v/>
      </c>
      <c r="AF592" t="str">
        <f t="shared" si="174"/>
        <v/>
      </c>
      <c r="AG592" t="str">
        <f t="shared" si="174"/>
        <v/>
      </c>
      <c r="AH592" t="str">
        <f t="shared" si="174"/>
        <v/>
      </c>
      <c r="AI592">
        <f t="shared" si="156"/>
        <v>0</v>
      </c>
      <c r="AJ592">
        <f t="shared" si="157"/>
        <v>0</v>
      </c>
    </row>
    <row r="593" spans="2:36" ht="51" hidden="1" x14ac:dyDescent="0.2">
      <c r="B593">
        <f>TABLA!D587</f>
        <v>2023</v>
      </c>
      <c r="C593" t="str">
        <f>IF(ISNA(LOOKUP($D593,BLIOTECAS!$B$1:$B$27,BLIOTECAS!C$1:C$27)),"",LOOKUP($D593,BLIOTECAS!$B$1:$B$27,BLIOTECAS!C$1:C$27))</f>
        <v xml:space="preserve">Facultad de Ciencias Políticas y Sociología </v>
      </c>
      <c r="D593">
        <f>TABLA!G587</f>
        <v>9</v>
      </c>
      <c r="E593" s="163" t="str">
        <f>TABLA!BF587</f>
        <v>la edición y elaboración de trabajos, pero ya existe, así como la forma de identificar y seleccionar las fuentes electrónicas disponibles en Internet, su calidad  y relevancia.</v>
      </c>
      <c r="F593" s="163" t="str">
        <f>TABLA!BO587</f>
        <v>refuerzo de ordenadores y actualización de los equipos.&lt;br&gt;más personal, a veces, se echa en falta aunque el servicio es muy bueno&lt;br&gt;sería bueno mejorar la navegabilidad de los buscadores CISNE y BUCEA, a menudo las búsquedas arrojan demasiados resultados, no filtra o no cruza bien los descriptores.</v>
      </c>
      <c r="G593" t="str">
        <f t="shared" si="173"/>
        <v/>
      </c>
      <c r="H593" t="str">
        <f t="shared" si="173"/>
        <v/>
      </c>
      <c r="I593" t="str">
        <f t="shared" si="173"/>
        <v/>
      </c>
      <c r="J593" t="str">
        <f t="shared" si="173"/>
        <v/>
      </c>
      <c r="K593" t="str">
        <f t="shared" si="173"/>
        <v/>
      </c>
      <c r="L593" t="str">
        <f t="shared" si="173"/>
        <v>x</v>
      </c>
      <c r="M593" t="str">
        <f t="shared" si="173"/>
        <v/>
      </c>
      <c r="N593" t="str">
        <f t="shared" si="173"/>
        <v/>
      </c>
      <c r="O593" t="str">
        <f t="shared" si="173"/>
        <v/>
      </c>
      <c r="P593" t="str">
        <f t="shared" si="173"/>
        <v/>
      </c>
      <c r="Q593" t="str">
        <f t="shared" si="173"/>
        <v/>
      </c>
      <c r="R593" t="str">
        <f t="shared" si="173"/>
        <v/>
      </c>
      <c r="S593" t="str">
        <f t="shared" si="173"/>
        <v/>
      </c>
      <c r="T593" t="str">
        <f t="shared" si="173"/>
        <v/>
      </c>
      <c r="U593" t="str">
        <f t="shared" si="173"/>
        <v/>
      </c>
      <c r="V593" t="str">
        <f t="shared" ref="V593:AB633" si="176">IFERROR((IF(FIND(V$1,$E593,1)&gt;0,"x")),"")</f>
        <v/>
      </c>
      <c r="W593" t="str">
        <f t="shared" si="175"/>
        <v/>
      </c>
      <c r="X593" t="str">
        <f t="shared" si="175"/>
        <v/>
      </c>
      <c r="Y593" t="str">
        <f t="shared" si="175"/>
        <v/>
      </c>
      <c r="Z593" t="str">
        <f t="shared" si="175"/>
        <v/>
      </c>
      <c r="AA593" t="str">
        <f t="shared" si="175"/>
        <v/>
      </c>
      <c r="AB593" t="str">
        <f t="shared" si="175"/>
        <v/>
      </c>
      <c r="AC593" t="str">
        <f t="shared" si="174"/>
        <v/>
      </c>
      <c r="AD593" t="str">
        <f t="shared" si="174"/>
        <v/>
      </c>
      <c r="AE593" t="str">
        <f t="shared" si="174"/>
        <v/>
      </c>
      <c r="AF593" t="str">
        <f t="shared" si="174"/>
        <v/>
      </c>
      <c r="AG593" t="str">
        <f t="shared" si="174"/>
        <v/>
      </c>
      <c r="AH593" t="str">
        <f t="shared" si="174"/>
        <v/>
      </c>
      <c r="AI593">
        <f t="shared" ref="AI593:AI626" si="177">COUNTIF(E593,"&lt;&gt;0")</f>
        <v>1</v>
      </c>
      <c r="AJ593">
        <f t="shared" ref="AJ593:AJ626" si="178">COUNTIF(F593,"&lt;&gt;0")</f>
        <v>1</v>
      </c>
    </row>
    <row r="594" spans="2:36" hidden="1" x14ac:dyDescent="0.2">
      <c r="B594">
        <f>TABLA!D588</f>
        <v>2024</v>
      </c>
      <c r="C594" t="str">
        <f>IF(ISNA(LOOKUP($D594,BLIOTECAS!$B$1:$B$27,BLIOTECAS!C$1:C$27)),"",LOOKUP($D594,BLIOTECAS!$B$1:$B$27,BLIOTECAS!C$1:C$27))</f>
        <v xml:space="preserve">Facultad de Filología </v>
      </c>
      <c r="D594">
        <f>TABLA!G588</f>
        <v>14</v>
      </c>
      <c r="E594" s="163">
        <f>TABLA!BF588</f>
        <v>0</v>
      </c>
      <c r="F594" s="163">
        <f>TABLA!BO588</f>
        <v>0</v>
      </c>
      <c r="G594" t="str">
        <f t="shared" ref="G594:U603" si="179">IFERROR((IF(FIND(G$1,$E594,1)&gt;0,"x")),"")</f>
        <v/>
      </c>
      <c r="H594" t="str">
        <f t="shared" si="179"/>
        <v/>
      </c>
      <c r="I594" t="str">
        <f t="shared" si="179"/>
        <v/>
      </c>
      <c r="J594" t="str">
        <f t="shared" si="179"/>
        <v/>
      </c>
      <c r="K594" t="str">
        <f t="shared" si="179"/>
        <v/>
      </c>
      <c r="L594" t="str">
        <f t="shared" si="179"/>
        <v/>
      </c>
      <c r="M594" t="str">
        <f t="shared" si="179"/>
        <v/>
      </c>
      <c r="N594" t="str">
        <f t="shared" si="179"/>
        <v/>
      </c>
      <c r="O594" t="str">
        <f t="shared" si="179"/>
        <v/>
      </c>
      <c r="P594" t="str">
        <f t="shared" si="179"/>
        <v/>
      </c>
      <c r="Q594" t="str">
        <f t="shared" si="179"/>
        <v/>
      </c>
      <c r="R594" t="str">
        <f t="shared" si="179"/>
        <v/>
      </c>
      <c r="S594" t="str">
        <f t="shared" si="179"/>
        <v/>
      </c>
      <c r="T594" t="str">
        <f t="shared" si="179"/>
        <v/>
      </c>
      <c r="U594" t="str">
        <f t="shared" si="179"/>
        <v/>
      </c>
      <c r="V594" t="str">
        <f t="shared" si="176"/>
        <v/>
      </c>
      <c r="W594" t="str">
        <f t="shared" si="175"/>
        <v/>
      </c>
      <c r="X594" t="str">
        <f t="shared" si="175"/>
        <v/>
      </c>
      <c r="Y594" t="str">
        <f t="shared" si="175"/>
        <v/>
      </c>
      <c r="Z594" t="str">
        <f t="shared" si="175"/>
        <v/>
      </c>
      <c r="AA594" t="str">
        <f t="shared" si="175"/>
        <v/>
      </c>
      <c r="AB594" t="str">
        <f t="shared" si="175"/>
        <v/>
      </c>
      <c r="AC594" t="str">
        <f t="shared" si="174"/>
        <v/>
      </c>
      <c r="AD594" t="str">
        <f t="shared" si="174"/>
        <v/>
      </c>
      <c r="AE594" t="str">
        <f t="shared" si="174"/>
        <v/>
      </c>
      <c r="AF594" t="str">
        <f t="shared" si="174"/>
        <v/>
      </c>
      <c r="AG594" t="str">
        <f t="shared" si="174"/>
        <v/>
      </c>
      <c r="AH594" t="str">
        <f t="shared" si="174"/>
        <v/>
      </c>
      <c r="AI594">
        <f t="shared" si="177"/>
        <v>0</v>
      </c>
      <c r="AJ594">
        <f t="shared" si="178"/>
        <v>0</v>
      </c>
    </row>
    <row r="595" spans="2:36" x14ac:dyDescent="0.2">
      <c r="B595">
        <f>TABLA!D589</f>
        <v>2025</v>
      </c>
      <c r="C595" t="str">
        <f>IF(ISNA(LOOKUP($D595,BLIOTECAS!$B$1:$B$27,BLIOTECAS!C$1:C$27)),"",LOOKUP($D595,BLIOTECAS!$B$1:$B$27,BLIOTECAS!C$1:C$27))</f>
        <v xml:space="preserve">Facultad de Ciencias de la Documentación </v>
      </c>
      <c r="D595">
        <f>TABLA!G589</f>
        <v>3</v>
      </c>
      <c r="E595" s="163">
        <f>TABLA!BF589</f>
        <v>0</v>
      </c>
      <c r="F595" s="163">
        <f>TABLA!BO589</f>
        <v>0</v>
      </c>
      <c r="G595" t="str">
        <f t="shared" si="179"/>
        <v/>
      </c>
      <c r="H595" t="str">
        <f t="shared" si="179"/>
        <v/>
      </c>
      <c r="I595" t="str">
        <f t="shared" si="179"/>
        <v/>
      </c>
      <c r="J595" t="str">
        <f t="shared" si="179"/>
        <v/>
      </c>
      <c r="K595" t="str">
        <f t="shared" si="179"/>
        <v/>
      </c>
      <c r="L595" t="str">
        <f t="shared" si="179"/>
        <v/>
      </c>
      <c r="M595" t="str">
        <f t="shared" si="179"/>
        <v/>
      </c>
      <c r="N595" t="str">
        <f t="shared" si="179"/>
        <v/>
      </c>
      <c r="O595" t="str">
        <f t="shared" si="179"/>
        <v/>
      </c>
      <c r="P595" t="str">
        <f t="shared" si="179"/>
        <v/>
      </c>
      <c r="Q595" t="str">
        <f t="shared" si="179"/>
        <v/>
      </c>
      <c r="R595" t="str">
        <f t="shared" si="179"/>
        <v/>
      </c>
      <c r="S595" t="str">
        <f t="shared" si="179"/>
        <v/>
      </c>
      <c r="T595" t="str">
        <f t="shared" si="179"/>
        <v/>
      </c>
      <c r="U595" t="str">
        <f t="shared" si="179"/>
        <v/>
      </c>
      <c r="V595" t="str">
        <f t="shared" si="176"/>
        <v/>
      </c>
      <c r="W595" t="str">
        <f t="shared" si="175"/>
        <v/>
      </c>
      <c r="X595" t="str">
        <f t="shared" si="175"/>
        <v/>
      </c>
      <c r="Y595" t="str">
        <f t="shared" si="175"/>
        <v/>
      </c>
      <c r="Z595" t="str">
        <f t="shared" si="175"/>
        <v/>
      </c>
      <c r="AA595" t="str">
        <f t="shared" si="175"/>
        <v/>
      </c>
      <c r="AB595" t="str">
        <f t="shared" si="175"/>
        <v/>
      </c>
      <c r="AC595" t="str">
        <f t="shared" si="174"/>
        <v/>
      </c>
      <c r="AD595" t="str">
        <f t="shared" si="174"/>
        <v/>
      </c>
      <c r="AE595" t="str">
        <f t="shared" si="174"/>
        <v/>
      </c>
      <c r="AF595" t="str">
        <f t="shared" si="174"/>
        <v/>
      </c>
      <c r="AG595" t="str">
        <f t="shared" si="174"/>
        <v/>
      </c>
      <c r="AH595" t="str">
        <f t="shared" si="174"/>
        <v/>
      </c>
      <c r="AI595">
        <f t="shared" si="177"/>
        <v>0</v>
      </c>
      <c r="AJ595">
        <f t="shared" si="178"/>
        <v>0</v>
      </c>
    </row>
    <row r="596" spans="2:36" hidden="1" x14ac:dyDescent="0.2">
      <c r="B596">
        <f>TABLA!D590</f>
        <v>2026</v>
      </c>
      <c r="C596" t="str">
        <f>IF(ISNA(LOOKUP($D596,BLIOTECAS!$B$1:$B$27,BLIOTECAS!C$1:C$27)),"",LOOKUP($D596,BLIOTECAS!$B$1:$B$27,BLIOTECAS!C$1:C$27))</f>
        <v/>
      </c>
      <c r="D596">
        <f>TABLA!G590</f>
        <v>0</v>
      </c>
      <c r="E596" s="163">
        <f>TABLA!BF590</f>
        <v>0</v>
      </c>
      <c r="F596" s="163">
        <f>TABLA!BO590</f>
        <v>0</v>
      </c>
      <c r="G596" t="str">
        <f t="shared" si="179"/>
        <v/>
      </c>
      <c r="H596" t="str">
        <f t="shared" si="179"/>
        <v/>
      </c>
      <c r="I596" t="str">
        <f t="shared" si="179"/>
        <v/>
      </c>
      <c r="J596" t="str">
        <f t="shared" si="179"/>
        <v/>
      </c>
      <c r="K596" t="str">
        <f t="shared" si="179"/>
        <v/>
      </c>
      <c r="L596" t="str">
        <f t="shared" si="179"/>
        <v/>
      </c>
      <c r="M596" t="str">
        <f t="shared" si="179"/>
        <v/>
      </c>
      <c r="N596" t="str">
        <f t="shared" si="179"/>
        <v/>
      </c>
      <c r="O596" t="str">
        <f t="shared" si="179"/>
        <v/>
      </c>
      <c r="P596" t="str">
        <f t="shared" si="179"/>
        <v/>
      </c>
      <c r="Q596" t="str">
        <f t="shared" si="179"/>
        <v/>
      </c>
      <c r="R596" t="str">
        <f t="shared" si="179"/>
        <v/>
      </c>
      <c r="S596" t="str">
        <f t="shared" si="179"/>
        <v/>
      </c>
      <c r="T596" t="str">
        <f t="shared" si="179"/>
        <v/>
      </c>
      <c r="U596" t="str">
        <f t="shared" si="179"/>
        <v/>
      </c>
      <c r="V596" t="str">
        <f t="shared" si="176"/>
        <v/>
      </c>
      <c r="W596" t="str">
        <f t="shared" si="175"/>
        <v/>
      </c>
      <c r="X596" t="str">
        <f t="shared" si="175"/>
        <v/>
      </c>
      <c r="Y596" t="str">
        <f t="shared" si="175"/>
        <v/>
      </c>
      <c r="Z596" t="str">
        <f t="shared" si="175"/>
        <v/>
      </c>
      <c r="AA596" t="str">
        <f t="shared" si="175"/>
        <v/>
      </c>
      <c r="AB596" t="str">
        <f t="shared" si="175"/>
        <v/>
      </c>
      <c r="AC596" t="str">
        <f t="shared" ref="AC596:AH605" si="180">IFERROR((IF(FIND(AC$1,$E596,1)&gt;0,"x")),"")</f>
        <v/>
      </c>
      <c r="AD596" t="str">
        <f t="shared" si="180"/>
        <v/>
      </c>
      <c r="AE596" t="str">
        <f t="shared" si="180"/>
        <v/>
      </c>
      <c r="AF596" t="str">
        <f t="shared" si="180"/>
        <v/>
      </c>
      <c r="AG596" t="str">
        <f t="shared" si="180"/>
        <v/>
      </c>
      <c r="AH596" t="str">
        <f t="shared" si="180"/>
        <v/>
      </c>
      <c r="AI596">
        <f t="shared" si="177"/>
        <v>0</v>
      </c>
      <c r="AJ596">
        <f t="shared" si="178"/>
        <v>0</v>
      </c>
    </row>
    <row r="597" spans="2:36" x14ac:dyDescent="0.2">
      <c r="B597">
        <f>TABLA!D591</f>
        <v>2027</v>
      </c>
      <c r="C597" t="str">
        <f>IF(ISNA(LOOKUP($D597,BLIOTECAS!$B$1:$B$27,BLIOTECAS!C$1:C$27)),"",LOOKUP($D597,BLIOTECAS!$B$1:$B$27,BLIOTECAS!C$1:C$27))</f>
        <v/>
      </c>
      <c r="D597">
        <f>TABLA!G591</f>
        <v>0</v>
      </c>
      <c r="E597" s="163">
        <f>TABLA!BF591</f>
        <v>0</v>
      </c>
      <c r="F597" s="163">
        <f>TABLA!BO591</f>
        <v>0</v>
      </c>
      <c r="G597" t="str">
        <f t="shared" si="179"/>
        <v/>
      </c>
      <c r="H597" t="str">
        <f t="shared" si="179"/>
        <v/>
      </c>
      <c r="I597" t="str">
        <f t="shared" si="179"/>
        <v/>
      </c>
      <c r="J597" t="str">
        <f t="shared" si="179"/>
        <v/>
      </c>
      <c r="K597" t="str">
        <f t="shared" si="179"/>
        <v/>
      </c>
      <c r="L597" t="str">
        <f t="shared" si="179"/>
        <v/>
      </c>
      <c r="M597" t="str">
        <f t="shared" si="179"/>
        <v/>
      </c>
      <c r="N597" t="str">
        <f t="shared" si="179"/>
        <v/>
      </c>
      <c r="O597" t="str">
        <f t="shared" si="179"/>
        <v/>
      </c>
      <c r="P597" t="str">
        <f t="shared" si="179"/>
        <v/>
      </c>
      <c r="Q597" t="str">
        <f t="shared" si="179"/>
        <v/>
      </c>
      <c r="R597" t="str">
        <f t="shared" si="179"/>
        <v/>
      </c>
      <c r="S597" t="str">
        <f t="shared" si="179"/>
        <v/>
      </c>
      <c r="T597" t="str">
        <f t="shared" si="179"/>
        <v/>
      </c>
      <c r="U597" t="str">
        <f t="shared" si="179"/>
        <v/>
      </c>
      <c r="V597" t="str">
        <f t="shared" si="176"/>
        <v/>
      </c>
      <c r="W597" t="str">
        <f t="shared" ref="W597:AB606" si="181">IFERROR((IF(FIND(W$1,$E597,1)&gt;0,"x")),"")</f>
        <v/>
      </c>
      <c r="X597" t="str">
        <f t="shared" si="181"/>
        <v/>
      </c>
      <c r="Y597" t="str">
        <f t="shared" si="181"/>
        <v/>
      </c>
      <c r="Z597" t="str">
        <f t="shared" si="181"/>
        <v/>
      </c>
      <c r="AA597" t="str">
        <f t="shared" si="181"/>
        <v/>
      </c>
      <c r="AB597" t="str">
        <f t="shared" si="181"/>
        <v/>
      </c>
      <c r="AC597" t="str">
        <f t="shared" si="180"/>
        <v/>
      </c>
      <c r="AD597" t="str">
        <f t="shared" si="180"/>
        <v/>
      </c>
      <c r="AE597" t="str">
        <f t="shared" si="180"/>
        <v/>
      </c>
      <c r="AF597" t="str">
        <f t="shared" si="180"/>
        <v/>
      </c>
      <c r="AG597" t="str">
        <f t="shared" si="180"/>
        <v/>
      </c>
      <c r="AH597" t="str">
        <f t="shared" si="180"/>
        <v/>
      </c>
      <c r="AI597">
        <f t="shared" si="177"/>
        <v>0</v>
      </c>
      <c r="AJ597">
        <f t="shared" si="178"/>
        <v>0</v>
      </c>
    </row>
    <row r="598" spans="2:36" x14ac:dyDescent="0.2">
      <c r="B598">
        <f>TABLA!D592</f>
        <v>2028</v>
      </c>
      <c r="C598" t="str">
        <f>IF(ISNA(LOOKUP($D598,BLIOTECAS!$B$1:$B$27,BLIOTECAS!C$1:C$27)),"",LOOKUP($D598,BLIOTECAS!$B$1:$B$27,BLIOTECAS!C$1:C$27))</f>
        <v xml:space="preserve">Facultad de Educación </v>
      </c>
      <c r="D598">
        <f>TABLA!G592</f>
        <v>12</v>
      </c>
      <c r="E598" s="163">
        <f>TABLA!BF592</f>
        <v>0</v>
      </c>
      <c r="F598" s="163">
        <f>TABLA!BO592</f>
        <v>0</v>
      </c>
      <c r="G598" t="str">
        <f t="shared" si="179"/>
        <v/>
      </c>
      <c r="H598" t="str">
        <f t="shared" si="179"/>
        <v/>
      </c>
      <c r="I598" t="str">
        <f t="shared" si="179"/>
        <v/>
      </c>
      <c r="J598" t="str">
        <f t="shared" si="179"/>
        <v/>
      </c>
      <c r="K598" t="str">
        <f t="shared" si="179"/>
        <v/>
      </c>
      <c r="L598" t="str">
        <f t="shared" si="179"/>
        <v/>
      </c>
      <c r="M598" t="str">
        <f t="shared" si="179"/>
        <v/>
      </c>
      <c r="N598" t="str">
        <f t="shared" si="179"/>
        <v/>
      </c>
      <c r="O598" t="str">
        <f t="shared" si="179"/>
        <v/>
      </c>
      <c r="P598" t="str">
        <f t="shared" si="179"/>
        <v/>
      </c>
      <c r="Q598" t="str">
        <f t="shared" si="179"/>
        <v/>
      </c>
      <c r="R598" t="str">
        <f t="shared" si="179"/>
        <v/>
      </c>
      <c r="S598" t="str">
        <f t="shared" si="179"/>
        <v/>
      </c>
      <c r="T598" t="str">
        <f t="shared" si="179"/>
        <v/>
      </c>
      <c r="U598" t="str">
        <f t="shared" si="179"/>
        <v/>
      </c>
      <c r="V598" t="str">
        <f t="shared" si="176"/>
        <v/>
      </c>
      <c r="W598" t="str">
        <f t="shared" si="181"/>
        <v/>
      </c>
      <c r="X598" t="str">
        <f t="shared" si="181"/>
        <v/>
      </c>
      <c r="Y598" t="str">
        <f t="shared" si="181"/>
        <v/>
      </c>
      <c r="Z598" t="str">
        <f t="shared" si="181"/>
        <v/>
      </c>
      <c r="AA598" t="str">
        <f t="shared" si="181"/>
        <v/>
      </c>
      <c r="AB598" t="str">
        <f t="shared" si="181"/>
        <v/>
      </c>
      <c r="AC598" t="str">
        <f t="shared" si="180"/>
        <v/>
      </c>
      <c r="AD598" t="str">
        <f t="shared" si="180"/>
        <v/>
      </c>
      <c r="AE598" t="str">
        <f t="shared" si="180"/>
        <v/>
      </c>
      <c r="AF598" t="str">
        <f t="shared" si="180"/>
        <v/>
      </c>
      <c r="AG598" t="str">
        <f t="shared" si="180"/>
        <v/>
      </c>
      <c r="AH598" t="str">
        <f t="shared" si="180"/>
        <v/>
      </c>
      <c r="AI598">
        <f t="shared" si="177"/>
        <v>0</v>
      </c>
      <c r="AJ598">
        <f t="shared" si="178"/>
        <v>0</v>
      </c>
    </row>
    <row r="599" spans="2:36" hidden="1" x14ac:dyDescent="0.2">
      <c r="B599">
        <f>TABLA!D593</f>
        <v>2029</v>
      </c>
      <c r="C599" t="str">
        <f>IF(ISNA(LOOKUP($D599,BLIOTECAS!$B$1:$B$27,BLIOTECAS!C$1:C$27)),"",LOOKUP($D599,BLIOTECAS!$B$1:$B$27,BLIOTECAS!C$1:C$27))</f>
        <v xml:space="preserve">Facultad de Ciencias Geológicas </v>
      </c>
      <c r="D599">
        <f>TABLA!G593</f>
        <v>7</v>
      </c>
      <c r="E599" s="163">
        <f>TABLA!BF593</f>
        <v>0</v>
      </c>
      <c r="F599" s="163">
        <f>TABLA!BO593</f>
        <v>0</v>
      </c>
      <c r="G599" t="str">
        <f t="shared" si="179"/>
        <v/>
      </c>
      <c r="H599" t="str">
        <f t="shared" si="179"/>
        <v/>
      </c>
      <c r="I599" t="str">
        <f t="shared" si="179"/>
        <v/>
      </c>
      <c r="J599" t="str">
        <f t="shared" si="179"/>
        <v/>
      </c>
      <c r="K599" t="str">
        <f t="shared" si="179"/>
        <v/>
      </c>
      <c r="L599" t="str">
        <f t="shared" si="179"/>
        <v/>
      </c>
      <c r="M599" t="str">
        <f t="shared" si="179"/>
        <v/>
      </c>
      <c r="N599" t="str">
        <f t="shared" si="179"/>
        <v/>
      </c>
      <c r="O599" t="str">
        <f t="shared" si="179"/>
        <v/>
      </c>
      <c r="P599" t="str">
        <f t="shared" si="179"/>
        <v/>
      </c>
      <c r="Q599" t="str">
        <f t="shared" si="179"/>
        <v/>
      </c>
      <c r="R599" t="str">
        <f t="shared" si="179"/>
        <v/>
      </c>
      <c r="S599" t="str">
        <f t="shared" si="179"/>
        <v/>
      </c>
      <c r="T599" t="str">
        <f t="shared" si="179"/>
        <v/>
      </c>
      <c r="U599" t="str">
        <f t="shared" si="179"/>
        <v/>
      </c>
      <c r="V599" t="str">
        <f t="shared" si="176"/>
        <v/>
      </c>
      <c r="W599" t="str">
        <f t="shared" si="181"/>
        <v/>
      </c>
      <c r="X599" t="str">
        <f t="shared" si="181"/>
        <v/>
      </c>
      <c r="Y599" t="str">
        <f t="shared" si="181"/>
        <v/>
      </c>
      <c r="Z599" t="str">
        <f t="shared" si="181"/>
        <v/>
      </c>
      <c r="AA599" t="str">
        <f t="shared" si="181"/>
        <v/>
      </c>
      <c r="AB599" t="str">
        <f t="shared" si="181"/>
        <v/>
      </c>
      <c r="AC599" t="str">
        <f t="shared" si="180"/>
        <v/>
      </c>
      <c r="AD599" t="str">
        <f t="shared" si="180"/>
        <v/>
      </c>
      <c r="AE599" t="str">
        <f t="shared" si="180"/>
        <v/>
      </c>
      <c r="AF599" t="str">
        <f t="shared" si="180"/>
        <v/>
      </c>
      <c r="AG599" t="str">
        <f t="shared" si="180"/>
        <v/>
      </c>
      <c r="AH599" t="str">
        <f t="shared" si="180"/>
        <v/>
      </c>
      <c r="AI599">
        <f t="shared" si="177"/>
        <v>0</v>
      </c>
      <c r="AJ599">
        <f t="shared" si="178"/>
        <v>0</v>
      </c>
    </row>
    <row r="600" spans="2:36" hidden="1" x14ac:dyDescent="0.2">
      <c r="B600">
        <f>TABLA!D594</f>
        <v>2030</v>
      </c>
      <c r="C600" t="str">
        <f>IF(ISNA(LOOKUP($D600,BLIOTECAS!$B$1:$B$27,BLIOTECAS!C$1:C$27)),"",LOOKUP($D600,BLIOTECAS!$B$1:$B$27,BLIOTECAS!C$1:C$27))</f>
        <v>F. Comercio y Turismo</v>
      </c>
      <c r="D600">
        <f>TABLA!G594</f>
        <v>24</v>
      </c>
      <c r="E600" s="163">
        <f>TABLA!BF594</f>
        <v>0</v>
      </c>
      <c r="F600" s="163">
        <f>TABLA!BO594</f>
        <v>0</v>
      </c>
      <c r="G600" t="str">
        <f t="shared" si="179"/>
        <v/>
      </c>
      <c r="H600" t="str">
        <f t="shared" si="179"/>
        <v/>
      </c>
      <c r="I600" t="str">
        <f t="shared" si="179"/>
        <v/>
      </c>
      <c r="J600" t="str">
        <f t="shared" si="179"/>
        <v/>
      </c>
      <c r="K600" t="str">
        <f t="shared" si="179"/>
        <v/>
      </c>
      <c r="L600" t="str">
        <f t="shared" si="179"/>
        <v/>
      </c>
      <c r="M600" t="str">
        <f t="shared" si="179"/>
        <v/>
      </c>
      <c r="N600" t="str">
        <f t="shared" si="179"/>
        <v/>
      </c>
      <c r="O600" t="str">
        <f t="shared" si="179"/>
        <v/>
      </c>
      <c r="P600" t="str">
        <f t="shared" si="179"/>
        <v/>
      </c>
      <c r="Q600" t="str">
        <f t="shared" si="179"/>
        <v/>
      </c>
      <c r="R600" t="str">
        <f t="shared" si="179"/>
        <v/>
      </c>
      <c r="S600" t="str">
        <f t="shared" si="179"/>
        <v/>
      </c>
      <c r="T600" t="str">
        <f t="shared" si="179"/>
        <v/>
      </c>
      <c r="U600" t="str">
        <f t="shared" si="179"/>
        <v/>
      </c>
      <c r="V600" t="str">
        <f t="shared" si="176"/>
        <v/>
      </c>
      <c r="W600" t="str">
        <f t="shared" si="181"/>
        <v/>
      </c>
      <c r="X600" t="str">
        <f t="shared" si="181"/>
        <v/>
      </c>
      <c r="Y600" t="str">
        <f t="shared" si="181"/>
        <v/>
      </c>
      <c r="Z600" t="str">
        <f t="shared" si="181"/>
        <v/>
      </c>
      <c r="AA600" t="str">
        <f t="shared" si="181"/>
        <v/>
      </c>
      <c r="AB600" t="str">
        <f t="shared" si="181"/>
        <v/>
      </c>
      <c r="AC600" t="str">
        <f t="shared" si="180"/>
        <v/>
      </c>
      <c r="AD600" t="str">
        <f t="shared" si="180"/>
        <v/>
      </c>
      <c r="AE600" t="str">
        <f t="shared" si="180"/>
        <v/>
      </c>
      <c r="AF600" t="str">
        <f t="shared" si="180"/>
        <v/>
      </c>
      <c r="AG600" t="str">
        <f t="shared" si="180"/>
        <v/>
      </c>
      <c r="AH600" t="str">
        <f t="shared" si="180"/>
        <v/>
      </c>
      <c r="AI600">
        <f t="shared" si="177"/>
        <v>0</v>
      </c>
      <c r="AJ600">
        <f t="shared" si="178"/>
        <v>0</v>
      </c>
    </row>
    <row r="601" spans="2:36" hidden="1" x14ac:dyDescent="0.2">
      <c r="B601">
        <f>TABLA!D595</f>
        <v>2031</v>
      </c>
      <c r="C601" t="str">
        <f>IF(ISNA(LOOKUP($D601,BLIOTECAS!$B$1:$B$27,BLIOTECAS!C$1:C$27)),"",LOOKUP($D601,BLIOTECAS!$B$1:$B$27,BLIOTECAS!C$1:C$27))</f>
        <v xml:space="preserve">Facultad de Geografía e Historia </v>
      </c>
      <c r="D601">
        <f>TABLA!G595</f>
        <v>16</v>
      </c>
      <c r="E601" s="163">
        <f>TABLA!BF595</f>
        <v>0</v>
      </c>
      <c r="F601" s="163">
        <f>TABLA!BO595</f>
        <v>0</v>
      </c>
      <c r="G601" t="str">
        <f t="shared" si="179"/>
        <v/>
      </c>
      <c r="H601" t="str">
        <f t="shared" si="179"/>
        <v/>
      </c>
      <c r="I601" t="str">
        <f t="shared" si="179"/>
        <v/>
      </c>
      <c r="J601" t="str">
        <f t="shared" si="179"/>
        <v/>
      </c>
      <c r="K601" t="str">
        <f t="shared" si="179"/>
        <v/>
      </c>
      <c r="L601" t="str">
        <f t="shared" si="179"/>
        <v/>
      </c>
      <c r="M601" t="str">
        <f t="shared" si="179"/>
        <v/>
      </c>
      <c r="N601" t="str">
        <f t="shared" si="179"/>
        <v/>
      </c>
      <c r="O601" t="str">
        <f t="shared" si="179"/>
        <v/>
      </c>
      <c r="P601" t="str">
        <f t="shared" si="179"/>
        <v/>
      </c>
      <c r="Q601" t="str">
        <f t="shared" si="179"/>
        <v/>
      </c>
      <c r="R601" t="str">
        <f t="shared" si="179"/>
        <v/>
      </c>
      <c r="S601" t="str">
        <f t="shared" si="179"/>
        <v/>
      </c>
      <c r="T601" t="str">
        <f t="shared" si="179"/>
        <v/>
      </c>
      <c r="U601" t="str">
        <f t="shared" si="179"/>
        <v/>
      </c>
      <c r="V601" t="str">
        <f t="shared" si="176"/>
        <v/>
      </c>
      <c r="W601" t="str">
        <f t="shared" si="181"/>
        <v/>
      </c>
      <c r="X601" t="str">
        <f t="shared" si="181"/>
        <v/>
      </c>
      <c r="Y601" t="str">
        <f t="shared" si="181"/>
        <v/>
      </c>
      <c r="Z601" t="str">
        <f t="shared" si="181"/>
        <v/>
      </c>
      <c r="AA601" t="str">
        <f t="shared" si="181"/>
        <v/>
      </c>
      <c r="AB601" t="str">
        <f t="shared" si="181"/>
        <v/>
      </c>
      <c r="AC601" t="str">
        <f t="shared" si="180"/>
        <v/>
      </c>
      <c r="AD601" t="str">
        <f t="shared" si="180"/>
        <v/>
      </c>
      <c r="AE601" t="str">
        <f t="shared" si="180"/>
        <v/>
      </c>
      <c r="AF601" t="str">
        <f t="shared" si="180"/>
        <v/>
      </c>
      <c r="AG601" t="str">
        <f t="shared" si="180"/>
        <v/>
      </c>
      <c r="AH601" t="str">
        <f t="shared" si="180"/>
        <v/>
      </c>
      <c r="AI601">
        <f t="shared" si="177"/>
        <v>0</v>
      </c>
      <c r="AJ601">
        <f t="shared" si="178"/>
        <v>0</v>
      </c>
    </row>
    <row r="602" spans="2:36" hidden="1" x14ac:dyDescent="0.2">
      <c r="B602">
        <f>TABLA!D596</f>
        <v>2032</v>
      </c>
      <c r="C602" t="str">
        <f>IF(ISNA(LOOKUP($D602,BLIOTECAS!$B$1:$B$27,BLIOTECAS!C$1:C$27)),"",LOOKUP($D602,BLIOTECAS!$B$1:$B$27,BLIOTECAS!C$1:C$27))</f>
        <v xml:space="preserve">Facultad de Filología </v>
      </c>
      <c r="D602">
        <f>TABLA!G596</f>
        <v>14</v>
      </c>
      <c r="E602" s="163">
        <f>TABLA!BF596</f>
        <v>0</v>
      </c>
      <c r="F602" s="163">
        <f>TABLA!BO596</f>
        <v>0</v>
      </c>
      <c r="G602" t="str">
        <f t="shared" si="179"/>
        <v/>
      </c>
      <c r="H602" t="str">
        <f t="shared" si="179"/>
        <v/>
      </c>
      <c r="I602" t="str">
        <f t="shared" si="179"/>
        <v/>
      </c>
      <c r="J602" t="str">
        <f t="shared" si="179"/>
        <v/>
      </c>
      <c r="K602" t="str">
        <f t="shared" si="179"/>
        <v/>
      </c>
      <c r="L602" t="str">
        <f t="shared" si="179"/>
        <v/>
      </c>
      <c r="M602" t="str">
        <f t="shared" si="179"/>
        <v/>
      </c>
      <c r="N602" t="str">
        <f t="shared" si="179"/>
        <v/>
      </c>
      <c r="O602" t="str">
        <f t="shared" si="179"/>
        <v/>
      </c>
      <c r="P602" t="str">
        <f t="shared" si="179"/>
        <v/>
      </c>
      <c r="Q602" t="str">
        <f t="shared" si="179"/>
        <v/>
      </c>
      <c r="R602" t="str">
        <f t="shared" si="179"/>
        <v/>
      </c>
      <c r="S602" t="str">
        <f t="shared" si="179"/>
        <v/>
      </c>
      <c r="T602" t="str">
        <f t="shared" si="179"/>
        <v/>
      </c>
      <c r="U602" t="str">
        <f t="shared" si="179"/>
        <v/>
      </c>
      <c r="V602" t="str">
        <f t="shared" si="176"/>
        <v/>
      </c>
      <c r="W602" t="str">
        <f t="shared" si="181"/>
        <v/>
      </c>
      <c r="X602" t="str">
        <f t="shared" si="181"/>
        <v/>
      </c>
      <c r="Y602" t="str">
        <f t="shared" si="181"/>
        <v/>
      </c>
      <c r="Z602" t="str">
        <f t="shared" si="181"/>
        <v/>
      </c>
      <c r="AA602" t="str">
        <f t="shared" si="181"/>
        <v/>
      </c>
      <c r="AB602" t="str">
        <f t="shared" si="181"/>
        <v/>
      </c>
      <c r="AC602" t="str">
        <f t="shared" si="180"/>
        <v/>
      </c>
      <c r="AD602" t="str">
        <f t="shared" si="180"/>
        <v/>
      </c>
      <c r="AE602" t="str">
        <f t="shared" si="180"/>
        <v/>
      </c>
      <c r="AF602" t="str">
        <f t="shared" si="180"/>
        <v/>
      </c>
      <c r="AG602" t="str">
        <f t="shared" si="180"/>
        <v/>
      </c>
      <c r="AH602" t="str">
        <f t="shared" si="180"/>
        <v/>
      </c>
      <c r="AI602">
        <f t="shared" si="177"/>
        <v>0</v>
      </c>
      <c r="AJ602">
        <f t="shared" si="178"/>
        <v>0</v>
      </c>
    </row>
    <row r="603" spans="2:36" x14ac:dyDescent="0.2">
      <c r="B603">
        <f>TABLA!D597</f>
        <v>2033</v>
      </c>
      <c r="C603" t="str">
        <f>IF(ISNA(LOOKUP($D603,BLIOTECAS!$B$1:$B$27,BLIOTECAS!C$1:C$27)),"",LOOKUP($D603,BLIOTECAS!$B$1:$B$27,BLIOTECAS!C$1:C$27))</f>
        <v xml:space="preserve">Facultad de Ciencias Matemáticas </v>
      </c>
      <c r="D603">
        <f>TABLA!G597</f>
        <v>8</v>
      </c>
      <c r="E603" s="163">
        <f>TABLA!BF597</f>
        <v>0</v>
      </c>
      <c r="F603" s="163">
        <f>TABLA!BO597</f>
        <v>0</v>
      </c>
      <c r="G603" t="str">
        <f t="shared" si="179"/>
        <v/>
      </c>
      <c r="H603" t="str">
        <f t="shared" si="179"/>
        <v/>
      </c>
      <c r="I603" t="str">
        <f t="shared" si="179"/>
        <v/>
      </c>
      <c r="J603" t="str">
        <f t="shared" si="179"/>
        <v/>
      </c>
      <c r="K603" t="str">
        <f t="shared" si="179"/>
        <v/>
      </c>
      <c r="L603" t="str">
        <f t="shared" si="179"/>
        <v/>
      </c>
      <c r="M603" t="str">
        <f t="shared" si="179"/>
        <v/>
      </c>
      <c r="N603" t="str">
        <f t="shared" si="179"/>
        <v/>
      </c>
      <c r="O603" t="str">
        <f t="shared" si="179"/>
        <v/>
      </c>
      <c r="P603" t="str">
        <f t="shared" si="179"/>
        <v/>
      </c>
      <c r="Q603" t="str">
        <f t="shared" si="179"/>
        <v/>
      </c>
      <c r="R603" t="str">
        <f t="shared" si="179"/>
        <v/>
      </c>
      <c r="S603" t="str">
        <f t="shared" si="179"/>
        <v/>
      </c>
      <c r="T603" t="str">
        <f t="shared" si="179"/>
        <v/>
      </c>
      <c r="U603" t="str">
        <f t="shared" si="179"/>
        <v/>
      </c>
      <c r="V603" t="str">
        <f t="shared" si="176"/>
        <v/>
      </c>
      <c r="W603" t="str">
        <f t="shared" si="181"/>
        <v/>
      </c>
      <c r="X603" t="str">
        <f t="shared" si="181"/>
        <v/>
      </c>
      <c r="Y603" t="str">
        <f t="shared" si="181"/>
        <v/>
      </c>
      <c r="Z603" t="str">
        <f t="shared" si="181"/>
        <v/>
      </c>
      <c r="AA603" t="str">
        <f t="shared" si="181"/>
        <v/>
      </c>
      <c r="AB603" t="str">
        <f t="shared" si="181"/>
        <v/>
      </c>
      <c r="AC603" t="str">
        <f t="shared" si="180"/>
        <v/>
      </c>
      <c r="AD603" t="str">
        <f t="shared" si="180"/>
        <v/>
      </c>
      <c r="AE603" t="str">
        <f t="shared" si="180"/>
        <v/>
      </c>
      <c r="AF603" t="str">
        <f t="shared" si="180"/>
        <v/>
      </c>
      <c r="AG603" t="str">
        <f t="shared" si="180"/>
        <v/>
      </c>
      <c r="AH603" t="str">
        <f t="shared" si="180"/>
        <v/>
      </c>
      <c r="AI603">
        <f t="shared" si="177"/>
        <v>0</v>
      </c>
      <c r="AJ603">
        <f t="shared" si="178"/>
        <v>0</v>
      </c>
    </row>
    <row r="604" spans="2:36" hidden="1" x14ac:dyDescent="0.2">
      <c r="B604">
        <f>TABLA!D598</f>
        <v>2034</v>
      </c>
      <c r="C604" t="str">
        <f>IF(ISNA(LOOKUP($D604,BLIOTECAS!$B$1:$B$27,BLIOTECAS!C$1:C$27)),"",LOOKUP($D604,BLIOTECAS!$B$1:$B$27,BLIOTECAS!C$1:C$27))</f>
        <v xml:space="preserve">Facultad de Informática </v>
      </c>
      <c r="D604">
        <f>TABLA!G598</f>
        <v>17</v>
      </c>
      <c r="E604" s="163">
        <f>TABLA!BF598</f>
        <v>0</v>
      </c>
      <c r="F604" s="163">
        <f>TABLA!BO598</f>
        <v>0</v>
      </c>
      <c r="G604" t="str">
        <f t="shared" ref="G604:U613" si="182">IFERROR((IF(FIND(G$1,$E604,1)&gt;0,"x")),"")</f>
        <v/>
      </c>
      <c r="H604" t="str">
        <f t="shared" si="182"/>
        <v/>
      </c>
      <c r="I604" t="str">
        <f t="shared" si="182"/>
        <v/>
      </c>
      <c r="J604" t="str">
        <f t="shared" si="182"/>
        <v/>
      </c>
      <c r="K604" t="str">
        <f t="shared" si="182"/>
        <v/>
      </c>
      <c r="L604" t="str">
        <f t="shared" si="182"/>
        <v/>
      </c>
      <c r="M604" t="str">
        <f t="shared" si="182"/>
        <v/>
      </c>
      <c r="N604" t="str">
        <f t="shared" si="182"/>
        <v/>
      </c>
      <c r="O604" t="str">
        <f t="shared" si="182"/>
        <v/>
      </c>
      <c r="P604" t="str">
        <f t="shared" si="182"/>
        <v/>
      </c>
      <c r="Q604" t="str">
        <f t="shared" si="182"/>
        <v/>
      </c>
      <c r="R604" t="str">
        <f t="shared" si="182"/>
        <v/>
      </c>
      <c r="S604" t="str">
        <f t="shared" si="182"/>
        <v/>
      </c>
      <c r="T604" t="str">
        <f t="shared" si="182"/>
        <v/>
      </c>
      <c r="U604" t="str">
        <f t="shared" si="182"/>
        <v/>
      </c>
      <c r="V604" t="str">
        <f t="shared" si="176"/>
        <v/>
      </c>
      <c r="W604" t="str">
        <f t="shared" si="181"/>
        <v/>
      </c>
      <c r="X604" t="str">
        <f t="shared" si="181"/>
        <v/>
      </c>
      <c r="Y604" t="str">
        <f t="shared" si="181"/>
        <v/>
      </c>
      <c r="Z604" t="str">
        <f t="shared" si="181"/>
        <v/>
      </c>
      <c r="AA604" t="str">
        <f t="shared" si="181"/>
        <v/>
      </c>
      <c r="AB604" t="str">
        <f t="shared" si="181"/>
        <v/>
      </c>
      <c r="AC604" t="str">
        <f t="shared" si="180"/>
        <v/>
      </c>
      <c r="AD604" t="str">
        <f t="shared" si="180"/>
        <v/>
      </c>
      <c r="AE604" t="str">
        <f t="shared" si="180"/>
        <v/>
      </c>
      <c r="AF604" t="str">
        <f t="shared" si="180"/>
        <v/>
      </c>
      <c r="AG604" t="str">
        <f t="shared" si="180"/>
        <v/>
      </c>
      <c r="AH604" t="str">
        <f t="shared" si="180"/>
        <v/>
      </c>
      <c r="AI604">
        <f t="shared" si="177"/>
        <v>0</v>
      </c>
      <c r="AJ604">
        <f t="shared" si="178"/>
        <v>0</v>
      </c>
    </row>
    <row r="605" spans="2:36" hidden="1" x14ac:dyDescent="0.2">
      <c r="B605">
        <f>TABLA!D599</f>
        <v>2035</v>
      </c>
      <c r="C605" t="str">
        <f>IF(ISNA(LOOKUP($D605,BLIOTECAS!$B$1:$B$27,BLIOTECAS!C$1:C$27)),"",LOOKUP($D605,BLIOTECAS!$B$1:$B$27,BLIOTECAS!C$1:C$27))</f>
        <v xml:space="preserve">Facultad de Farmacia </v>
      </c>
      <c r="D605">
        <f>TABLA!G599</f>
        <v>13</v>
      </c>
      <c r="E605" s="163">
        <f>TABLA!BF599</f>
        <v>0</v>
      </c>
      <c r="F605" s="163">
        <f>TABLA!BO599</f>
        <v>0</v>
      </c>
      <c r="G605" t="str">
        <f t="shared" si="182"/>
        <v/>
      </c>
      <c r="H605" t="str">
        <f t="shared" si="182"/>
        <v/>
      </c>
      <c r="I605" t="str">
        <f t="shared" si="182"/>
        <v/>
      </c>
      <c r="J605" t="str">
        <f t="shared" si="182"/>
        <v/>
      </c>
      <c r="K605" t="str">
        <f t="shared" si="182"/>
        <v/>
      </c>
      <c r="L605" t="str">
        <f t="shared" si="182"/>
        <v/>
      </c>
      <c r="M605" t="str">
        <f t="shared" si="182"/>
        <v/>
      </c>
      <c r="N605" t="str">
        <f t="shared" si="182"/>
        <v/>
      </c>
      <c r="O605" t="str">
        <f t="shared" si="182"/>
        <v/>
      </c>
      <c r="P605" t="str">
        <f t="shared" si="182"/>
        <v/>
      </c>
      <c r="Q605" t="str">
        <f t="shared" si="182"/>
        <v/>
      </c>
      <c r="R605" t="str">
        <f t="shared" si="182"/>
        <v/>
      </c>
      <c r="S605" t="str">
        <f t="shared" si="182"/>
        <v/>
      </c>
      <c r="T605" t="str">
        <f t="shared" si="182"/>
        <v/>
      </c>
      <c r="U605" t="str">
        <f t="shared" si="182"/>
        <v/>
      </c>
      <c r="V605" t="str">
        <f t="shared" si="176"/>
        <v/>
      </c>
      <c r="W605" t="str">
        <f t="shared" si="181"/>
        <v/>
      </c>
      <c r="X605" t="str">
        <f t="shared" si="181"/>
        <v/>
      </c>
      <c r="Y605" t="str">
        <f t="shared" si="181"/>
        <v/>
      </c>
      <c r="Z605" t="str">
        <f t="shared" si="181"/>
        <v/>
      </c>
      <c r="AA605" t="str">
        <f t="shared" si="181"/>
        <v/>
      </c>
      <c r="AB605" t="str">
        <f t="shared" si="181"/>
        <v/>
      </c>
      <c r="AC605" t="str">
        <f t="shared" si="180"/>
        <v/>
      </c>
      <c r="AD605" t="str">
        <f t="shared" si="180"/>
        <v/>
      </c>
      <c r="AE605" t="str">
        <f t="shared" si="180"/>
        <v/>
      </c>
      <c r="AF605" t="str">
        <f t="shared" si="180"/>
        <v/>
      </c>
      <c r="AG605" t="str">
        <f t="shared" si="180"/>
        <v/>
      </c>
      <c r="AH605" t="str">
        <f t="shared" si="180"/>
        <v/>
      </c>
      <c r="AI605">
        <f t="shared" si="177"/>
        <v>0</v>
      </c>
      <c r="AJ605">
        <f t="shared" si="178"/>
        <v>0</v>
      </c>
    </row>
    <row r="606" spans="2:36" hidden="1" x14ac:dyDescent="0.2">
      <c r="B606">
        <f>TABLA!D600</f>
        <v>2036</v>
      </c>
      <c r="C606" t="str">
        <f>IF(ISNA(LOOKUP($D606,BLIOTECAS!$B$1:$B$27,BLIOTECAS!C$1:C$27)),"",LOOKUP($D606,BLIOTECAS!$B$1:$B$27,BLIOTECAS!C$1:C$27))</f>
        <v xml:space="preserve">Facultad de Farmacia </v>
      </c>
      <c r="D606">
        <f>TABLA!G600</f>
        <v>13</v>
      </c>
      <c r="E606" s="163">
        <f>TABLA!BF600</f>
        <v>0</v>
      </c>
      <c r="F606" s="163">
        <f>TABLA!BO600</f>
        <v>0</v>
      </c>
      <c r="G606" t="str">
        <f t="shared" si="182"/>
        <v/>
      </c>
      <c r="H606" t="str">
        <f t="shared" si="182"/>
        <v/>
      </c>
      <c r="I606" t="str">
        <f t="shared" si="182"/>
        <v/>
      </c>
      <c r="J606" t="str">
        <f t="shared" si="182"/>
        <v/>
      </c>
      <c r="K606" t="str">
        <f t="shared" si="182"/>
        <v/>
      </c>
      <c r="L606" t="str">
        <f t="shared" si="182"/>
        <v/>
      </c>
      <c r="M606" t="str">
        <f t="shared" si="182"/>
        <v/>
      </c>
      <c r="N606" t="str">
        <f t="shared" si="182"/>
        <v/>
      </c>
      <c r="O606" t="str">
        <f t="shared" si="182"/>
        <v/>
      </c>
      <c r="P606" t="str">
        <f t="shared" si="182"/>
        <v/>
      </c>
      <c r="Q606" t="str">
        <f t="shared" si="182"/>
        <v/>
      </c>
      <c r="R606" t="str">
        <f t="shared" si="182"/>
        <v/>
      </c>
      <c r="S606" t="str">
        <f t="shared" si="182"/>
        <v/>
      </c>
      <c r="T606" t="str">
        <f t="shared" si="182"/>
        <v/>
      </c>
      <c r="U606" t="str">
        <f t="shared" si="182"/>
        <v/>
      </c>
      <c r="V606" t="str">
        <f t="shared" si="176"/>
        <v/>
      </c>
      <c r="W606" t="str">
        <f t="shared" si="181"/>
        <v/>
      </c>
      <c r="X606" t="str">
        <f t="shared" si="181"/>
        <v/>
      </c>
      <c r="Y606" t="str">
        <f t="shared" si="181"/>
        <v/>
      </c>
      <c r="Z606" t="str">
        <f t="shared" si="181"/>
        <v/>
      </c>
      <c r="AA606" t="str">
        <f t="shared" si="181"/>
        <v/>
      </c>
      <c r="AB606" t="str">
        <f t="shared" si="181"/>
        <v/>
      </c>
      <c r="AC606" t="str">
        <f t="shared" ref="AC606:AH615" si="183">IFERROR((IF(FIND(AC$1,$E606,1)&gt;0,"x")),"")</f>
        <v/>
      </c>
      <c r="AD606" t="str">
        <f t="shared" si="183"/>
        <v/>
      </c>
      <c r="AE606" t="str">
        <f t="shared" si="183"/>
        <v/>
      </c>
      <c r="AF606" t="str">
        <f t="shared" si="183"/>
        <v/>
      </c>
      <c r="AG606" t="str">
        <f t="shared" si="183"/>
        <v/>
      </c>
      <c r="AH606" t="str">
        <f t="shared" si="183"/>
        <v/>
      </c>
      <c r="AI606">
        <f t="shared" si="177"/>
        <v>0</v>
      </c>
      <c r="AJ606">
        <f t="shared" si="178"/>
        <v>0</v>
      </c>
    </row>
    <row r="607" spans="2:36" hidden="1" x14ac:dyDescent="0.2">
      <c r="B607">
        <f>TABLA!D601</f>
        <v>2037</v>
      </c>
      <c r="C607" t="str">
        <f>IF(ISNA(LOOKUP($D607,BLIOTECAS!$B$1:$B$27,BLIOTECAS!C$1:C$27)),"",LOOKUP($D607,BLIOTECAS!$B$1:$B$27,BLIOTECAS!C$1:C$27))</f>
        <v xml:space="preserve">Facultad de Educación </v>
      </c>
      <c r="D607">
        <f>TABLA!G601</f>
        <v>12</v>
      </c>
      <c r="E607" s="163">
        <f>TABLA!BF601</f>
        <v>0</v>
      </c>
      <c r="F607" s="163">
        <f>TABLA!BO601</f>
        <v>0</v>
      </c>
      <c r="G607" t="str">
        <f t="shared" si="182"/>
        <v/>
      </c>
      <c r="H607" t="str">
        <f t="shared" si="182"/>
        <v/>
      </c>
      <c r="I607" t="str">
        <f t="shared" si="182"/>
        <v/>
      </c>
      <c r="J607" t="str">
        <f t="shared" si="182"/>
        <v/>
      </c>
      <c r="K607" t="str">
        <f t="shared" si="182"/>
        <v/>
      </c>
      <c r="L607" t="str">
        <f t="shared" si="182"/>
        <v/>
      </c>
      <c r="M607" t="str">
        <f t="shared" si="182"/>
        <v/>
      </c>
      <c r="N607" t="str">
        <f t="shared" si="182"/>
        <v/>
      </c>
      <c r="O607" t="str">
        <f t="shared" si="182"/>
        <v/>
      </c>
      <c r="P607" t="str">
        <f t="shared" si="182"/>
        <v/>
      </c>
      <c r="Q607" t="str">
        <f t="shared" si="182"/>
        <v/>
      </c>
      <c r="R607" t="str">
        <f t="shared" si="182"/>
        <v/>
      </c>
      <c r="S607" t="str">
        <f t="shared" si="182"/>
        <v/>
      </c>
      <c r="T607" t="str">
        <f t="shared" si="182"/>
        <v/>
      </c>
      <c r="U607" t="str">
        <f t="shared" si="182"/>
        <v/>
      </c>
      <c r="V607" t="str">
        <f t="shared" si="176"/>
        <v/>
      </c>
      <c r="W607" t="str">
        <f t="shared" ref="W607:AB616" si="184">IFERROR((IF(FIND(W$1,$E607,1)&gt;0,"x")),"")</f>
        <v/>
      </c>
      <c r="X607" t="str">
        <f t="shared" si="184"/>
        <v/>
      </c>
      <c r="Y607" t="str">
        <f t="shared" si="184"/>
        <v/>
      </c>
      <c r="Z607" t="str">
        <f t="shared" si="184"/>
        <v/>
      </c>
      <c r="AA607" t="str">
        <f t="shared" si="184"/>
        <v/>
      </c>
      <c r="AB607" t="str">
        <f t="shared" si="184"/>
        <v/>
      </c>
      <c r="AC607" t="str">
        <f t="shared" si="183"/>
        <v/>
      </c>
      <c r="AD607" t="str">
        <f t="shared" si="183"/>
        <v/>
      </c>
      <c r="AE607" t="str">
        <f t="shared" si="183"/>
        <v/>
      </c>
      <c r="AF607" t="str">
        <f t="shared" si="183"/>
        <v/>
      </c>
      <c r="AG607" t="str">
        <f t="shared" si="183"/>
        <v/>
      </c>
      <c r="AH607" t="str">
        <f t="shared" si="183"/>
        <v/>
      </c>
      <c r="AI607">
        <f t="shared" si="177"/>
        <v>0</v>
      </c>
      <c r="AJ607">
        <f t="shared" si="178"/>
        <v>0</v>
      </c>
    </row>
    <row r="608" spans="2:36" hidden="1" x14ac:dyDescent="0.2">
      <c r="B608">
        <f>TABLA!D602</f>
        <v>2038</v>
      </c>
      <c r="C608" t="str">
        <f>IF(ISNA(LOOKUP($D608,BLIOTECAS!$B$1:$B$27,BLIOTECAS!C$1:C$27)),"",LOOKUP($D608,BLIOTECAS!$B$1:$B$27,BLIOTECAS!C$1:C$27))</f>
        <v xml:space="preserve">Facultad de Farmacia </v>
      </c>
      <c r="D608">
        <f>TABLA!G602</f>
        <v>13</v>
      </c>
      <c r="E608" s="163">
        <f>TABLA!BF602</f>
        <v>0</v>
      </c>
      <c r="F608" s="163">
        <f>TABLA!BO602</f>
        <v>0</v>
      </c>
      <c r="G608" t="str">
        <f t="shared" si="182"/>
        <v/>
      </c>
      <c r="H608" t="str">
        <f t="shared" si="182"/>
        <v/>
      </c>
      <c r="I608" t="str">
        <f t="shared" si="182"/>
        <v/>
      </c>
      <c r="J608" t="str">
        <f t="shared" si="182"/>
        <v/>
      </c>
      <c r="K608" t="str">
        <f t="shared" si="182"/>
        <v/>
      </c>
      <c r="L608" t="str">
        <f t="shared" si="182"/>
        <v/>
      </c>
      <c r="M608" t="str">
        <f t="shared" si="182"/>
        <v/>
      </c>
      <c r="N608" t="str">
        <f t="shared" si="182"/>
        <v/>
      </c>
      <c r="O608" t="str">
        <f t="shared" si="182"/>
        <v/>
      </c>
      <c r="P608" t="str">
        <f t="shared" si="182"/>
        <v/>
      </c>
      <c r="Q608" t="str">
        <f t="shared" si="182"/>
        <v/>
      </c>
      <c r="R608" t="str">
        <f t="shared" si="182"/>
        <v/>
      </c>
      <c r="S608" t="str">
        <f t="shared" si="182"/>
        <v/>
      </c>
      <c r="T608" t="str">
        <f t="shared" si="182"/>
        <v/>
      </c>
      <c r="U608" t="str">
        <f t="shared" si="182"/>
        <v/>
      </c>
      <c r="V608" t="str">
        <f t="shared" si="176"/>
        <v/>
      </c>
      <c r="W608" t="str">
        <f t="shared" si="184"/>
        <v/>
      </c>
      <c r="X608" t="str">
        <f t="shared" si="184"/>
        <v/>
      </c>
      <c r="Y608" t="str">
        <f t="shared" si="184"/>
        <v/>
      </c>
      <c r="Z608" t="str">
        <f t="shared" si="184"/>
        <v/>
      </c>
      <c r="AA608" t="str">
        <f t="shared" si="184"/>
        <v/>
      </c>
      <c r="AB608" t="str">
        <f t="shared" si="184"/>
        <v/>
      </c>
      <c r="AC608" t="str">
        <f t="shared" si="183"/>
        <v/>
      </c>
      <c r="AD608" t="str">
        <f t="shared" si="183"/>
        <v/>
      </c>
      <c r="AE608" t="str">
        <f t="shared" si="183"/>
        <v/>
      </c>
      <c r="AF608" t="str">
        <f t="shared" si="183"/>
        <v/>
      </c>
      <c r="AG608" t="str">
        <f t="shared" si="183"/>
        <v/>
      </c>
      <c r="AH608" t="str">
        <f t="shared" si="183"/>
        <v/>
      </c>
      <c r="AI608">
        <f t="shared" si="177"/>
        <v>0</v>
      </c>
      <c r="AJ608">
        <f t="shared" si="178"/>
        <v>0</v>
      </c>
    </row>
    <row r="609" spans="2:36" hidden="1" x14ac:dyDescent="0.2">
      <c r="B609">
        <f>TABLA!D603</f>
        <v>2039</v>
      </c>
      <c r="C609" t="str">
        <f>IF(ISNA(LOOKUP($D609,BLIOTECAS!$B$1:$B$27,BLIOTECAS!C$1:C$27)),"",LOOKUP($D609,BLIOTECAS!$B$1:$B$27,BLIOTECAS!C$1:C$27))</f>
        <v xml:space="preserve">Facultad de Bellas Artes </v>
      </c>
      <c r="D609">
        <f>TABLA!G603</f>
        <v>1</v>
      </c>
      <c r="E609" s="163">
        <f>TABLA!BF603</f>
        <v>0</v>
      </c>
      <c r="F609" s="163">
        <f>TABLA!BO603</f>
        <v>0</v>
      </c>
      <c r="G609" t="str">
        <f t="shared" si="182"/>
        <v/>
      </c>
      <c r="H609" t="str">
        <f t="shared" si="182"/>
        <v/>
      </c>
      <c r="I609" t="str">
        <f t="shared" si="182"/>
        <v/>
      </c>
      <c r="J609" t="str">
        <f t="shared" si="182"/>
        <v/>
      </c>
      <c r="K609" t="str">
        <f t="shared" si="182"/>
        <v/>
      </c>
      <c r="L609" t="str">
        <f t="shared" si="182"/>
        <v/>
      </c>
      <c r="M609" t="str">
        <f t="shared" si="182"/>
        <v/>
      </c>
      <c r="N609" t="str">
        <f t="shared" si="182"/>
        <v/>
      </c>
      <c r="O609" t="str">
        <f t="shared" si="182"/>
        <v/>
      </c>
      <c r="P609" t="str">
        <f t="shared" si="182"/>
        <v/>
      </c>
      <c r="Q609" t="str">
        <f t="shared" si="182"/>
        <v/>
      </c>
      <c r="R609" t="str">
        <f t="shared" si="182"/>
        <v/>
      </c>
      <c r="S609" t="str">
        <f t="shared" si="182"/>
        <v/>
      </c>
      <c r="T609" t="str">
        <f t="shared" si="182"/>
        <v/>
      </c>
      <c r="U609" t="str">
        <f t="shared" si="182"/>
        <v/>
      </c>
      <c r="V609" t="str">
        <f t="shared" si="176"/>
        <v/>
      </c>
      <c r="W609" t="str">
        <f t="shared" si="184"/>
        <v/>
      </c>
      <c r="X609" t="str">
        <f t="shared" si="184"/>
        <v/>
      </c>
      <c r="Y609" t="str">
        <f t="shared" si="184"/>
        <v/>
      </c>
      <c r="Z609" t="str">
        <f t="shared" si="184"/>
        <v/>
      </c>
      <c r="AA609" t="str">
        <f t="shared" si="184"/>
        <v/>
      </c>
      <c r="AB609" t="str">
        <f t="shared" si="184"/>
        <v/>
      </c>
      <c r="AC609" t="str">
        <f t="shared" si="183"/>
        <v/>
      </c>
      <c r="AD609" t="str">
        <f t="shared" si="183"/>
        <v/>
      </c>
      <c r="AE609" t="str">
        <f t="shared" si="183"/>
        <v/>
      </c>
      <c r="AF609" t="str">
        <f t="shared" si="183"/>
        <v/>
      </c>
      <c r="AG609" t="str">
        <f t="shared" si="183"/>
        <v/>
      </c>
      <c r="AH609" t="str">
        <f t="shared" si="183"/>
        <v/>
      </c>
      <c r="AI609">
        <f t="shared" si="177"/>
        <v>0</v>
      </c>
      <c r="AJ609">
        <f t="shared" si="178"/>
        <v>0</v>
      </c>
    </row>
    <row r="610" spans="2:36" hidden="1" x14ac:dyDescent="0.2">
      <c r="B610">
        <f>TABLA!D604</f>
        <v>2040</v>
      </c>
      <c r="C610" t="str">
        <f>IF(ISNA(LOOKUP($D610,BLIOTECAS!$B$1:$B$27,BLIOTECAS!C$1:C$27)),"",LOOKUP($D610,BLIOTECAS!$B$1:$B$27,BLIOTECAS!C$1:C$27))</f>
        <v xml:space="preserve">Facultad de Ciencias Políticas y Sociología </v>
      </c>
      <c r="D610">
        <f>TABLA!G604</f>
        <v>9</v>
      </c>
      <c r="E610" s="163">
        <f>TABLA!BF604</f>
        <v>0</v>
      </c>
      <c r="F610" s="163">
        <f>TABLA!BO604</f>
        <v>0</v>
      </c>
      <c r="G610" t="str">
        <f t="shared" si="182"/>
        <v/>
      </c>
      <c r="H610" t="str">
        <f t="shared" si="182"/>
        <v/>
      </c>
      <c r="I610" t="str">
        <f t="shared" si="182"/>
        <v/>
      </c>
      <c r="J610" t="str">
        <f t="shared" si="182"/>
        <v/>
      </c>
      <c r="K610" t="str">
        <f t="shared" si="182"/>
        <v/>
      </c>
      <c r="L610" t="str">
        <f t="shared" si="182"/>
        <v/>
      </c>
      <c r="M610" t="str">
        <f t="shared" si="182"/>
        <v/>
      </c>
      <c r="N610" t="str">
        <f t="shared" si="182"/>
        <v/>
      </c>
      <c r="O610" t="str">
        <f t="shared" si="182"/>
        <v/>
      </c>
      <c r="P610" t="str">
        <f t="shared" si="182"/>
        <v/>
      </c>
      <c r="Q610" t="str">
        <f t="shared" si="182"/>
        <v/>
      </c>
      <c r="R610" t="str">
        <f t="shared" si="182"/>
        <v/>
      </c>
      <c r="S610" t="str">
        <f t="shared" si="182"/>
        <v/>
      </c>
      <c r="T610" t="str">
        <f t="shared" si="182"/>
        <v/>
      </c>
      <c r="U610" t="str">
        <f t="shared" si="182"/>
        <v/>
      </c>
      <c r="V610" t="str">
        <f t="shared" si="176"/>
        <v/>
      </c>
      <c r="W610" t="str">
        <f t="shared" si="184"/>
        <v/>
      </c>
      <c r="X610" t="str">
        <f t="shared" si="184"/>
        <v/>
      </c>
      <c r="Y610" t="str">
        <f t="shared" si="184"/>
        <v/>
      </c>
      <c r="Z610" t="str">
        <f t="shared" si="184"/>
        <v/>
      </c>
      <c r="AA610" t="str">
        <f t="shared" si="184"/>
        <v/>
      </c>
      <c r="AB610" t="str">
        <f t="shared" si="184"/>
        <v/>
      </c>
      <c r="AC610" t="str">
        <f t="shared" si="183"/>
        <v/>
      </c>
      <c r="AD610" t="str">
        <f t="shared" si="183"/>
        <v/>
      </c>
      <c r="AE610" t="str">
        <f t="shared" si="183"/>
        <v/>
      </c>
      <c r="AF610" t="str">
        <f t="shared" si="183"/>
        <v/>
      </c>
      <c r="AG610" t="str">
        <f t="shared" si="183"/>
        <v/>
      </c>
      <c r="AH610" t="str">
        <f t="shared" si="183"/>
        <v/>
      </c>
      <c r="AI610">
        <f t="shared" si="177"/>
        <v>0</v>
      </c>
      <c r="AJ610">
        <f t="shared" si="178"/>
        <v>0</v>
      </c>
    </row>
    <row r="611" spans="2:36" ht="63.75" x14ac:dyDescent="0.2">
      <c r="B611">
        <f>TABLA!D605</f>
        <v>2041</v>
      </c>
      <c r="C611" t="str">
        <f>IF(ISNA(LOOKUP($D611,BLIOTECAS!$B$1:$B$27,BLIOTECAS!C$1:C$27)),"",LOOKUP($D611,BLIOTECAS!$B$1:$B$27,BLIOTECAS!C$1:C$27))</f>
        <v>F. Óptica y Optometría</v>
      </c>
      <c r="D611">
        <f>TABLA!G605</f>
        <v>25</v>
      </c>
      <c r="E611" s="163">
        <f>TABLA!BF605</f>
        <v>0</v>
      </c>
      <c r="F611" s="163" t="str">
        <f>TABLA!BO605</f>
        <v>Considero FUNDAMENTAL que la Biblioteca de Óptica y Optometría se conserve en un futuro traslado tal y como está. El servicio es excelente. La colección de libros (papel y electrónico) sobre óptica y fotónica es de lo mejor de España, siendo muy difícil encontrar tal oferta en casi ningún otro sitio. La complementariedad con fondos de Oftalmología, Medicina y Optometría hacen de esta biblioteca un ejemplo de multidisciplina que debería ser un referente</v>
      </c>
      <c r="G611" t="str">
        <f t="shared" si="182"/>
        <v/>
      </c>
      <c r="H611" t="str">
        <f t="shared" si="182"/>
        <v/>
      </c>
      <c r="I611" t="str">
        <f t="shared" si="182"/>
        <v/>
      </c>
      <c r="J611" t="str">
        <f t="shared" si="182"/>
        <v/>
      </c>
      <c r="K611" t="str">
        <f t="shared" si="182"/>
        <v/>
      </c>
      <c r="L611" t="str">
        <f t="shared" si="182"/>
        <v/>
      </c>
      <c r="M611" t="str">
        <f t="shared" si="182"/>
        <v/>
      </c>
      <c r="N611" t="str">
        <f t="shared" si="182"/>
        <v/>
      </c>
      <c r="O611" t="str">
        <f t="shared" si="182"/>
        <v/>
      </c>
      <c r="P611" t="str">
        <f t="shared" si="182"/>
        <v/>
      </c>
      <c r="Q611" t="str">
        <f t="shared" si="182"/>
        <v/>
      </c>
      <c r="R611" t="str">
        <f t="shared" si="182"/>
        <v/>
      </c>
      <c r="S611" t="str">
        <f t="shared" si="182"/>
        <v/>
      </c>
      <c r="T611" t="str">
        <f t="shared" si="182"/>
        <v/>
      </c>
      <c r="U611" t="str">
        <f t="shared" si="182"/>
        <v/>
      </c>
      <c r="V611" t="str">
        <f t="shared" si="176"/>
        <v/>
      </c>
      <c r="W611" t="str">
        <f t="shared" si="184"/>
        <v/>
      </c>
      <c r="X611" t="str">
        <f t="shared" si="184"/>
        <v/>
      </c>
      <c r="Y611" t="str">
        <f t="shared" si="184"/>
        <v/>
      </c>
      <c r="Z611" t="str">
        <f t="shared" si="184"/>
        <v/>
      </c>
      <c r="AA611" t="str">
        <f t="shared" si="184"/>
        <v/>
      </c>
      <c r="AB611" t="str">
        <f t="shared" si="184"/>
        <v/>
      </c>
      <c r="AC611" t="str">
        <f t="shared" si="183"/>
        <v/>
      </c>
      <c r="AD611" t="str">
        <f t="shared" si="183"/>
        <v/>
      </c>
      <c r="AE611" t="str">
        <f t="shared" si="183"/>
        <v/>
      </c>
      <c r="AF611" t="str">
        <f t="shared" si="183"/>
        <v/>
      </c>
      <c r="AG611" t="str">
        <f t="shared" si="183"/>
        <v/>
      </c>
      <c r="AH611" t="str">
        <f t="shared" si="183"/>
        <v/>
      </c>
      <c r="AI611">
        <f t="shared" si="177"/>
        <v>0</v>
      </c>
      <c r="AJ611">
        <f t="shared" si="178"/>
        <v>1</v>
      </c>
    </row>
    <row r="612" spans="2:36" x14ac:dyDescent="0.2">
      <c r="B612">
        <f>TABLA!D606</f>
        <v>2043</v>
      </c>
      <c r="C612" t="str">
        <f>IF(ISNA(LOOKUP($D612,BLIOTECAS!$B$1:$B$27,BLIOTECAS!C$1:C$27)),"",LOOKUP($D612,BLIOTECAS!$B$1:$B$27,BLIOTECAS!C$1:C$27))</f>
        <v xml:space="preserve">Facultad de Geografía e Historia </v>
      </c>
      <c r="D612">
        <f>TABLA!G606</f>
        <v>16</v>
      </c>
      <c r="E612" s="163">
        <f>TABLA!BF606</f>
        <v>0</v>
      </c>
      <c r="F612" s="163">
        <f>TABLA!BO606</f>
        <v>0</v>
      </c>
      <c r="G612" t="str">
        <f t="shared" si="182"/>
        <v/>
      </c>
      <c r="H612" t="str">
        <f t="shared" si="182"/>
        <v/>
      </c>
      <c r="I612" t="str">
        <f t="shared" si="182"/>
        <v/>
      </c>
      <c r="J612" t="str">
        <f t="shared" si="182"/>
        <v/>
      </c>
      <c r="K612" t="str">
        <f t="shared" si="182"/>
        <v/>
      </c>
      <c r="L612" t="str">
        <f t="shared" si="182"/>
        <v/>
      </c>
      <c r="M612" t="str">
        <f t="shared" si="182"/>
        <v/>
      </c>
      <c r="N612" t="str">
        <f t="shared" si="182"/>
        <v/>
      </c>
      <c r="O612" t="str">
        <f t="shared" si="182"/>
        <v/>
      </c>
      <c r="P612" t="str">
        <f t="shared" si="182"/>
        <v/>
      </c>
      <c r="Q612" t="str">
        <f t="shared" si="182"/>
        <v/>
      </c>
      <c r="R612" t="str">
        <f t="shared" si="182"/>
        <v/>
      </c>
      <c r="S612" t="str">
        <f t="shared" si="182"/>
        <v/>
      </c>
      <c r="T612" t="str">
        <f t="shared" si="182"/>
        <v/>
      </c>
      <c r="U612" t="str">
        <f t="shared" si="182"/>
        <v/>
      </c>
      <c r="V612" t="str">
        <f t="shared" si="176"/>
        <v/>
      </c>
      <c r="W612" t="str">
        <f t="shared" si="184"/>
        <v/>
      </c>
      <c r="X612" t="str">
        <f t="shared" si="184"/>
        <v/>
      </c>
      <c r="Y612" t="str">
        <f t="shared" si="184"/>
        <v/>
      </c>
      <c r="Z612" t="str">
        <f t="shared" si="184"/>
        <v/>
      </c>
      <c r="AA612" t="str">
        <f t="shared" si="184"/>
        <v/>
      </c>
      <c r="AB612" t="str">
        <f t="shared" si="184"/>
        <v/>
      </c>
      <c r="AC612" t="str">
        <f t="shared" si="183"/>
        <v/>
      </c>
      <c r="AD612" t="str">
        <f t="shared" si="183"/>
        <v/>
      </c>
      <c r="AE612" t="str">
        <f t="shared" si="183"/>
        <v/>
      </c>
      <c r="AF612" t="str">
        <f t="shared" si="183"/>
        <v/>
      </c>
      <c r="AG612" t="str">
        <f t="shared" si="183"/>
        <v/>
      </c>
      <c r="AH612" t="str">
        <f t="shared" si="183"/>
        <v/>
      </c>
      <c r="AI612">
        <f t="shared" si="177"/>
        <v>0</v>
      </c>
      <c r="AJ612">
        <f t="shared" si="178"/>
        <v>0</v>
      </c>
    </row>
    <row r="613" spans="2:36" ht="25.5" hidden="1" x14ac:dyDescent="0.2">
      <c r="B613">
        <f>TABLA!D607</f>
        <v>2044</v>
      </c>
      <c r="C613" t="str">
        <f>IF(ISNA(LOOKUP($D613,BLIOTECAS!$B$1:$B$27,BLIOTECAS!C$1:C$27)),"",LOOKUP($D613,BLIOTECAS!$B$1:$B$27,BLIOTECAS!C$1:C$27))</f>
        <v>F. Óptica y Optometría</v>
      </c>
      <c r="D613">
        <f>TABLA!G607</f>
        <v>25</v>
      </c>
      <c r="E613" s="163">
        <f>TABLA!BF607</f>
        <v>0</v>
      </c>
      <c r="F613" s="163" t="str">
        <f>TABLA!BO607</f>
        <v>La biblioteca de Óptica y Optometría es fundamental para poder desarrollar nuestra labor docente e investigadora</v>
      </c>
      <c r="G613" t="str">
        <f t="shared" si="182"/>
        <v/>
      </c>
      <c r="H613" t="str">
        <f t="shared" si="182"/>
        <v/>
      </c>
      <c r="I613" t="str">
        <f t="shared" si="182"/>
        <v/>
      </c>
      <c r="J613" t="str">
        <f t="shared" si="182"/>
        <v/>
      </c>
      <c r="K613" t="str">
        <f t="shared" si="182"/>
        <v/>
      </c>
      <c r="L613" t="str">
        <f t="shared" si="182"/>
        <v/>
      </c>
      <c r="M613" t="str">
        <f t="shared" si="182"/>
        <v/>
      </c>
      <c r="N613" t="str">
        <f t="shared" si="182"/>
        <v/>
      </c>
      <c r="O613" t="str">
        <f t="shared" si="182"/>
        <v/>
      </c>
      <c r="P613" t="str">
        <f t="shared" si="182"/>
        <v/>
      </c>
      <c r="Q613" t="str">
        <f t="shared" si="182"/>
        <v/>
      </c>
      <c r="R613" t="str">
        <f t="shared" si="182"/>
        <v/>
      </c>
      <c r="S613" t="str">
        <f t="shared" si="182"/>
        <v/>
      </c>
      <c r="T613" t="str">
        <f t="shared" si="182"/>
        <v/>
      </c>
      <c r="U613" t="str">
        <f t="shared" si="182"/>
        <v/>
      </c>
      <c r="V613" t="str">
        <f t="shared" si="176"/>
        <v/>
      </c>
      <c r="W613" t="str">
        <f t="shared" si="184"/>
        <v/>
      </c>
      <c r="X613" t="str">
        <f t="shared" si="184"/>
        <v/>
      </c>
      <c r="Y613" t="str">
        <f t="shared" si="184"/>
        <v/>
      </c>
      <c r="Z613" t="str">
        <f t="shared" si="184"/>
        <v/>
      </c>
      <c r="AA613" t="str">
        <f t="shared" si="184"/>
        <v/>
      </c>
      <c r="AB613" t="str">
        <f t="shared" si="184"/>
        <v/>
      </c>
      <c r="AC613" t="str">
        <f t="shared" si="183"/>
        <v/>
      </c>
      <c r="AD613" t="str">
        <f t="shared" si="183"/>
        <v/>
      </c>
      <c r="AE613" t="str">
        <f t="shared" si="183"/>
        <v/>
      </c>
      <c r="AF613" t="str">
        <f t="shared" si="183"/>
        <v/>
      </c>
      <c r="AG613" t="str">
        <f t="shared" si="183"/>
        <v/>
      </c>
      <c r="AH613" t="str">
        <f t="shared" si="183"/>
        <v/>
      </c>
      <c r="AI613">
        <f t="shared" si="177"/>
        <v>0</v>
      </c>
      <c r="AJ613">
        <f t="shared" si="178"/>
        <v>1</v>
      </c>
    </row>
    <row r="614" spans="2:36" hidden="1" x14ac:dyDescent="0.2">
      <c r="B614">
        <f>TABLA!D608</f>
        <v>2045</v>
      </c>
      <c r="C614" t="str">
        <f>IF(ISNA(LOOKUP($D614,BLIOTECAS!$B$1:$B$27,BLIOTECAS!C$1:C$27)),"",LOOKUP($D614,BLIOTECAS!$B$1:$B$27,BLIOTECAS!C$1:C$27))</f>
        <v>F. Óptica y Optometría</v>
      </c>
      <c r="D614">
        <f>TABLA!G608</f>
        <v>25</v>
      </c>
      <c r="E614" s="163">
        <f>TABLA!BF608</f>
        <v>0</v>
      </c>
      <c r="F614" s="163">
        <f>TABLA!BO608</f>
        <v>0</v>
      </c>
      <c r="G614" t="str">
        <f t="shared" ref="G614:U629" si="185">IFERROR((IF(FIND(G$1,$E614,1)&gt;0,"x")),"")</f>
        <v/>
      </c>
      <c r="H614" t="str">
        <f t="shared" si="185"/>
        <v/>
      </c>
      <c r="I614" t="str">
        <f t="shared" si="185"/>
        <v/>
      </c>
      <c r="J614" t="str">
        <f t="shared" si="185"/>
        <v/>
      </c>
      <c r="K614" t="str">
        <f t="shared" si="185"/>
        <v/>
      </c>
      <c r="L614" t="str">
        <f t="shared" si="185"/>
        <v/>
      </c>
      <c r="M614" t="str">
        <f t="shared" si="185"/>
        <v/>
      </c>
      <c r="N614" t="str">
        <f t="shared" si="185"/>
        <v/>
      </c>
      <c r="O614" t="str">
        <f t="shared" si="185"/>
        <v/>
      </c>
      <c r="P614" t="str">
        <f t="shared" si="185"/>
        <v/>
      </c>
      <c r="Q614" t="str">
        <f t="shared" si="185"/>
        <v/>
      </c>
      <c r="R614" t="str">
        <f t="shared" si="185"/>
        <v/>
      </c>
      <c r="S614" t="str">
        <f t="shared" si="185"/>
        <v/>
      </c>
      <c r="T614" t="str">
        <f t="shared" si="185"/>
        <v/>
      </c>
      <c r="U614" t="str">
        <f t="shared" si="185"/>
        <v/>
      </c>
      <c r="V614" t="str">
        <f t="shared" si="176"/>
        <v/>
      </c>
      <c r="W614" t="str">
        <f t="shared" si="184"/>
        <v/>
      </c>
      <c r="X614" t="str">
        <f t="shared" si="184"/>
        <v/>
      </c>
      <c r="Y614" t="str">
        <f t="shared" si="184"/>
        <v/>
      </c>
      <c r="Z614" t="str">
        <f t="shared" si="184"/>
        <v/>
      </c>
      <c r="AA614" t="str">
        <f t="shared" si="184"/>
        <v/>
      </c>
      <c r="AB614" t="str">
        <f t="shared" si="184"/>
        <v/>
      </c>
      <c r="AC614" t="str">
        <f t="shared" si="183"/>
        <v/>
      </c>
      <c r="AD614" t="str">
        <f t="shared" si="183"/>
        <v/>
      </c>
      <c r="AE614" t="str">
        <f t="shared" si="183"/>
        <v/>
      </c>
      <c r="AF614" t="str">
        <f t="shared" si="183"/>
        <v/>
      </c>
      <c r="AG614" t="str">
        <f t="shared" si="183"/>
        <v/>
      </c>
      <c r="AH614" t="str">
        <f t="shared" si="183"/>
        <v/>
      </c>
      <c r="AI614">
        <f t="shared" si="177"/>
        <v>0</v>
      </c>
      <c r="AJ614">
        <f t="shared" si="178"/>
        <v>0</v>
      </c>
    </row>
    <row r="615" spans="2:36" hidden="1" x14ac:dyDescent="0.2">
      <c r="B615">
        <f>TABLA!D609</f>
        <v>2046</v>
      </c>
      <c r="C615" t="str">
        <f>IF(ISNA(LOOKUP($D615,BLIOTECAS!$B$1:$B$27,BLIOTECAS!C$1:C$27)),"",LOOKUP($D615,BLIOTECAS!$B$1:$B$27,BLIOTECAS!C$1:C$27))</f>
        <v>F. Óptica y Optometría</v>
      </c>
      <c r="D615">
        <f>TABLA!G609</f>
        <v>25</v>
      </c>
      <c r="E615" s="163">
        <f>TABLA!BF609</f>
        <v>0</v>
      </c>
      <c r="F615" s="163">
        <f>TABLA!BO609</f>
        <v>0</v>
      </c>
      <c r="G615" t="str">
        <f t="shared" si="185"/>
        <v/>
      </c>
      <c r="H615" t="str">
        <f t="shared" si="185"/>
        <v/>
      </c>
      <c r="I615" t="str">
        <f t="shared" si="185"/>
        <v/>
      </c>
      <c r="J615" t="str">
        <f t="shared" si="185"/>
        <v/>
      </c>
      <c r="K615" t="str">
        <f t="shared" si="185"/>
        <v/>
      </c>
      <c r="L615" t="str">
        <f t="shared" si="185"/>
        <v/>
      </c>
      <c r="M615" t="str">
        <f t="shared" si="185"/>
        <v/>
      </c>
      <c r="N615" t="str">
        <f t="shared" si="185"/>
        <v/>
      </c>
      <c r="O615" t="str">
        <f t="shared" si="185"/>
        <v/>
      </c>
      <c r="P615" t="str">
        <f t="shared" si="185"/>
        <v/>
      </c>
      <c r="Q615" t="str">
        <f t="shared" si="185"/>
        <v/>
      </c>
      <c r="R615" t="str">
        <f t="shared" si="185"/>
        <v/>
      </c>
      <c r="S615" t="str">
        <f t="shared" si="185"/>
        <v/>
      </c>
      <c r="T615" t="str">
        <f t="shared" si="185"/>
        <v/>
      </c>
      <c r="U615" t="str">
        <f t="shared" si="185"/>
        <v/>
      </c>
      <c r="V615" t="str">
        <f t="shared" si="176"/>
        <v/>
      </c>
      <c r="W615" t="str">
        <f t="shared" si="184"/>
        <v/>
      </c>
      <c r="X615" t="str">
        <f t="shared" si="184"/>
        <v/>
      </c>
      <c r="Y615" t="str">
        <f t="shared" si="184"/>
        <v/>
      </c>
      <c r="Z615" t="str">
        <f t="shared" si="184"/>
        <v/>
      </c>
      <c r="AA615" t="str">
        <f t="shared" si="184"/>
        <v/>
      </c>
      <c r="AB615" t="str">
        <f t="shared" si="184"/>
        <v/>
      </c>
      <c r="AC615" t="str">
        <f t="shared" si="183"/>
        <v/>
      </c>
      <c r="AD615" t="str">
        <f t="shared" si="183"/>
        <v/>
      </c>
      <c r="AE615" t="str">
        <f t="shared" si="183"/>
        <v/>
      </c>
      <c r="AF615" t="str">
        <f t="shared" si="183"/>
        <v/>
      </c>
      <c r="AG615" t="str">
        <f t="shared" si="183"/>
        <v/>
      </c>
      <c r="AH615" t="str">
        <f t="shared" si="183"/>
        <v/>
      </c>
      <c r="AI615">
        <f t="shared" si="177"/>
        <v>0</v>
      </c>
      <c r="AJ615">
        <f t="shared" si="178"/>
        <v>0</v>
      </c>
    </row>
    <row r="616" spans="2:36" ht="25.5" hidden="1" x14ac:dyDescent="0.2">
      <c r="B616">
        <f>TABLA!D610</f>
        <v>2047</v>
      </c>
      <c r="C616" t="str">
        <f>IF(ISNA(LOOKUP($D616,BLIOTECAS!$B$1:$B$27,BLIOTECAS!C$1:C$27)),"",LOOKUP($D616,BLIOTECAS!$B$1:$B$27,BLIOTECAS!C$1:C$27))</f>
        <v>F. Óptica y Optometría</v>
      </c>
      <c r="D616">
        <f>TABLA!G610</f>
        <v>25</v>
      </c>
      <c r="E616" s="163">
        <f>TABLA!BF610</f>
        <v>0</v>
      </c>
      <c r="F616" s="163" t="str">
        <f>TABLA!BO610</f>
        <v>El personal es profesional y no solo atienden tus peticiones sino que te remiten información bibliográfica por si pudiera serteútil. Personal excelente</v>
      </c>
      <c r="G616" t="str">
        <f t="shared" si="185"/>
        <v/>
      </c>
      <c r="H616" t="str">
        <f t="shared" si="185"/>
        <v/>
      </c>
      <c r="I616" t="str">
        <f t="shared" si="185"/>
        <v/>
      </c>
      <c r="J616" t="str">
        <f t="shared" si="185"/>
        <v/>
      </c>
      <c r="K616" t="str">
        <f t="shared" si="185"/>
        <v/>
      </c>
      <c r="L616" t="str">
        <f t="shared" si="185"/>
        <v/>
      </c>
      <c r="M616" t="str">
        <f t="shared" si="185"/>
        <v/>
      </c>
      <c r="N616" t="str">
        <f t="shared" si="185"/>
        <v/>
      </c>
      <c r="O616" t="str">
        <f t="shared" si="185"/>
        <v/>
      </c>
      <c r="P616" t="str">
        <f t="shared" si="185"/>
        <v/>
      </c>
      <c r="Q616" t="str">
        <f t="shared" si="185"/>
        <v/>
      </c>
      <c r="R616" t="str">
        <f t="shared" si="185"/>
        <v/>
      </c>
      <c r="S616" t="str">
        <f t="shared" si="185"/>
        <v/>
      </c>
      <c r="T616" t="str">
        <f t="shared" si="185"/>
        <v/>
      </c>
      <c r="U616" t="str">
        <f t="shared" si="185"/>
        <v/>
      </c>
      <c r="V616" t="str">
        <f t="shared" si="176"/>
        <v/>
      </c>
      <c r="W616" t="str">
        <f t="shared" si="184"/>
        <v/>
      </c>
      <c r="X616" t="str">
        <f t="shared" si="184"/>
        <v/>
      </c>
      <c r="Y616" t="str">
        <f t="shared" si="184"/>
        <v/>
      </c>
      <c r="Z616" t="str">
        <f t="shared" si="184"/>
        <v/>
      </c>
      <c r="AA616" t="str">
        <f t="shared" si="184"/>
        <v/>
      </c>
      <c r="AB616" t="str">
        <f t="shared" si="184"/>
        <v/>
      </c>
      <c r="AC616" t="str">
        <f t="shared" ref="AC616:AH625" si="186">IFERROR((IF(FIND(AC$1,$E616,1)&gt;0,"x")),"")</f>
        <v/>
      </c>
      <c r="AD616" t="str">
        <f t="shared" si="186"/>
        <v/>
      </c>
      <c r="AE616" t="str">
        <f t="shared" si="186"/>
        <v/>
      </c>
      <c r="AF616" t="str">
        <f t="shared" si="186"/>
        <v/>
      </c>
      <c r="AG616" t="str">
        <f t="shared" si="186"/>
        <v/>
      </c>
      <c r="AH616" t="str">
        <f t="shared" si="186"/>
        <v/>
      </c>
      <c r="AI616">
        <f t="shared" si="177"/>
        <v>0</v>
      </c>
      <c r="AJ616">
        <f t="shared" si="178"/>
        <v>1</v>
      </c>
    </row>
    <row r="617" spans="2:36" hidden="1" x14ac:dyDescent="0.2">
      <c r="B617">
        <f>TABLA!D611</f>
        <v>2048</v>
      </c>
      <c r="C617" t="str">
        <f>IF(ISNA(LOOKUP($D617,BLIOTECAS!$B$1:$B$27,BLIOTECAS!C$1:C$27)),"",LOOKUP($D617,BLIOTECAS!$B$1:$B$27,BLIOTECAS!C$1:C$27))</f>
        <v xml:space="preserve">Facultad de Ciencias Políticas y Sociología </v>
      </c>
      <c r="D617">
        <f>TABLA!G611</f>
        <v>9</v>
      </c>
      <c r="E617" s="163">
        <f>TABLA!BF611</f>
        <v>0</v>
      </c>
      <c r="F617" s="163">
        <f>TABLA!BO611</f>
        <v>0</v>
      </c>
      <c r="G617" t="str">
        <f t="shared" si="185"/>
        <v/>
      </c>
      <c r="H617" t="str">
        <f t="shared" si="185"/>
        <v/>
      </c>
      <c r="I617" t="str">
        <f t="shared" si="185"/>
        <v/>
      </c>
      <c r="J617" t="str">
        <f t="shared" si="185"/>
        <v/>
      </c>
      <c r="K617" t="str">
        <f t="shared" si="185"/>
        <v/>
      </c>
      <c r="L617" t="str">
        <f t="shared" si="185"/>
        <v/>
      </c>
      <c r="M617" t="str">
        <f t="shared" si="185"/>
        <v/>
      </c>
      <c r="N617" t="str">
        <f t="shared" si="185"/>
        <v/>
      </c>
      <c r="O617" t="str">
        <f t="shared" si="185"/>
        <v/>
      </c>
      <c r="P617" t="str">
        <f t="shared" si="185"/>
        <v/>
      </c>
      <c r="Q617" t="str">
        <f t="shared" si="185"/>
        <v/>
      </c>
      <c r="R617" t="str">
        <f t="shared" si="185"/>
        <v/>
      </c>
      <c r="S617" t="str">
        <f t="shared" si="185"/>
        <v/>
      </c>
      <c r="T617" t="str">
        <f t="shared" si="185"/>
        <v/>
      </c>
      <c r="U617" t="str">
        <f t="shared" si="185"/>
        <v/>
      </c>
      <c r="V617" t="str">
        <f t="shared" si="176"/>
        <v/>
      </c>
      <c r="W617" t="str">
        <f t="shared" ref="W617:AB632" si="187">IFERROR((IF(FIND(W$1,$E617,1)&gt;0,"x")),"")</f>
        <v/>
      </c>
      <c r="X617" t="str">
        <f t="shared" si="187"/>
        <v/>
      </c>
      <c r="Y617" t="str">
        <f t="shared" si="187"/>
        <v/>
      </c>
      <c r="Z617" t="str">
        <f t="shared" si="187"/>
        <v/>
      </c>
      <c r="AA617" t="str">
        <f t="shared" si="187"/>
        <v/>
      </c>
      <c r="AB617" t="str">
        <f t="shared" si="187"/>
        <v/>
      </c>
      <c r="AC617" t="str">
        <f t="shared" si="186"/>
        <v/>
      </c>
      <c r="AD617" t="str">
        <f t="shared" si="186"/>
        <v/>
      </c>
      <c r="AE617" t="str">
        <f t="shared" si="186"/>
        <v/>
      </c>
      <c r="AF617" t="str">
        <f t="shared" si="186"/>
        <v/>
      </c>
      <c r="AG617" t="str">
        <f t="shared" si="186"/>
        <v/>
      </c>
      <c r="AH617" t="str">
        <f t="shared" si="186"/>
        <v/>
      </c>
      <c r="AI617">
        <f t="shared" si="177"/>
        <v>0</v>
      </c>
      <c r="AJ617">
        <f t="shared" si="178"/>
        <v>0</v>
      </c>
    </row>
    <row r="618" spans="2:36" hidden="1" x14ac:dyDescent="0.2">
      <c r="B618">
        <f>TABLA!D612</f>
        <v>2049</v>
      </c>
      <c r="C618" t="str">
        <f>IF(ISNA(LOOKUP($D618,BLIOTECAS!$B$1:$B$27,BLIOTECAS!C$1:C$27)),"",LOOKUP($D618,BLIOTECAS!$B$1:$B$27,BLIOTECAS!C$1:C$27))</f>
        <v>F. Óptica y Optometría</v>
      </c>
      <c r="D618">
        <f>TABLA!G612</f>
        <v>25</v>
      </c>
      <c r="E618" s="163">
        <f>TABLA!BF612</f>
        <v>0</v>
      </c>
      <c r="F618" s="163">
        <f>TABLA!BO612</f>
        <v>0</v>
      </c>
      <c r="G618" t="str">
        <f t="shared" si="185"/>
        <v/>
      </c>
      <c r="H618" t="str">
        <f t="shared" si="185"/>
        <v/>
      </c>
      <c r="I618" t="str">
        <f t="shared" si="185"/>
        <v/>
      </c>
      <c r="J618" t="str">
        <f t="shared" si="185"/>
        <v/>
      </c>
      <c r="K618" t="str">
        <f t="shared" si="185"/>
        <v/>
      </c>
      <c r="L618" t="str">
        <f t="shared" si="185"/>
        <v/>
      </c>
      <c r="M618" t="str">
        <f t="shared" si="185"/>
        <v/>
      </c>
      <c r="N618" t="str">
        <f t="shared" si="185"/>
        <v/>
      </c>
      <c r="O618" t="str">
        <f t="shared" si="185"/>
        <v/>
      </c>
      <c r="P618" t="str">
        <f t="shared" si="185"/>
        <v/>
      </c>
      <c r="Q618" t="str">
        <f t="shared" si="185"/>
        <v/>
      </c>
      <c r="R618" t="str">
        <f t="shared" si="185"/>
        <v/>
      </c>
      <c r="S618" t="str">
        <f t="shared" si="185"/>
        <v/>
      </c>
      <c r="T618" t="str">
        <f t="shared" si="185"/>
        <v/>
      </c>
      <c r="U618" t="str">
        <f t="shared" si="185"/>
        <v/>
      </c>
      <c r="V618" t="str">
        <f t="shared" si="176"/>
        <v/>
      </c>
      <c r="W618" t="str">
        <f t="shared" si="187"/>
        <v/>
      </c>
      <c r="X618" t="str">
        <f t="shared" si="187"/>
        <v/>
      </c>
      <c r="Y618" t="str">
        <f t="shared" si="187"/>
        <v/>
      </c>
      <c r="Z618" t="str">
        <f t="shared" si="187"/>
        <v/>
      </c>
      <c r="AA618" t="str">
        <f t="shared" si="187"/>
        <v/>
      </c>
      <c r="AB618" t="str">
        <f t="shared" si="187"/>
        <v/>
      </c>
      <c r="AC618" t="str">
        <f t="shared" si="186"/>
        <v/>
      </c>
      <c r="AD618" t="str">
        <f t="shared" si="186"/>
        <v/>
      </c>
      <c r="AE618" t="str">
        <f t="shared" si="186"/>
        <v/>
      </c>
      <c r="AF618" t="str">
        <f t="shared" si="186"/>
        <v/>
      </c>
      <c r="AG618" t="str">
        <f t="shared" si="186"/>
        <v/>
      </c>
      <c r="AH618" t="str">
        <f t="shared" si="186"/>
        <v/>
      </c>
      <c r="AI618">
        <f t="shared" si="177"/>
        <v>0</v>
      </c>
      <c r="AJ618">
        <f t="shared" si="178"/>
        <v>0</v>
      </c>
    </row>
    <row r="619" spans="2:36" ht="25.5" x14ac:dyDescent="0.2">
      <c r="B619">
        <f>TABLA!D613</f>
        <v>2050</v>
      </c>
      <c r="C619" t="str">
        <f>IF(ISNA(LOOKUP($D619,BLIOTECAS!$B$1:$B$27,BLIOTECAS!C$1:C$27)),"",LOOKUP($D619,BLIOTECAS!$B$1:$B$27,BLIOTECAS!C$1:C$27))</f>
        <v>F. Comercio y Turismo</v>
      </c>
      <c r="D619">
        <f>TABLA!G613</f>
        <v>24</v>
      </c>
      <c r="E619" s="163">
        <f>TABLA!BF613</f>
        <v>0</v>
      </c>
      <c r="F619" s="163" t="str">
        <f>TABLA!BO613</f>
        <v xml:space="preserve">me gustaría que se alargaran los plazos de préstamo para los profesores e investigadores. A veces necesitamos un libro bastante tiempo y hay que ir renovando una y otra vez </v>
      </c>
      <c r="G619" t="str">
        <f t="shared" si="185"/>
        <v/>
      </c>
      <c r="H619" t="str">
        <f t="shared" si="185"/>
        <v/>
      </c>
      <c r="I619" t="str">
        <f t="shared" si="185"/>
        <v/>
      </c>
      <c r="J619" t="str">
        <f t="shared" si="185"/>
        <v/>
      </c>
      <c r="K619" t="str">
        <f t="shared" si="185"/>
        <v/>
      </c>
      <c r="L619" t="str">
        <f t="shared" si="185"/>
        <v/>
      </c>
      <c r="M619" t="str">
        <f t="shared" si="185"/>
        <v/>
      </c>
      <c r="N619" t="str">
        <f t="shared" si="185"/>
        <v/>
      </c>
      <c r="O619" t="str">
        <f t="shared" si="185"/>
        <v/>
      </c>
      <c r="P619" t="str">
        <f t="shared" si="185"/>
        <v/>
      </c>
      <c r="Q619" t="str">
        <f t="shared" si="185"/>
        <v/>
      </c>
      <c r="R619" t="str">
        <f t="shared" si="185"/>
        <v/>
      </c>
      <c r="S619" t="str">
        <f t="shared" si="185"/>
        <v/>
      </c>
      <c r="T619" t="str">
        <f t="shared" si="185"/>
        <v/>
      </c>
      <c r="U619" t="str">
        <f t="shared" si="185"/>
        <v/>
      </c>
      <c r="V619" t="str">
        <f t="shared" si="176"/>
        <v/>
      </c>
      <c r="W619" t="str">
        <f t="shared" si="187"/>
        <v/>
      </c>
      <c r="X619" t="str">
        <f t="shared" si="187"/>
        <v/>
      </c>
      <c r="Y619" t="str">
        <f t="shared" si="187"/>
        <v/>
      </c>
      <c r="Z619" t="str">
        <f t="shared" si="187"/>
        <v/>
      </c>
      <c r="AA619" t="str">
        <f t="shared" si="187"/>
        <v/>
      </c>
      <c r="AB619" t="str">
        <f t="shared" si="187"/>
        <v/>
      </c>
      <c r="AC619" t="str">
        <f t="shared" si="186"/>
        <v/>
      </c>
      <c r="AD619" t="str">
        <f t="shared" si="186"/>
        <v/>
      </c>
      <c r="AE619" t="str">
        <f t="shared" si="186"/>
        <v/>
      </c>
      <c r="AF619" t="str">
        <f t="shared" si="186"/>
        <v/>
      </c>
      <c r="AG619" t="str">
        <f t="shared" si="186"/>
        <v/>
      </c>
      <c r="AH619" t="str">
        <f t="shared" si="186"/>
        <v/>
      </c>
      <c r="AI619">
        <f t="shared" si="177"/>
        <v>0</v>
      </c>
      <c r="AJ619">
        <f t="shared" si="178"/>
        <v>1</v>
      </c>
    </row>
    <row r="620" spans="2:36" hidden="1" x14ac:dyDescent="0.2">
      <c r="B620">
        <f>TABLA!D614</f>
        <v>2051</v>
      </c>
      <c r="C620" t="str">
        <f>IF(ISNA(LOOKUP($D620,BLIOTECAS!$B$1:$B$27,BLIOTECAS!C$1:C$27)),"",LOOKUP($D620,BLIOTECAS!$B$1:$B$27,BLIOTECAS!C$1:C$27))</f>
        <v xml:space="preserve">Facultad de Farmacia </v>
      </c>
      <c r="D620">
        <f>TABLA!G614</f>
        <v>13</v>
      </c>
      <c r="E620" s="163">
        <f>TABLA!BF614</f>
        <v>0</v>
      </c>
      <c r="F620" s="163">
        <f>TABLA!BO614</f>
        <v>0</v>
      </c>
      <c r="G620" t="str">
        <f t="shared" si="185"/>
        <v/>
      </c>
      <c r="H620" t="str">
        <f t="shared" si="185"/>
        <v/>
      </c>
      <c r="I620" t="str">
        <f t="shared" si="185"/>
        <v/>
      </c>
      <c r="J620" t="str">
        <f t="shared" si="185"/>
        <v/>
      </c>
      <c r="K620" t="str">
        <f t="shared" si="185"/>
        <v/>
      </c>
      <c r="L620" t="str">
        <f t="shared" si="185"/>
        <v/>
      </c>
      <c r="M620" t="str">
        <f t="shared" si="185"/>
        <v/>
      </c>
      <c r="N620" t="str">
        <f t="shared" si="185"/>
        <v/>
      </c>
      <c r="O620" t="str">
        <f t="shared" si="185"/>
        <v/>
      </c>
      <c r="P620" t="str">
        <f t="shared" si="185"/>
        <v/>
      </c>
      <c r="Q620" t="str">
        <f t="shared" si="185"/>
        <v/>
      </c>
      <c r="R620" t="str">
        <f t="shared" si="185"/>
        <v/>
      </c>
      <c r="S620" t="str">
        <f t="shared" si="185"/>
        <v/>
      </c>
      <c r="T620" t="str">
        <f t="shared" si="185"/>
        <v/>
      </c>
      <c r="U620" t="str">
        <f t="shared" si="185"/>
        <v/>
      </c>
      <c r="V620" t="str">
        <f t="shared" si="176"/>
        <v/>
      </c>
      <c r="W620" t="str">
        <f t="shared" si="187"/>
        <v/>
      </c>
      <c r="X620" t="str">
        <f t="shared" si="187"/>
        <v/>
      </c>
      <c r="Y620" t="str">
        <f t="shared" si="187"/>
        <v/>
      </c>
      <c r="Z620" t="str">
        <f t="shared" si="187"/>
        <v/>
      </c>
      <c r="AA620" t="str">
        <f t="shared" si="187"/>
        <v/>
      </c>
      <c r="AB620" t="str">
        <f t="shared" si="187"/>
        <v/>
      </c>
      <c r="AC620" t="str">
        <f t="shared" si="186"/>
        <v/>
      </c>
      <c r="AD620" t="str">
        <f t="shared" si="186"/>
        <v/>
      </c>
      <c r="AE620" t="str">
        <f t="shared" si="186"/>
        <v/>
      </c>
      <c r="AF620" t="str">
        <f t="shared" si="186"/>
        <v/>
      </c>
      <c r="AG620" t="str">
        <f t="shared" si="186"/>
        <v/>
      </c>
      <c r="AH620" t="str">
        <f t="shared" si="186"/>
        <v/>
      </c>
      <c r="AI620">
        <f t="shared" si="177"/>
        <v>0</v>
      </c>
      <c r="AJ620">
        <f t="shared" si="178"/>
        <v>0</v>
      </c>
    </row>
    <row r="621" spans="2:36" hidden="1" x14ac:dyDescent="0.2">
      <c r="B621">
        <f>TABLA!D615</f>
        <v>2052</v>
      </c>
      <c r="C621" t="str">
        <f>IF(ISNA(LOOKUP($D621,BLIOTECAS!$B$1:$B$27,BLIOTECAS!C$1:C$27)),"",LOOKUP($D621,BLIOTECAS!$B$1:$B$27,BLIOTECAS!C$1:C$27))</f>
        <v>F. Óptica y Optometría</v>
      </c>
      <c r="D621">
        <f>TABLA!G615</f>
        <v>25</v>
      </c>
      <c r="E621" s="163">
        <f>TABLA!BF615</f>
        <v>0</v>
      </c>
      <c r="F621" s="163">
        <f>TABLA!BO615</f>
        <v>0</v>
      </c>
      <c r="G621" t="str">
        <f t="shared" si="185"/>
        <v/>
      </c>
      <c r="H621" t="str">
        <f t="shared" si="185"/>
        <v/>
      </c>
      <c r="I621" t="str">
        <f t="shared" si="185"/>
        <v/>
      </c>
      <c r="J621" t="str">
        <f t="shared" si="185"/>
        <v/>
      </c>
      <c r="K621" t="str">
        <f t="shared" si="185"/>
        <v/>
      </c>
      <c r="L621" t="str">
        <f t="shared" si="185"/>
        <v/>
      </c>
      <c r="M621" t="str">
        <f t="shared" si="185"/>
        <v/>
      </c>
      <c r="N621" t="str">
        <f t="shared" si="185"/>
        <v/>
      </c>
      <c r="O621" t="str">
        <f t="shared" si="185"/>
        <v/>
      </c>
      <c r="P621" t="str">
        <f t="shared" si="185"/>
        <v/>
      </c>
      <c r="Q621" t="str">
        <f t="shared" si="185"/>
        <v/>
      </c>
      <c r="R621" t="str">
        <f t="shared" si="185"/>
        <v/>
      </c>
      <c r="S621" t="str">
        <f t="shared" si="185"/>
        <v/>
      </c>
      <c r="T621" t="str">
        <f t="shared" si="185"/>
        <v/>
      </c>
      <c r="U621" t="str">
        <f t="shared" si="185"/>
        <v/>
      </c>
      <c r="V621" t="str">
        <f t="shared" si="176"/>
        <v/>
      </c>
      <c r="W621" t="str">
        <f t="shared" si="187"/>
        <v/>
      </c>
      <c r="X621" t="str">
        <f t="shared" si="187"/>
        <v/>
      </c>
      <c r="Y621" t="str">
        <f t="shared" si="187"/>
        <v/>
      </c>
      <c r="Z621" t="str">
        <f t="shared" si="187"/>
        <v/>
      </c>
      <c r="AA621" t="str">
        <f t="shared" si="187"/>
        <v/>
      </c>
      <c r="AB621" t="str">
        <f t="shared" si="187"/>
        <v/>
      </c>
      <c r="AC621" t="str">
        <f t="shared" si="186"/>
        <v/>
      </c>
      <c r="AD621" t="str">
        <f t="shared" si="186"/>
        <v/>
      </c>
      <c r="AE621" t="str">
        <f t="shared" si="186"/>
        <v/>
      </c>
      <c r="AF621" t="str">
        <f t="shared" si="186"/>
        <v/>
      </c>
      <c r="AG621" t="str">
        <f t="shared" si="186"/>
        <v/>
      </c>
      <c r="AH621" t="str">
        <f t="shared" si="186"/>
        <v/>
      </c>
      <c r="AI621">
        <f t="shared" si="177"/>
        <v>0</v>
      </c>
      <c r="AJ621">
        <f t="shared" si="178"/>
        <v>0</v>
      </c>
    </row>
    <row r="622" spans="2:36" hidden="1" x14ac:dyDescent="0.2">
      <c r="B622">
        <f>TABLA!D616</f>
        <v>2053</v>
      </c>
      <c r="C622" t="str">
        <f>IF(ISNA(LOOKUP($D622,BLIOTECAS!$B$1:$B$27,BLIOTECAS!C$1:C$27)),"",LOOKUP($D622,BLIOTECAS!$B$1:$B$27,BLIOTECAS!C$1:C$27))</f>
        <v>F. Óptica y Optometría</v>
      </c>
      <c r="D622">
        <f>TABLA!G616</f>
        <v>25</v>
      </c>
      <c r="E622" s="163">
        <f>TABLA!BF616</f>
        <v>0</v>
      </c>
      <c r="F622" s="163">
        <f>TABLA!BO616</f>
        <v>0</v>
      </c>
      <c r="G622" t="str">
        <f t="shared" si="185"/>
        <v/>
      </c>
      <c r="H622" t="str">
        <f t="shared" si="185"/>
        <v/>
      </c>
      <c r="I622" t="str">
        <f t="shared" si="185"/>
        <v/>
      </c>
      <c r="J622" t="str">
        <f t="shared" si="185"/>
        <v/>
      </c>
      <c r="K622" t="str">
        <f t="shared" si="185"/>
        <v/>
      </c>
      <c r="L622" t="str">
        <f t="shared" si="185"/>
        <v/>
      </c>
      <c r="M622" t="str">
        <f t="shared" si="185"/>
        <v/>
      </c>
      <c r="N622" t="str">
        <f t="shared" si="185"/>
        <v/>
      </c>
      <c r="O622" t="str">
        <f t="shared" si="185"/>
        <v/>
      </c>
      <c r="P622" t="str">
        <f t="shared" si="185"/>
        <v/>
      </c>
      <c r="Q622" t="str">
        <f t="shared" si="185"/>
        <v/>
      </c>
      <c r="R622" t="str">
        <f t="shared" si="185"/>
        <v/>
      </c>
      <c r="S622" t="str">
        <f t="shared" si="185"/>
        <v/>
      </c>
      <c r="T622" t="str">
        <f t="shared" si="185"/>
        <v/>
      </c>
      <c r="U622" t="str">
        <f t="shared" si="185"/>
        <v/>
      </c>
      <c r="V622" t="str">
        <f t="shared" si="176"/>
        <v/>
      </c>
      <c r="W622" t="str">
        <f t="shared" si="187"/>
        <v/>
      </c>
      <c r="X622" t="str">
        <f t="shared" si="187"/>
        <v/>
      </c>
      <c r="Y622" t="str">
        <f t="shared" si="187"/>
        <v/>
      </c>
      <c r="Z622" t="str">
        <f t="shared" si="187"/>
        <v/>
      </c>
      <c r="AA622" t="str">
        <f t="shared" si="187"/>
        <v/>
      </c>
      <c r="AB622" t="str">
        <f t="shared" si="187"/>
        <v/>
      </c>
      <c r="AC622" t="str">
        <f t="shared" si="186"/>
        <v/>
      </c>
      <c r="AD622" t="str">
        <f t="shared" si="186"/>
        <v/>
      </c>
      <c r="AE622" t="str">
        <f t="shared" si="186"/>
        <v/>
      </c>
      <c r="AF622" t="str">
        <f t="shared" si="186"/>
        <v/>
      </c>
      <c r="AG622" t="str">
        <f t="shared" si="186"/>
        <v/>
      </c>
      <c r="AH622" t="str">
        <f t="shared" si="186"/>
        <v/>
      </c>
      <c r="AI622">
        <f t="shared" si="177"/>
        <v>0</v>
      </c>
      <c r="AJ622">
        <f t="shared" si="178"/>
        <v>0</v>
      </c>
    </row>
    <row r="623" spans="2:36" hidden="1" x14ac:dyDescent="0.2">
      <c r="B623">
        <f>TABLA!D617</f>
        <v>2054</v>
      </c>
      <c r="C623" t="str">
        <f>IF(ISNA(LOOKUP($D623,BLIOTECAS!$B$1:$B$27,BLIOTECAS!C$1:C$27)),"",LOOKUP($D623,BLIOTECAS!$B$1:$B$27,BLIOTECAS!C$1:C$27))</f>
        <v>F. Óptica y Optometría</v>
      </c>
      <c r="D623">
        <f>TABLA!G617</f>
        <v>25</v>
      </c>
      <c r="E623" s="163">
        <f>TABLA!BF617</f>
        <v>0</v>
      </c>
      <c r="F623" s="163">
        <f>TABLA!BO617</f>
        <v>0</v>
      </c>
      <c r="G623" t="str">
        <f t="shared" si="185"/>
        <v/>
      </c>
      <c r="H623" t="str">
        <f t="shared" si="185"/>
        <v/>
      </c>
      <c r="I623" t="str">
        <f t="shared" si="185"/>
        <v/>
      </c>
      <c r="J623" t="str">
        <f t="shared" si="185"/>
        <v/>
      </c>
      <c r="K623" t="str">
        <f t="shared" si="185"/>
        <v/>
      </c>
      <c r="L623" t="str">
        <f t="shared" si="185"/>
        <v/>
      </c>
      <c r="M623" t="str">
        <f t="shared" si="185"/>
        <v/>
      </c>
      <c r="N623" t="str">
        <f t="shared" si="185"/>
        <v/>
      </c>
      <c r="O623" t="str">
        <f t="shared" si="185"/>
        <v/>
      </c>
      <c r="P623" t="str">
        <f t="shared" si="185"/>
        <v/>
      </c>
      <c r="Q623" t="str">
        <f t="shared" si="185"/>
        <v/>
      </c>
      <c r="R623" t="str">
        <f t="shared" si="185"/>
        <v/>
      </c>
      <c r="S623" t="str">
        <f t="shared" si="185"/>
        <v/>
      </c>
      <c r="T623" t="str">
        <f t="shared" si="185"/>
        <v/>
      </c>
      <c r="U623" t="str">
        <f t="shared" si="185"/>
        <v/>
      </c>
      <c r="V623" t="str">
        <f t="shared" si="176"/>
        <v/>
      </c>
      <c r="W623" t="str">
        <f t="shared" si="187"/>
        <v/>
      </c>
      <c r="X623" t="str">
        <f t="shared" si="187"/>
        <v/>
      </c>
      <c r="Y623" t="str">
        <f t="shared" si="187"/>
        <v/>
      </c>
      <c r="Z623" t="str">
        <f t="shared" si="187"/>
        <v/>
      </c>
      <c r="AA623" t="str">
        <f t="shared" si="187"/>
        <v/>
      </c>
      <c r="AB623" t="str">
        <f t="shared" si="187"/>
        <v/>
      </c>
      <c r="AC623" t="str">
        <f t="shared" si="186"/>
        <v/>
      </c>
      <c r="AD623" t="str">
        <f t="shared" si="186"/>
        <v/>
      </c>
      <c r="AE623" t="str">
        <f t="shared" si="186"/>
        <v/>
      </c>
      <c r="AF623" t="str">
        <f t="shared" si="186"/>
        <v/>
      </c>
      <c r="AG623" t="str">
        <f t="shared" si="186"/>
        <v/>
      </c>
      <c r="AH623" t="str">
        <f t="shared" si="186"/>
        <v/>
      </c>
      <c r="AI623">
        <f t="shared" si="177"/>
        <v>0</v>
      </c>
      <c r="AJ623">
        <f t="shared" si="178"/>
        <v>0</v>
      </c>
    </row>
    <row r="624" spans="2:36" hidden="1" x14ac:dyDescent="0.2">
      <c r="B624">
        <f>TABLA!D618</f>
        <v>2055</v>
      </c>
      <c r="C624" t="str">
        <f>IF(ISNA(LOOKUP($D624,BLIOTECAS!$B$1:$B$27,BLIOTECAS!C$1:C$27)),"",LOOKUP($D624,BLIOTECAS!$B$1:$B$27,BLIOTECAS!C$1:C$27))</f>
        <v xml:space="preserve">Facultad de Farmacia </v>
      </c>
      <c r="D624">
        <f>TABLA!G618</f>
        <v>13</v>
      </c>
      <c r="E624" s="163">
        <f>TABLA!BF618</f>
        <v>0</v>
      </c>
      <c r="F624" s="163">
        <f>TABLA!BO618</f>
        <v>0</v>
      </c>
      <c r="G624" t="str">
        <f t="shared" si="185"/>
        <v/>
      </c>
      <c r="H624" t="str">
        <f t="shared" si="185"/>
        <v/>
      </c>
      <c r="I624" t="str">
        <f t="shared" si="185"/>
        <v/>
      </c>
      <c r="J624" t="str">
        <f t="shared" si="185"/>
        <v/>
      </c>
      <c r="K624" t="str">
        <f t="shared" si="185"/>
        <v/>
      </c>
      <c r="L624" t="str">
        <f t="shared" si="185"/>
        <v/>
      </c>
      <c r="M624" t="str">
        <f t="shared" si="185"/>
        <v/>
      </c>
      <c r="N624" t="str">
        <f t="shared" si="185"/>
        <v/>
      </c>
      <c r="O624" t="str">
        <f t="shared" si="185"/>
        <v/>
      </c>
      <c r="P624" t="str">
        <f t="shared" si="185"/>
        <v/>
      </c>
      <c r="Q624" t="str">
        <f t="shared" si="185"/>
        <v/>
      </c>
      <c r="R624" t="str">
        <f t="shared" si="185"/>
        <v/>
      </c>
      <c r="S624" t="str">
        <f t="shared" si="185"/>
        <v/>
      </c>
      <c r="T624" t="str">
        <f t="shared" si="185"/>
        <v/>
      </c>
      <c r="U624" t="str">
        <f t="shared" si="185"/>
        <v/>
      </c>
      <c r="V624" t="str">
        <f t="shared" si="176"/>
        <v/>
      </c>
      <c r="W624" t="str">
        <f t="shared" si="187"/>
        <v/>
      </c>
      <c r="X624" t="str">
        <f t="shared" si="187"/>
        <v/>
      </c>
      <c r="Y624" t="str">
        <f t="shared" si="187"/>
        <v/>
      </c>
      <c r="Z624" t="str">
        <f t="shared" si="187"/>
        <v/>
      </c>
      <c r="AA624" t="str">
        <f t="shared" si="187"/>
        <v/>
      </c>
      <c r="AB624" t="str">
        <f t="shared" si="187"/>
        <v/>
      </c>
      <c r="AC624" t="str">
        <f t="shared" si="186"/>
        <v/>
      </c>
      <c r="AD624" t="str">
        <f t="shared" si="186"/>
        <v/>
      </c>
      <c r="AE624" t="str">
        <f t="shared" si="186"/>
        <v/>
      </c>
      <c r="AF624" t="str">
        <f t="shared" si="186"/>
        <v/>
      </c>
      <c r="AG624" t="str">
        <f t="shared" si="186"/>
        <v/>
      </c>
      <c r="AH624" t="str">
        <f t="shared" si="186"/>
        <v/>
      </c>
      <c r="AI624">
        <f t="shared" si="177"/>
        <v>0</v>
      </c>
      <c r="AJ624">
        <f t="shared" si="178"/>
        <v>0</v>
      </c>
    </row>
    <row r="625" spans="2:36" hidden="1" x14ac:dyDescent="0.2">
      <c r="B625">
        <f>TABLA!D619</f>
        <v>2056</v>
      </c>
      <c r="C625" t="str">
        <f>IF(ISNA(LOOKUP($D625,BLIOTECAS!$B$1:$B$27,BLIOTECAS!C$1:C$27)),"",LOOKUP($D625,BLIOTECAS!$B$1:$B$27,BLIOTECAS!C$1:C$27))</f>
        <v>F. Óptica y Optometría</v>
      </c>
      <c r="D625">
        <f>TABLA!G619</f>
        <v>25</v>
      </c>
      <c r="E625" s="163">
        <f>TABLA!BF619</f>
        <v>0</v>
      </c>
      <c r="F625" s="163">
        <f>TABLA!BO619</f>
        <v>0</v>
      </c>
      <c r="G625" t="str">
        <f t="shared" si="185"/>
        <v/>
      </c>
      <c r="H625" t="str">
        <f t="shared" si="185"/>
        <v/>
      </c>
      <c r="I625" t="str">
        <f t="shared" si="185"/>
        <v/>
      </c>
      <c r="J625" t="str">
        <f t="shared" si="185"/>
        <v/>
      </c>
      <c r="K625" t="str">
        <f t="shared" si="185"/>
        <v/>
      </c>
      <c r="L625" t="str">
        <f t="shared" si="185"/>
        <v/>
      </c>
      <c r="M625" t="str">
        <f t="shared" si="185"/>
        <v/>
      </c>
      <c r="N625" t="str">
        <f t="shared" si="185"/>
        <v/>
      </c>
      <c r="O625" t="str">
        <f t="shared" si="185"/>
        <v/>
      </c>
      <c r="P625" t="str">
        <f t="shared" si="185"/>
        <v/>
      </c>
      <c r="Q625" t="str">
        <f t="shared" si="185"/>
        <v/>
      </c>
      <c r="R625" t="str">
        <f t="shared" si="185"/>
        <v/>
      </c>
      <c r="S625" t="str">
        <f t="shared" si="185"/>
        <v/>
      </c>
      <c r="T625" t="str">
        <f t="shared" si="185"/>
        <v/>
      </c>
      <c r="U625" t="str">
        <f t="shared" si="185"/>
        <v/>
      </c>
      <c r="V625" t="str">
        <f t="shared" si="176"/>
        <v/>
      </c>
      <c r="W625" t="str">
        <f t="shared" si="187"/>
        <v/>
      </c>
      <c r="X625" t="str">
        <f t="shared" si="187"/>
        <v/>
      </c>
      <c r="Y625" t="str">
        <f t="shared" si="187"/>
        <v/>
      </c>
      <c r="Z625" t="str">
        <f t="shared" si="187"/>
        <v/>
      </c>
      <c r="AA625" t="str">
        <f t="shared" si="187"/>
        <v/>
      </c>
      <c r="AB625" t="str">
        <f t="shared" si="187"/>
        <v/>
      </c>
      <c r="AC625" t="str">
        <f t="shared" si="186"/>
        <v/>
      </c>
      <c r="AD625" t="str">
        <f t="shared" si="186"/>
        <v/>
      </c>
      <c r="AE625" t="str">
        <f t="shared" si="186"/>
        <v/>
      </c>
      <c r="AF625" t="str">
        <f t="shared" si="186"/>
        <v/>
      </c>
      <c r="AG625" t="str">
        <f t="shared" si="186"/>
        <v/>
      </c>
      <c r="AH625" t="str">
        <f t="shared" si="186"/>
        <v/>
      </c>
      <c r="AI625">
        <f t="shared" si="177"/>
        <v>0</v>
      </c>
      <c r="AJ625">
        <f t="shared" si="178"/>
        <v>0</v>
      </c>
    </row>
    <row r="626" spans="2:36" hidden="1" x14ac:dyDescent="0.2">
      <c r="B626">
        <f>TABLA!D620</f>
        <v>2057</v>
      </c>
      <c r="C626" t="str">
        <f>IF(ISNA(LOOKUP($D626,BLIOTECAS!$B$1:$B$27,BLIOTECAS!C$1:C$27)),"",LOOKUP($D626,BLIOTECAS!$B$1:$B$27,BLIOTECAS!C$1:C$27))</f>
        <v xml:space="preserve">Facultad de Farmacia </v>
      </c>
      <c r="D626">
        <f>TABLA!G620</f>
        <v>13</v>
      </c>
      <c r="E626" s="163">
        <f>TABLA!BF620</f>
        <v>0</v>
      </c>
      <c r="F626" s="163">
        <f>TABLA!BO620</f>
        <v>0</v>
      </c>
      <c r="G626" t="str">
        <f t="shared" si="185"/>
        <v/>
      </c>
      <c r="H626" t="str">
        <f t="shared" si="185"/>
        <v/>
      </c>
      <c r="I626" t="str">
        <f t="shared" si="185"/>
        <v/>
      </c>
      <c r="J626" t="str">
        <f t="shared" si="185"/>
        <v/>
      </c>
      <c r="K626" t="str">
        <f t="shared" si="185"/>
        <v/>
      </c>
      <c r="L626" t="str">
        <f t="shared" si="185"/>
        <v/>
      </c>
      <c r="M626" t="str">
        <f t="shared" si="185"/>
        <v/>
      </c>
      <c r="N626" t="str">
        <f t="shared" si="185"/>
        <v/>
      </c>
      <c r="O626" t="str">
        <f t="shared" si="185"/>
        <v/>
      </c>
      <c r="P626" t="str">
        <f t="shared" si="185"/>
        <v/>
      </c>
      <c r="Q626" t="str">
        <f t="shared" si="185"/>
        <v/>
      </c>
      <c r="R626" t="str">
        <f t="shared" si="185"/>
        <v/>
      </c>
      <c r="S626" t="str">
        <f t="shared" si="185"/>
        <v/>
      </c>
      <c r="T626" t="str">
        <f t="shared" si="185"/>
        <v/>
      </c>
      <c r="U626" t="str">
        <f t="shared" si="185"/>
        <v/>
      </c>
      <c r="V626" t="str">
        <f t="shared" si="176"/>
        <v/>
      </c>
      <c r="W626" t="str">
        <f t="shared" si="187"/>
        <v/>
      </c>
      <c r="X626" t="str">
        <f t="shared" si="187"/>
        <v/>
      </c>
      <c r="Y626" t="str">
        <f t="shared" si="187"/>
        <v/>
      </c>
      <c r="Z626" t="str">
        <f t="shared" si="187"/>
        <v/>
      </c>
      <c r="AA626" t="str">
        <f t="shared" si="187"/>
        <v/>
      </c>
      <c r="AB626" t="str">
        <f t="shared" si="187"/>
        <v/>
      </c>
      <c r="AC626" t="str">
        <f t="shared" ref="AC626:AH641" si="188">IFERROR((IF(FIND(AC$1,$E626,1)&gt;0,"x")),"")</f>
        <v/>
      </c>
      <c r="AD626" t="str">
        <f t="shared" si="188"/>
        <v/>
      </c>
      <c r="AE626" t="str">
        <f t="shared" si="188"/>
        <v/>
      </c>
      <c r="AF626" t="str">
        <f t="shared" si="188"/>
        <v/>
      </c>
      <c r="AG626" t="str">
        <f t="shared" si="188"/>
        <v/>
      </c>
      <c r="AH626" t="str">
        <f t="shared" si="188"/>
        <v/>
      </c>
      <c r="AI626">
        <f t="shared" si="177"/>
        <v>0</v>
      </c>
      <c r="AJ626">
        <f t="shared" si="178"/>
        <v>0</v>
      </c>
    </row>
    <row r="627" spans="2:36" hidden="1" x14ac:dyDescent="0.2">
      <c r="B627" t="e">
        <f>TABLA!#REF!</f>
        <v>#REF!</v>
      </c>
      <c r="C627" t="e">
        <f>IF(ISNA(LOOKUP($D627,BLIOTECAS!$B$1:$B$27,BLIOTECAS!C$1:C$27)),"",LOOKUP($D627,BLIOTECAS!$B$1:$B$27,BLIOTECAS!C$1:C$27))</f>
        <v>#REF!</v>
      </c>
      <c r="D627" t="e">
        <f>TABLA!#REF!</f>
        <v>#REF!</v>
      </c>
      <c r="E627" s="163" t="e">
        <f>TABLA!#REF!</f>
        <v>#REF!</v>
      </c>
      <c r="F627" s="163" t="e">
        <f>TABLA!#REF!</f>
        <v>#REF!</v>
      </c>
      <c r="G627" t="str">
        <f t="shared" si="185"/>
        <v/>
      </c>
      <c r="H627" t="str">
        <f t="shared" si="185"/>
        <v/>
      </c>
      <c r="I627" t="str">
        <f t="shared" si="185"/>
        <v/>
      </c>
      <c r="J627" t="str">
        <f t="shared" si="185"/>
        <v/>
      </c>
      <c r="K627" t="str">
        <f t="shared" si="185"/>
        <v/>
      </c>
      <c r="L627" t="str">
        <f t="shared" si="185"/>
        <v/>
      </c>
      <c r="M627" t="str">
        <f t="shared" si="185"/>
        <v/>
      </c>
      <c r="N627" t="str">
        <f t="shared" si="185"/>
        <v/>
      </c>
      <c r="O627" t="str">
        <f t="shared" si="185"/>
        <v/>
      </c>
      <c r="P627" t="str">
        <f t="shared" si="185"/>
        <v/>
      </c>
      <c r="Q627" t="str">
        <f t="shared" si="185"/>
        <v/>
      </c>
      <c r="R627" t="str">
        <f t="shared" si="185"/>
        <v/>
      </c>
      <c r="S627" t="str">
        <f t="shared" si="185"/>
        <v/>
      </c>
      <c r="T627" t="str">
        <f t="shared" si="185"/>
        <v/>
      </c>
      <c r="U627" t="str">
        <f t="shared" si="185"/>
        <v/>
      </c>
      <c r="V627" t="str">
        <f t="shared" si="176"/>
        <v/>
      </c>
      <c r="W627" t="str">
        <f t="shared" si="187"/>
        <v/>
      </c>
      <c r="X627" t="str">
        <f t="shared" si="187"/>
        <v/>
      </c>
      <c r="Y627" t="str">
        <f t="shared" si="187"/>
        <v/>
      </c>
      <c r="Z627" t="str">
        <f t="shared" si="187"/>
        <v/>
      </c>
      <c r="AA627" t="str">
        <f t="shared" si="187"/>
        <v/>
      </c>
      <c r="AB627" t="str">
        <f t="shared" si="187"/>
        <v/>
      </c>
      <c r="AC627" t="str">
        <f t="shared" si="188"/>
        <v/>
      </c>
      <c r="AD627" t="str">
        <f t="shared" si="188"/>
        <v/>
      </c>
      <c r="AE627" t="str">
        <f t="shared" si="188"/>
        <v/>
      </c>
      <c r="AF627" t="str">
        <f t="shared" si="188"/>
        <v/>
      </c>
      <c r="AG627" t="str">
        <f t="shared" si="188"/>
        <v/>
      </c>
      <c r="AH627" t="str">
        <f t="shared" si="188"/>
        <v/>
      </c>
      <c r="AI627">
        <f t="shared" ref="AI627:AI644" si="189">COUNTIF(E627,"&lt;&gt;0")</f>
        <v>1</v>
      </c>
      <c r="AJ627">
        <f t="shared" ref="AJ627:AJ644" si="190">COUNTIF(F627,"&lt;&gt;0")</f>
        <v>1</v>
      </c>
    </row>
    <row r="628" spans="2:36" hidden="1" x14ac:dyDescent="0.2">
      <c r="B628">
        <f>TABLA!D621</f>
        <v>2058</v>
      </c>
      <c r="C628" t="str">
        <f>IF(ISNA(LOOKUP($D628,BLIOTECAS!$B$1:$B$27,BLIOTECAS!C$1:C$27)),"",LOOKUP($D628,BLIOTECAS!$B$1:$B$27,BLIOTECAS!C$1:C$27))</f>
        <v xml:space="preserve">Facultad de Farmacia </v>
      </c>
      <c r="D628">
        <f>TABLA!G621</f>
        <v>13</v>
      </c>
      <c r="E628" s="163">
        <f>TABLA!BF621</f>
        <v>0</v>
      </c>
      <c r="F628" s="163">
        <f>TABLA!BO621</f>
        <v>0</v>
      </c>
      <c r="G628" t="str">
        <f t="shared" si="185"/>
        <v/>
      </c>
      <c r="H628" t="str">
        <f t="shared" si="185"/>
        <v/>
      </c>
      <c r="I628" t="str">
        <f t="shared" si="185"/>
        <v/>
      </c>
      <c r="J628" t="str">
        <f t="shared" si="185"/>
        <v/>
      </c>
      <c r="K628" t="str">
        <f t="shared" si="185"/>
        <v/>
      </c>
      <c r="L628" t="str">
        <f t="shared" si="185"/>
        <v/>
      </c>
      <c r="M628" t="str">
        <f t="shared" si="185"/>
        <v/>
      </c>
      <c r="N628" t="str">
        <f t="shared" si="185"/>
        <v/>
      </c>
      <c r="O628" t="str">
        <f t="shared" si="185"/>
        <v/>
      </c>
      <c r="P628" t="str">
        <f t="shared" si="185"/>
        <v/>
      </c>
      <c r="Q628" t="str">
        <f t="shared" si="185"/>
        <v/>
      </c>
      <c r="R628" t="str">
        <f t="shared" si="185"/>
        <v/>
      </c>
      <c r="S628" t="str">
        <f t="shared" si="185"/>
        <v/>
      </c>
      <c r="T628" t="str">
        <f t="shared" si="185"/>
        <v/>
      </c>
      <c r="U628" t="str">
        <f t="shared" si="185"/>
        <v/>
      </c>
      <c r="V628" t="str">
        <f t="shared" si="176"/>
        <v/>
      </c>
      <c r="W628" t="str">
        <f t="shared" si="187"/>
        <v/>
      </c>
      <c r="X628" t="str">
        <f t="shared" si="187"/>
        <v/>
      </c>
      <c r="Y628" t="str">
        <f t="shared" si="187"/>
        <v/>
      </c>
      <c r="Z628" t="str">
        <f t="shared" si="187"/>
        <v/>
      </c>
      <c r="AA628" t="str">
        <f t="shared" si="187"/>
        <v/>
      </c>
      <c r="AB628" t="str">
        <f t="shared" si="187"/>
        <v/>
      </c>
      <c r="AC628" t="str">
        <f t="shared" si="188"/>
        <v/>
      </c>
      <c r="AD628" t="str">
        <f t="shared" si="188"/>
        <v/>
      </c>
      <c r="AE628" t="str">
        <f t="shared" si="188"/>
        <v/>
      </c>
      <c r="AF628" t="str">
        <f t="shared" si="188"/>
        <v/>
      </c>
      <c r="AG628" t="str">
        <f t="shared" si="188"/>
        <v/>
      </c>
      <c r="AH628" t="str">
        <f t="shared" si="188"/>
        <v/>
      </c>
      <c r="AI628">
        <f t="shared" si="189"/>
        <v>0</v>
      </c>
      <c r="AJ628">
        <f t="shared" si="190"/>
        <v>0</v>
      </c>
    </row>
    <row r="629" spans="2:36" hidden="1" x14ac:dyDescent="0.2">
      <c r="B629">
        <f>TABLA!D622</f>
        <v>2059</v>
      </c>
      <c r="C629" t="str">
        <f>IF(ISNA(LOOKUP($D629,BLIOTECAS!$B$1:$B$27,BLIOTECAS!C$1:C$27)),"",LOOKUP($D629,BLIOTECAS!$B$1:$B$27,BLIOTECAS!C$1:C$27))</f>
        <v>F. Óptica y Optometría</v>
      </c>
      <c r="D629">
        <f>TABLA!G622</f>
        <v>25</v>
      </c>
      <c r="E629" s="163">
        <f>TABLA!BF622</f>
        <v>0</v>
      </c>
      <c r="F629" s="163">
        <f>TABLA!BO622</f>
        <v>0</v>
      </c>
      <c r="G629" t="str">
        <f t="shared" si="185"/>
        <v/>
      </c>
      <c r="H629" t="str">
        <f t="shared" si="185"/>
        <v/>
      </c>
      <c r="I629" t="str">
        <f t="shared" si="185"/>
        <v/>
      </c>
      <c r="J629" t="str">
        <f t="shared" si="185"/>
        <v/>
      </c>
      <c r="K629" t="str">
        <f t="shared" si="185"/>
        <v/>
      </c>
      <c r="L629" t="str">
        <f t="shared" si="185"/>
        <v/>
      </c>
      <c r="M629" t="str">
        <f t="shared" si="185"/>
        <v/>
      </c>
      <c r="N629" t="str">
        <f t="shared" si="185"/>
        <v/>
      </c>
      <c r="O629" t="str">
        <f t="shared" si="185"/>
        <v/>
      </c>
      <c r="P629" t="str">
        <f t="shared" si="185"/>
        <v/>
      </c>
      <c r="Q629" t="str">
        <f t="shared" si="185"/>
        <v/>
      </c>
      <c r="R629" t="str">
        <f t="shared" si="185"/>
        <v/>
      </c>
      <c r="S629" t="str">
        <f t="shared" si="185"/>
        <v/>
      </c>
      <c r="T629" t="str">
        <f t="shared" si="185"/>
        <v/>
      </c>
      <c r="U629" t="str">
        <f t="shared" si="185"/>
        <v/>
      </c>
      <c r="V629" t="str">
        <f t="shared" si="176"/>
        <v/>
      </c>
      <c r="W629" t="str">
        <f t="shared" si="187"/>
        <v/>
      </c>
      <c r="X629" t="str">
        <f t="shared" si="187"/>
        <v/>
      </c>
      <c r="Y629" t="str">
        <f t="shared" si="187"/>
        <v/>
      </c>
      <c r="Z629" t="str">
        <f t="shared" si="187"/>
        <v/>
      </c>
      <c r="AA629" t="str">
        <f t="shared" si="187"/>
        <v/>
      </c>
      <c r="AB629" t="str">
        <f t="shared" si="187"/>
        <v/>
      </c>
      <c r="AC629" t="str">
        <f t="shared" si="188"/>
        <v/>
      </c>
      <c r="AD629" t="str">
        <f t="shared" si="188"/>
        <v/>
      </c>
      <c r="AE629" t="str">
        <f t="shared" si="188"/>
        <v/>
      </c>
      <c r="AF629" t="str">
        <f t="shared" si="188"/>
        <v/>
      </c>
      <c r="AG629" t="str">
        <f t="shared" si="188"/>
        <v/>
      </c>
      <c r="AH629" t="str">
        <f t="shared" si="188"/>
        <v/>
      </c>
      <c r="AI629">
        <f t="shared" si="189"/>
        <v>0</v>
      </c>
      <c r="AJ629">
        <f t="shared" si="190"/>
        <v>0</v>
      </c>
    </row>
    <row r="630" spans="2:36" hidden="1" x14ac:dyDescent="0.2">
      <c r="B630">
        <f>TABLA!D623</f>
        <v>2060</v>
      </c>
      <c r="C630" t="str">
        <f>IF(ISNA(LOOKUP($D630,BLIOTECAS!$B$1:$B$27,BLIOTECAS!C$1:C$27)),"",LOOKUP($D630,BLIOTECAS!$B$1:$B$27,BLIOTECAS!C$1:C$27))</f>
        <v>F. Óptica y Optometría</v>
      </c>
      <c r="D630">
        <f>TABLA!G623</f>
        <v>25</v>
      </c>
      <c r="E630" s="163">
        <f>TABLA!BF623</f>
        <v>0</v>
      </c>
      <c r="F630" s="163">
        <f>TABLA!BO623</f>
        <v>0</v>
      </c>
      <c r="G630" t="str">
        <f t="shared" ref="G630:V645" si="191">IFERROR((IF(FIND(G$1,$E630,1)&gt;0,"x")),"")</f>
        <v/>
      </c>
      <c r="H630" t="str">
        <f t="shared" si="191"/>
        <v/>
      </c>
      <c r="I630" t="str">
        <f t="shared" si="191"/>
        <v/>
      </c>
      <c r="J630" t="str">
        <f t="shared" si="191"/>
        <v/>
      </c>
      <c r="K630" t="str">
        <f t="shared" si="191"/>
        <v/>
      </c>
      <c r="L630" t="str">
        <f t="shared" si="191"/>
        <v/>
      </c>
      <c r="M630" t="str">
        <f t="shared" si="191"/>
        <v/>
      </c>
      <c r="N630" t="str">
        <f t="shared" si="191"/>
        <v/>
      </c>
      <c r="O630" t="str">
        <f t="shared" si="191"/>
        <v/>
      </c>
      <c r="P630" t="str">
        <f t="shared" si="191"/>
        <v/>
      </c>
      <c r="Q630" t="str">
        <f t="shared" si="191"/>
        <v/>
      </c>
      <c r="R630" t="str">
        <f t="shared" si="191"/>
        <v/>
      </c>
      <c r="S630" t="str">
        <f t="shared" si="191"/>
        <v/>
      </c>
      <c r="T630" t="str">
        <f t="shared" si="191"/>
        <v/>
      </c>
      <c r="U630" t="str">
        <f t="shared" si="191"/>
        <v/>
      </c>
      <c r="V630" t="str">
        <f t="shared" si="176"/>
        <v/>
      </c>
      <c r="W630" t="str">
        <f t="shared" si="187"/>
        <v/>
      </c>
      <c r="X630" t="str">
        <f t="shared" si="187"/>
        <v/>
      </c>
      <c r="Y630" t="str">
        <f t="shared" si="187"/>
        <v/>
      </c>
      <c r="Z630" t="str">
        <f t="shared" si="187"/>
        <v/>
      </c>
      <c r="AA630" t="str">
        <f t="shared" si="187"/>
        <v/>
      </c>
      <c r="AB630" t="str">
        <f t="shared" si="187"/>
        <v/>
      </c>
      <c r="AC630" t="str">
        <f t="shared" si="188"/>
        <v/>
      </c>
      <c r="AD630" t="str">
        <f t="shared" si="188"/>
        <v/>
      </c>
      <c r="AE630" t="str">
        <f t="shared" si="188"/>
        <v/>
      </c>
      <c r="AF630" t="str">
        <f t="shared" si="188"/>
        <v/>
      </c>
      <c r="AG630" t="str">
        <f t="shared" si="188"/>
        <v/>
      </c>
      <c r="AH630" t="str">
        <f t="shared" si="188"/>
        <v/>
      </c>
      <c r="AI630">
        <f t="shared" si="189"/>
        <v>0</v>
      </c>
      <c r="AJ630">
        <f t="shared" si="190"/>
        <v>0</v>
      </c>
    </row>
    <row r="631" spans="2:36" hidden="1" x14ac:dyDescent="0.2">
      <c r="B631" t="e">
        <f>TABLA!#REF!</f>
        <v>#REF!</v>
      </c>
      <c r="C631" t="e">
        <f>IF(ISNA(LOOKUP($D631,BLIOTECAS!$B$1:$B$27,BLIOTECAS!C$1:C$27)),"",LOOKUP($D631,BLIOTECAS!$B$1:$B$27,BLIOTECAS!C$1:C$27))</f>
        <v>#REF!</v>
      </c>
      <c r="D631" t="e">
        <f>TABLA!#REF!</f>
        <v>#REF!</v>
      </c>
      <c r="E631" s="163" t="e">
        <f>TABLA!#REF!</f>
        <v>#REF!</v>
      </c>
      <c r="F631" s="163" t="e">
        <f>TABLA!#REF!</f>
        <v>#REF!</v>
      </c>
      <c r="G631" t="str">
        <f t="shared" si="191"/>
        <v/>
      </c>
      <c r="H631" t="str">
        <f t="shared" si="191"/>
        <v/>
      </c>
      <c r="I631" t="str">
        <f t="shared" si="191"/>
        <v/>
      </c>
      <c r="J631" t="str">
        <f t="shared" si="191"/>
        <v/>
      </c>
      <c r="K631" t="str">
        <f t="shared" si="191"/>
        <v/>
      </c>
      <c r="L631" t="str">
        <f t="shared" si="191"/>
        <v/>
      </c>
      <c r="M631" t="str">
        <f t="shared" si="191"/>
        <v/>
      </c>
      <c r="N631" t="str">
        <f t="shared" si="191"/>
        <v/>
      </c>
      <c r="O631" t="str">
        <f t="shared" si="191"/>
        <v/>
      </c>
      <c r="P631" t="str">
        <f t="shared" si="191"/>
        <v/>
      </c>
      <c r="Q631" t="str">
        <f t="shared" si="191"/>
        <v/>
      </c>
      <c r="R631" t="str">
        <f t="shared" si="191"/>
        <v/>
      </c>
      <c r="S631" t="str">
        <f t="shared" si="191"/>
        <v/>
      </c>
      <c r="T631" t="str">
        <f t="shared" si="191"/>
        <v/>
      </c>
      <c r="U631" t="str">
        <f t="shared" si="191"/>
        <v/>
      </c>
      <c r="V631" t="str">
        <f t="shared" si="176"/>
        <v/>
      </c>
      <c r="W631" t="str">
        <f t="shared" si="187"/>
        <v/>
      </c>
      <c r="X631" t="str">
        <f t="shared" si="187"/>
        <v/>
      </c>
      <c r="Y631" t="str">
        <f t="shared" si="187"/>
        <v/>
      </c>
      <c r="Z631" t="str">
        <f t="shared" si="187"/>
        <v/>
      </c>
      <c r="AA631" t="str">
        <f t="shared" si="187"/>
        <v/>
      </c>
      <c r="AB631" t="str">
        <f t="shared" si="187"/>
        <v/>
      </c>
      <c r="AC631" t="str">
        <f t="shared" si="188"/>
        <v/>
      </c>
      <c r="AD631" t="str">
        <f t="shared" si="188"/>
        <v/>
      </c>
      <c r="AE631" t="str">
        <f t="shared" si="188"/>
        <v/>
      </c>
      <c r="AF631" t="str">
        <f t="shared" si="188"/>
        <v/>
      </c>
      <c r="AG631" t="str">
        <f t="shared" si="188"/>
        <v/>
      </c>
      <c r="AH631" t="str">
        <f t="shared" si="188"/>
        <v/>
      </c>
      <c r="AI631">
        <f t="shared" si="189"/>
        <v>1</v>
      </c>
      <c r="AJ631">
        <f t="shared" si="190"/>
        <v>1</v>
      </c>
    </row>
    <row r="632" spans="2:36" hidden="1" x14ac:dyDescent="0.2">
      <c r="B632" t="e">
        <f>TABLA!#REF!</f>
        <v>#REF!</v>
      </c>
      <c r="C632" t="e">
        <f>IF(ISNA(LOOKUP($D632,BLIOTECAS!$B$1:$B$27,BLIOTECAS!C$1:C$27)),"",LOOKUP($D632,BLIOTECAS!$B$1:$B$27,BLIOTECAS!C$1:C$27))</f>
        <v>#REF!</v>
      </c>
      <c r="D632" t="e">
        <f>TABLA!#REF!</f>
        <v>#REF!</v>
      </c>
      <c r="E632" s="163" t="e">
        <f>TABLA!#REF!</f>
        <v>#REF!</v>
      </c>
      <c r="F632" s="163" t="e">
        <f>TABLA!#REF!</f>
        <v>#REF!</v>
      </c>
      <c r="G632" t="str">
        <f t="shared" si="191"/>
        <v/>
      </c>
      <c r="H632" t="str">
        <f t="shared" si="191"/>
        <v/>
      </c>
      <c r="I632" t="str">
        <f t="shared" si="191"/>
        <v/>
      </c>
      <c r="J632" t="str">
        <f t="shared" si="191"/>
        <v/>
      </c>
      <c r="K632" t="str">
        <f t="shared" si="191"/>
        <v/>
      </c>
      <c r="L632" t="str">
        <f t="shared" si="191"/>
        <v/>
      </c>
      <c r="M632" t="str">
        <f t="shared" si="191"/>
        <v/>
      </c>
      <c r="N632" t="str">
        <f t="shared" si="191"/>
        <v/>
      </c>
      <c r="O632" t="str">
        <f t="shared" si="191"/>
        <v/>
      </c>
      <c r="P632" t="str">
        <f t="shared" si="191"/>
        <v/>
      </c>
      <c r="Q632" t="str">
        <f t="shared" si="191"/>
        <v/>
      </c>
      <c r="R632" t="str">
        <f t="shared" si="191"/>
        <v/>
      </c>
      <c r="S632" t="str">
        <f t="shared" si="191"/>
        <v/>
      </c>
      <c r="T632" t="str">
        <f t="shared" si="191"/>
        <v/>
      </c>
      <c r="U632" t="str">
        <f t="shared" si="191"/>
        <v/>
      </c>
      <c r="V632" t="str">
        <f t="shared" si="176"/>
        <v/>
      </c>
      <c r="W632" t="str">
        <f t="shared" si="187"/>
        <v/>
      </c>
      <c r="X632" t="str">
        <f t="shared" si="187"/>
        <v/>
      </c>
      <c r="Y632" t="str">
        <f t="shared" si="187"/>
        <v/>
      </c>
      <c r="Z632" t="str">
        <f t="shared" si="187"/>
        <v/>
      </c>
      <c r="AA632" t="str">
        <f t="shared" si="187"/>
        <v/>
      </c>
      <c r="AB632" t="str">
        <f t="shared" si="187"/>
        <v/>
      </c>
      <c r="AC632" t="str">
        <f t="shared" si="188"/>
        <v/>
      </c>
      <c r="AD632" t="str">
        <f t="shared" si="188"/>
        <v/>
      </c>
      <c r="AE632" t="str">
        <f t="shared" si="188"/>
        <v/>
      </c>
      <c r="AF632" t="str">
        <f t="shared" si="188"/>
        <v/>
      </c>
      <c r="AG632" t="str">
        <f t="shared" si="188"/>
        <v/>
      </c>
      <c r="AH632" t="str">
        <f t="shared" si="188"/>
        <v/>
      </c>
      <c r="AI632">
        <f t="shared" si="189"/>
        <v>1</v>
      </c>
      <c r="AJ632">
        <f t="shared" si="190"/>
        <v>1</v>
      </c>
    </row>
    <row r="633" spans="2:36" hidden="1" x14ac:dyDescent="0.2">
      <c r="B633" t="e">
        <f>TABLA!#REF!</f>
        <v>#REF!</v>
      </c>
      <c r="C633" t="e">
        <f>IF(ISNA(LOOKUP($D633,BLIOTECAS!$B$1:$B$27,BLIOTECAS!C$1:C$27)),"",LOOKUP($D633,BLIOTECAS!$B$1:$B$27,BLIOTECAS!C$1:C$27))</f>
        <v>#REF!</v>
      </c>
      <c r="D633" t="e">
        <f>TABLA!#REF!</f>
        <v>#REF!</v>
      </c>
      <c r="E633" s="163" t="e">
        <f>TABLA!#REF!</f>
        <v>#REF!</v>
      </c>
      <c r="F633" s="163" t="e">
        <f>TABLA!#REF!</f>
        <v>#REF!</v>
      </c>
      <c r="G633" t="str">
        <f t="shared" si="191"/>
        <v/>
      </c>
      <c r="H633" t="str">
        <f t="shared" si="191"/>
        <v/>
      </c>
      <c r="I633" t="str">
        <f t="shared" si="191"/>
        <v/>
      </c>
      <c r="J633" t="str">
        <f t="shared" si="191"/>
        <v/>
      </c>
      <c r="K633" t="str">
        <f t="shared" si="191"/>
        <v/>
      </c>
      <c r="L633" t="str">
        <f t="shared" si="191"/>
        <v/>
      </c>
      <c r="M633" t="str">
        <f t="shared" si="191"/>
        <v/>
      </c>
      <c r="N633" t="str">
        <f t="shared" si="191"/>
        <v/>
      </c>
      <c r="O633" t="str">
        <f t="shared" si="191"/>
        <v/>
      </c>
      <c r="P633" t="str">
        <f t="shared" si="191"/>
        <v/>
      </c>
      <c r="Q633" t="str">
        <f t="shared" si="191"/>
        <v/>
      </c>
      <c r="R633" t="str">
        <f t="shared" si="191"/>
        <v/>
      </c>
      <c r="S633" t="str">
        <f t="shared" si="191"/>
        <v/>
      </c>
      <c r="T633" t="str">
        <f t="shared" si="191"/>
        <v/>
      </c>
      <c r="U633" t="str">
        <f t="shared" si="191"/>
        <v/>
      </c>
      <c r="V633" t="str">
        <f t="shared" si="176"/>
        <v/>
      </c>
      <c r="W633" t="str">
        <f t="shared" si="176"/>
        <v/>
      </c>
      <c r="X633" t="str">
        <f t="shared" si="176"/>
        <v/>
      </c>
      <c r="Y633" t="str">
        <f t="shared" si="176"/>
        <v/>
      </c>
      <c r="Z633" t="str">
        <f t="shared" si="176"/>
        <v/>
      </c>
      <c r="AA633" t="str">
        <f t="shared" si="176"/>
        <v/>
      </c>
      <c r="AB633" t="str">
        <f t="shared" si="176"/>
        <v/>
      </c>
      <c r="AC633" t="str">
        <f t="shared" si="188"/>
        <v/>
      </c>
      <c r="AD633" t="str">
        <f t="shared" si="188"/>
        <v/>
      </c>
      <c r="AE633" t="str">
        <f t="shared" si="188"/>
        <v/>
      </c>
      <c r="AF633" t="str">
        <f t="shared" si="188"/>
        <v/>
      </c>
      <c r="AG633" t="str">
        <f t="shared" si="188"/>
        <v/>
      </c>
      <c r="AH633" t="str">
        <f t="shared" si="188"/>
        <v/>
      </c>
      <c r="AI633">
        <f t="shared" si="189"/>
        <v>1</v>
      </c>
      <c r="AJ633">
        <f t="shared" si="190"/>
        <v>1</v>
      </c>
    </row>
    <row r="634" spans="2:36" hidden="1" x14ac:dyDescent="0.2">
      <c r="B634" t="e">
        <f>TABLA!#REF!</f>
        <v>#REF!</v>
      </c>
      <c r="C634" t="e">
        <f>IF(ISNA(LOOKUP($D634,BLIOTECAS!$B$1:$B$27,BLIOTECAS!C$1:C$27)),"",LOOKUP($D634,BLIOTECAS!$B$1:$B$27,BLIOTECAS!C$1:C$27))</f>
        <v>#REF!</v>
      </c>
      <c r="D634" t="e">
        <f>TABLA!#REF!</f>
        <v>#REF!</v>
      </c>
      <c r="E634" s="163" t="e">
        <f>TABLA!#REF!</f>
        <v>#REF!</v>
      </c>
      <c r="F634" s="163" t="e">
        <f>TABLA!#REF!</f>
        <v>#REF!</v>
      </c>
      <c r="G634" t="str">
        <f t="shared" si="191"/>
        <v/>
      </c>
      <c r="H634" t="str">
        <f t="shared" si="191"/>
        <v/>
      </c>
      <c r="I634" t="str">
        <f t="shared" si="191"/>
        <v/>
      </c>
      <c r="J634" t="str">
        <f t="shared" si="191"/>
        <v/>
      </c>
      <c r="K634" t="str">
        <f t="shared" si="191"/>
        <v/>
      </c>
      <c r="L634" t="str">
        <f t="shared" si="191"/>
        <v/>
      </c>
      <c r="M634" t="str">
        <f t="shared" si="191"/>
        <v/>
      </c>
      <c r="N634" t="str">
        <f t="shared" si="191"/>
        <v/>
      </c>
      <c r="O634" t="str">
        <f t="shared" si="191"/>
        <v/>
      </c>
      <c r="P634" t="str">
        <f t="shared" si="191"/>
        <v/>
      </c>
      <c r="Q634" t="str">
        <f t="shared" si="191"/>
        <v/>
      </c>
      <c r="R634" t="str">
        <f t="shared" si="191"/>
        <v/>
      </c>
      <c r="S634" t="str">
        <f t="shared" si="191"/>
        <v/>
      </c>
      <c r="T634" t="str">
        <f t="shared" si="191"/>
        <v/>
      </c>
      <c r="U634" t="str">
        <f t="shared" si="191"/>
        <v/>
      </c>
      <c r="V634" t="str">
        <f t="shared" si="191"/>
        <v/>
      </c>
      <c r="W634" t="str">
        <f t="shared" ref="W634:AH649" si="192">IFERROR((IF(FIND(W$1,$E634,1)&gt;0,"x")),"")</f>
        <v/>
      </c>
      <c r="X634" t="str">
        <f t="shared" si="192"/>
        <v/>
      </c>
      <c r="Y634" t="str">
        <f t="shared" si="192"/>
        <v/>
      </c>
      <c r="Z634" t="str">
        <f t="shared" si="192"/>
        <v/>
      </c>
      <c r="AA634" t="str">
        <f t="shared" si="192"/>
        <v/>
      </c>
      <c r="AB634" t="str">
        <f t="shared" si="192"/>
        <v/>
      </c>
      <c r="AC634" t="str">
        <f t="shared" si="188"/>
        <v/>
      </c>
      <c r="AD634" t="str">
        <f t="shared" si="188"/>
        <v/>
      </c>
      <c r="AE634" t="str">
        <f t="shared" si="188"/>
        <v/>
      </c>
      <c r="AF634" t="str">
        <f t="shared" si="188"/>
        <v/>
      </c>
      <c r="AG634" t="str">
        <f t="shared" si="188"/>
        <v/>
      </c>
      <c r="AH634" t="str">
        <f t="shared" si="188"/>
        <v/>
      </c>
      <c r="AI634">
        <f t="shared" si="189"/>
        <v>1</v>
      </c>
      <c r="AJ634">
        <f t="shared" si="190"/>
        <v>1</v>
      </c>
    </row>
    <row r="635" spans="2:36" hidden="1" x14ac:dyDescent="0.2">
      <c r="B635" t="e">
        <f>TABLA!#REF!</f>
        <v>#REF!</v>
      </c>
      <c r="C635" t="e">
        <f>IF(ISNA(LOOKUP($D635,BLIOTECAS!$B$1:$B$27,BLIOTECAS!C$1:C$27)),"",LOOKUP($D635,BLIOTECAS!$B$1:$B$27,BLIOTECAS!C$1:C$27))</f>
        <v>#REF!</v>
      </c>
      <c r="D635" t="e">
        <f>TABLA!#REF!</f>
        <v>#REF!</v>
      </c>
      <c r="E635" s="163" t="e">
        <f>TABLA!#REF!</f>
        <v>#REF!</v>
      </c>
      <c r="F635" s="163" t="e">
        <f>TABLA!#REF!</f>
        <v>#REF!</v>
      </c>
      <c r="G635" t="str">
        <f t="shared" si="191"/>
        <v/>
      </c>
      <c r="H635" t="str">
        <f t="shared" si="191"/>
        <v/>
      </c>
      <c r="I635" t="str">
        <f t="shared" si="191"/>
        <v/>
      </c>
      <c r="J635" t="str">
        <f t="shared" si="191"/>
        <v/>
      </c>
      <c r="K635" t="str">
        <f t="shared" si="191"/>
        <v/>
      </c>
      <c r="L635" t="str">
        <f t="shared" si="191"/>
        <v/>
      </c>
      <c r="M635" t="str">
        <f t="shared" si="191"/>
        <v/>
      </c>
      <c r="N635" t="str">
        <f t="shared" si="191"/>
        <v/>
      </c>
      <c r="O635" t="str">
        <f t="shared" si="191"/>
        <v/>
      </c>
      <c r="P635" t="str">
        <f t="shared" si="191"/>
        <v/>
      </c>
      <c r="Q635" t="str">
        <f t="shared" si="191"/>
        <v/>
      </c>
      <c r="R635" t="str">
        <f t="shared" si="191"/>
        <v/>
      </c>
      <c r="S635" t="str">
        <f t="shared" si="191"/>
        <v/>
      </c>
      <c r="T635" t="str">
        <f t="shared" si="191"/>
        <v/>
      </c>
      <c r="U635" t="str">
        <f t="shared" si="191"/>
        <v/>
      </c>
      <c r="V635" t="str">
        <f t="shared" si="191"/>
        <v/>
      </c>
      <c r="W635" t="str">
        <f t="shared" si="192"/>
        <v/>
      </c>
      <c r="X635" t="str">
        <f t="shared" si="192"/>
        <v/>
      </c>
      <c r="Y635" t="str">
        <f t="shared" si="192"/>
        <v/>
      </c>
      <c r="Z635" t="str">
        <f t="shared" si="192"/>
        <v/>
      </c>
      <c r="AA635" t="str">
        <f t="shared" si="192"/>
        <v/>
      </c>
      <c r="AB635" t="str">
        <f t="shared" si="192"/>
        <v/>
      </c>
      <c r="AC635" t="str">
        <f t="shared" si="188"/>
        <v/>
      </c>
      <c r="AD635" t="str">
        <f t="shared" si="188"/>
        <v/>
      </c>
      <c r="AE635" t="str">
        <f t="shared" si="188"/>
        <v/>
      </c>
      <c r="AF635" t="str">
        <f t="shared" si="188"/>
        <v/>
      </c>
      <c r="AG635" t="str">
        <f t="shared" si="188"/>
        <v/>
      </c>
      <c r="AH635" t="str">
        <f t="shared" si="188"/>
        <v/>
      </c>
      <c r="AI635">
        <f t="shared" si="189"/>
        <v>1</v>
      </c>
      <c r="AJ635">
        <f t="shared" si="190"/>
        <v>1</v>
      </c>
    </row>
    <row r="636" spans="2:36" hidden="1" x14ac:dyDescent="0.2">
      <c r="B636" t="e">
        <f>TABLA!#REF!</f>
        <v>#REF!</v>
      </c>
      <c r="C636" t="e">
        <f>IF(ISNA(LOOKUP($D636,BLIOTECAS!$B$1:$B$27,BLIOTECAS!C$1:C$27)),"",LOOKUP($D636,BLIOTECAS!$B$1:$B$27,BLIOTECAS!C$1:C$27))</f>
        <v>#REF!</v>
      </c>
      <c r="D636" t="e">
        <f>TABLA!#REF!</f>
        <v>#REF!</v>
      </c>
      <c r="E636" s="163" t="e">
        <f>TABLA!#REF!</f>
        <v>#REF!</v>
      </c>
      <c r="F636" s="163" t="e">
        <f>TABLA!#REF!</f>
        <v>#REF!</v>
      </c>
      <c r="G636" t="str">
        <f t="shared" si="191"/>
        <v/>
      </c>
      <c r="H636" t="str">
        <f t="shared" si="191"/>
        <v/>
      </c>
      <c r="I636" t="str">
        <f t="shared" si="191"/>
        <v/>
      </c>
      <c r="J636" t="str">
        <f t="shared" si="191"/>
        <v/>
      </c>
      <c r="K636" t="str">
        <f t="shared" si="191"/>
        <v/>
      </c>
      <c r="L636" t="str">
        <f t="shared" si="191"/>
        <v/>
      </c>
      <c r="M636" t="str">
        <f t="shared" si="191"/>
        <v/>
      </c>
      <c r="N636" t="str">
        <f t="shared" si="191"/>
        <v/>
      </c>
      <c r="O636" t="str">
        <f t="shared" si="191"/>
        <v/>
      </c>
      <c r="P636" t="str">
        <f t="shared" si="191"/>
        <v/>
      </c>
      <c r="Q636" t="str">
        <f t="shared" si="191"/>
        <v/>
      </c>
      <c r="R636" t="str">
        <f t="shared" si="191"/>
        <v/>
      </c>
      <c r="S636" t="str">
        <f t="shared" si="191"/>
        <v/>
      </c>
      <c r="T636" t="str">
        <f t="shared" si="191"/>
        <v/>
      </c>
      <c r="U636" t="str">
        <f t="shared" si="191"/>
        <v/>
      </c>
      <c r="V636" t="str">
        <f t="shared" si="191"/>
        <v/>
      </c>
      <c r="W636" t="str">
        <f t="shared" si="192"/>
        <v/>
      </c>
      <c r="X636" t="str">
        <f t="shared" si="192"/>
        <v/>
      </c>
      <c r="Y636" t="str">
        <f t="shared" si="192"/>
        <v/>
      </c>
      <c r="Z636" t="str">
        <f t="shared" si="192"/>
        <v/>
      </c>
      <c r="AA636" t="str">
        <f t="shared" si="192"/>
        <v/>
      </c>
      <c r="AB636" t="str">
        <f t="shared" si="192"/>
        <v/>
      </c>
      <c r="AC636" t="str">
        <f t="shared" si="188"/>
        <v/>
      </c>
      <c r="AD636" t="str">
        <f t="shared" si="188"/>
        <v/>
      </c>
      <c r="AE636" t="str">
        <f t="shared" si="188"/>
        <v/>
      </c>
      <c r="AF636" t="str">
        <f t="shared" si="188"/>
        <v/>
      </c>
      <c r="AG636" t="str">
        <f t="shared" si="188"/>
        <v/>
      </c>
      <c r="AH636" t="str">
        <f t="shared" si="188"/>
        <v/>
      </c>
      <c r="AI636">
        <f t="shared" si="189"/>
        <v>1</v>
      </c>
      <c r="AJ636">
        <f t="shared" si="190"/>
        <v>1</v>
      </c>
    </row>
    <row r="637" spans="2:36" hidden="1" x14ac:dyDescent="0.2">
      <c r="B637" t="e">
        <f>TABLA!#REF!</f>
        <v>#REF!</v>
      </c>
      <c r="C637" t="e">
        <f>IF(ISNA(LOOKUP($D637,BLIOTECAS!$B$1:$B$27,BLIOTECAS!C$1:C$27)),"",LOOKUP($D637,BLIOTECAS!$B$1:$B$27,BLIOTECAS!C$1:C$27))</f>
        <v>#REF!</v>
      </c>
      <c r="D637" t="e">
        <f>TABLA!#REF!</f>
        <v>#REF!</v>
      </c>
      <c r="E637" s="163" t="e">
        <f>TABLA!#REF!</f>
        <v>#REF!</v>
      </c>
      <c r="F637" s="163" t="e">
        <f>TABLA!#REF!</f>
        <v>#REF!</v>
      </c>
      <c r="G637" t="str">
        <f t="shared" si="191"/>
        <v/>
      </c>
      <c r="H637" t="str">
        <f t="shared" si="191"/>
        <v/>
      </c>
      <c r="I637" t="str">
        <f t="shared" si="191"/>
        <v/>
      </c>
      <c r="J637" t="str">
        <f t="shared" si="191"/>
        <v/>
      </c>
      <c r="K637" t="str">
        <f t="shared" si="191"/>
        <v/>
      </c>
      <c r="L637" t="str">
        <f t="shared" si="191"/>
        <v/>
      </c>
      <c r="M637" t="str">
        <f t="shared" si="191"/>
        <v/>
      </c>
      <c r="N637" t="str">
        <f t="shared" si="191"/>
        <v/>
      </c>
      <c r="O637" t="str">
        <f t="shared" si="191"/>
        <v/>
      </c>
      <c r="P637" t="str">
        <f t="shared" si="191"/>
        <v/>
      </c>
      <c r="Q637" t="str">
        <f t="shared" si="191"/>
        <v/>
      </c>
      <c r="R637" t="str">
        <f t="shared" si="191"/>
        <v/>
      </c>
      <c r="S637" t="str">
        <f t="shared" si="191"/>
        <v/>
      </c>
      <c r="T637" t="str">
        <f t="shared" si="191"/>
        <v/>
      </c>
      <c r="U637" t="str">
        <f t="shared" si="191"/>
        <v/>
      </c>
      <c r="V637" t="str">
        <f t="shared" si="191"/>
        <v/>
      </c>
      <c r="W637" t="str">
        <f t="shared" si="192"/>
        <v/>
      </c>
      <c r="X637" t="str">
        <f t="shared" si="192"/>
        <v/>
      </c>
      <c r="Y637" t="str">
        <f t="shared" si="192"/>
        <v/>
      </c>
      <c r="Z637" t="str">
        <f t="shared" si="192"/>
        <v/>
      </c>
      <c r="AA637" t="str">
        <f t="shared" si="192"/>
        <v/>
      </c>
      <c r="AB637" t="str">
        <f t="shared" si="192"/>
        <v/>
      </c>
      <c r="AC637" t="str">
        <f t="shared" si="188"/>
        <v/>
      </c>
      <c r="AD637" t="str">
        <f t="shared" si="188"/>
        <v/>
      </c>
      <c r="AE637" t="str">
        <f t="shared" si="188"/>
        <v/>
      </c>
      <c r="AF637" t="str">
        <f t="shared" si="188"/>
        <v/>
      </c>
      <c r="AG637" t="str">
        <f t="shared" si="188"/>
        <v/>
      </c>
      <c r="AH637" t="str">
        <f t="shared" si="188"/>
        <v/>
      </c>
      <c r="AI637">
        <f t="shared" si="189"/>
        <v>1</v>
      </c>
      <c r="AJ637">
        <f t="shared" si="190"/>
        <v>1</v>
      </c>
    </row>
    <row r="638" spans="2:36" hidden="1" x14ac:dyDescent="0.2">
      <c r="B638" t="e">
        <f>TABLA!#REF!</f>
        <v>#REF!</v>
      </c>
      <c r="C638" t="e">
        <f>IF(ISNA(LOOKUP($D638,BLIOTECAS!$B$1:$B$27,BLIOTECAS!C$1:C$27)),"",LOOKUP($D638,BLIOTECAS!$B$1:$B$27,BLIOTECAS!C$1:C$27))</f>
        <v>#REF!</v>
      </c>
      <c r="D638" t="e">
        <f>TABLA!#REF!</f>
        <v>#REF!</v>
      </c>
      <c r="E638" s="163" t="e">
        <f>TABLA!#REF!</f>
        <v>#REF!</v>
      </c>
      <c r="F638" s="163" t="e">
        <f>TABLA!#REF!</f>
        <v>#REF!</v>
      </c>
      <c r="G638" t="str">
        <f t="shared" si="191"/>
        <v/>
      </c>
      <c r="H638" t="str">
        <f t="shared" si="191"/>
        <v/>
      </c>
      <c r="I638" t="str">
        <f t="shared" si="191"/>
        <v/>
      </c>
      <c r="J638" t="str">
        <f t="shared" si="191"/>
        <v/>
      </c>
      <c r="K638" t="str">
        <f t="shared" si="191"/>
        <v/>
      </c>
      <c r="L638" t="str">
        <f t="shared" si="191"/>
        <v/>
      </c>
      <c r="M638" t="str">
        <f t="shared" si="191"/>
        <v/>
      </c>
      <c r="N638" t="str">
        <f t="shared" si="191"/>
        <v/>
      </c>
      <c r="O638" t="str">
        <f t="shared" si="191"/>
        <v/>
      </c>
      <c r="P638" t="str">
        <f t="shared" si="191"/>
        <v/>
      </c>
      <c r="Q638" t="str">
        <f t="shared" si="191"/>
        <v/>
      </c>
      <c r="R638" t="str">
        <f t="shared" si="191"/>
        <v/>
      </c>
      <c r="S638" t="str">
        <f t="shared" si="191"/>
        <v/>
      </c>
      <c r="T638" t="str">
        <f t="shared" si="191"/>
        <v/>
      </c>
      <c r="U638" t="str">
        <f t="shared" si="191"/>
        <v/>
      </c>
      <c r="V638" t="str">
        <f t="shared" si="191"/>
        <v/>
      </c>
      <c r="W638" t="str">
        <f t="shared" si="192"/>
        <v/>
      </c>
      <c r="X638" t="str">
        <f t="shared" si="192"/>
        <v/>
      </c>
      <c r="Y638" t="str">
        <f t="shared" si="192"/>
        <v/>
      </c>
      <c r="Z638" t="str">
        <f t="shared" si="192"/>
        <v/>
      </c>
      <c r="AA638" t="str">
        <f t="shared" si="192"/>
        <v/>
      </c>
      <c r="AB638" t="str">
        <f t="shared" si="192"/>
        <v/>
      </c>
      <c r="AC638" t="str">
        <f t="shared" si="188"/>
        <v/>
      </c>
      <c r="AD638" t="str">
        <f t="shared" si="188"/>
        <v/>
      </c>
      <c r="AE638" t="str">
        <f t="shared" si="188"/>
        <v/>
      </c>
      <c r="AF638" t="str">
        <f t="shared" si="188"/>
        <v/>
      </c>
      <c r="AG638" t="str">
        <f t="shared" si="188"/>
        <v/>
      </c>
      <c r="AH638" t="str">
        <f t="shared" si="188"/>
        <v/>
      </c>
      <c r="AI638">
        <f t="shared" si="189"/>
        <v>1</v>
      </c>
      <c r="AJ638">
        <f t="shared" si="190"/>
        <v>1</v>
      </c>
    </row>
    <row r="639" spans="2:36" hidden="1" x14ac:dyDescent="0.2">
      <c r="B639" t="e">
        <f>TABLA!#REF!</f>
        <v>#REF!</v>
      </c>
      <c r="C639" t="e">
        <f>IF(ISNA(LOOKUP($D639,BLIOTECAS!$B$1:$B$27,BLIOTECAS!C$1:C$27)),"",LOOKUP($D639,BLIOTECAS!$B$1:$B$27,BLIOTECAS!C$1:C$27))</f>
        <v>#REF!</v>
      </c>
      <c r="D639" t="e">
        <f>TABLA!#REF!</f>
        <v>#REF!</v>
      </c>
      <c r="E639" s="163" t="e">
        <f>TABLA!#REF!</f>
        <v>#REF!</v>
      </c>
      <c r="F639" s="163" t="e">
        <f>TABLA!#REF!</f>
        <v>#REF!</v>
      </c>
      <c r="G639" t="str">
        <f t="shared" si="191"/>
        <v/>
      </c>
      <c r="H639" t="str">
        <f t="shared" si="191"/>
        <v/>
      </c>
      <c r="I639" t="str">
        <f t="shared" si="191"/>
        <v/>
      </c>
      <c r="J639" t="str">
        <f t="shared" si="191"/>
        <v/>
      </c>
      <c r="K639" t="str">
        <f t="shared" si="191"/>
        <v/>
      </c>
      <c r="L639" t="str">
        <f t="shared" si="191"/>
        <v/>
      </c>
      <c r="M639" t="str">
        <f t="shared" si="191"/>
        <v/>
      </c>
      <c r="N639" t="str">
        <f t="shared" si="191"/>
        <v/>
      </c>
      <c r="O639" t="str">
        <f t="shared" si="191"/>
        <v/>
      </c>
      <c r="P639" t="str">
        <f t="shared" si="191"/>
        <v/>
      </c>
      <c r="Q639" t="str">
        <f t="shared" si="191"/>
        <v/>
      </c>
      <c r="R639" t="str">
        <f t="shared" si="191"/>
        <v/>
      </c>
      <c r="S639" t="str">
        <f t="shared" si="191"/>
        <v/>
      </c>
      <c r="T639" t="str">
        <f t="shared" si="191"/>
        <v/>
      </c>
      <c r="U639" t="str">
        <f t="shared" si="191"/>
        <v/>
      </c>
      <c r="V639" t="str">
        <f t="shared" si="191"/>
        <v/>
      </c>
      <c r="W639" t="str">
        <f t="shared" si="192"/>
        <v/>
      </c>
      <c r="X639" t="str">
        <f t="shared" si="192"/>
        <v/>
      </c>
      <c r="Y639" t="str">
        <f t="shared" si="192"/>
        <v/>
      </c>
      <c r="Z639" t="str">
        <f t="shared" si="192"/>
        <v/>
      </c>
      <c r="AA639" t="str">
        <f t="shared" si="192"/>
        <v/>
      </c>
      <c r="AB639" t="str">
        <f t="shared" si="192"/>
        <v/>
      </c>
      <c r="AC639" t="str">
        <f t="shared" si="188"/>
        <v/>
      </c>
      <c r="AD639" t="str">
        <f t="shared" si="188"/>
        <v/>
      </c>
      <c r="AE639" t="str">
        <f t="shared" si="188"/>
        <v/>
      </c>
      <c r="AF639" t="str">
        <f t="shared" si="188"/>
        <v/>
      </c>
      <c r="AG639" t="str">
        <f t="shared" si="188"/>
        <v/>
      </c>
      <c r="AH639" t="str">
        <f t="shared" si="188"/>
        <v/>
      </c>
      <c r="AI639">
        <f t="shared" si="189"/>
        <v>1</v>
      </c>
      <c r="AJ639">
        <f t="shared" si="190"/>
        <v>1</v>
      </c>
    </row>
    <row r="640" spans="2:36" hidden="1" x14ac:dyDescent="0.2">
      <c r="B640" t="e">
        <f>TABLA!#REF!</f>
        <v>#REF!</v>
      </c>
      <c r="C640" t="e">
        <f>IF(ISNA(LOOKUP($D640,BLIOTECAS!$B$1:$B$27,BLIOTECAS!C$1:C$27)),"",LOOKUP($D640,BLIOTECAS!$B$1:$B$27,BLIOTECAS!C$1:C$27))</f>
        <v>#REF!</v>
      </c>
      <c r="D640" t="e">
        <f>TABLA!#REF!</f>
        <v>#REF!</v>
      </c>
      <c r="E640" s="163" t="e">
        <f>TABLA!#REF!</f>
        <v>#REF!</v>
      </c>
      <c r="F640" s="163" t="e">
        <f>TABLA!#REF!</f>
        <v>#REF!</v>
      </c>
      <c r="G640" t="str">
        <f t="shared" si="191"/>
        <v/>
      </c>
      <c r="H640" t="str">
        <f t="shared" si="191"/>
        <v/>
      </c>
      <c r="I640" t="str">
        <f t="shared" si="191"/>
        <v/>
      </c>
      <c r="J640" t="str">
        <f t="shared" si="191"/>
        <v/>
      </c>
      <c r="K640" t="str">
        <f t="shared" si="191"/>
        <v/>
      </c>
      <c r="L640" t="str">
        <f t="shared" si="191"/>
        <v/>
      </c>
      <c r="M640" t="str">
        <f t="shared" si="191"/>
        <v/>
      </c>
      <c r="N640" t="str">
        <f t="shared" si="191"/>
        <v/>
      </c>
      <c r="O640" t="str">
        <f t="shared" si="191"/>
        <v/>
      </c>
      <c r="P640" t="str">
        <f t="shared" si="191"/>
        <v/>
      </c>
      <c r="Q640" t="str">
        <f t="shared" si="191"/>
        <v/>
      </c>
      <c r="R640" t="str">
        <f t="shared" si="191"/>
        <v/>
      </c>
      <c r="S640" t="str">
        <f t="shared" si="191"/>
        <v/>
      </c>
      <c r="T640" t="str">
        <f t="shared" si="191"/>
        <v/>
      </c>
      <c r="U640" t="str">
        <f t="shared" si="191"/>
        <v/>
      </c>
      <c r="V640" t="str">
        <f t="shared" si="191"/>
        <v/>
      </c>
      <c r="W640" t="str">
        <f t="shared" si="192"/>
        <v/>
      </c>
      <c r="X640" t="str">
        <f t="shared" si="192"/>
        <v/>
      </c>
      <c r="Y640" t="str">
        <f t="shared" si="192"/>
        <v/>
      </c>
      <c r="Z640" t="str">
        <f t="shared" si="192"/>
        <v/>
      </c>
      <c r="AA640" t="str">
        <f t="shared" si="192"/>
        <v/>
      </c>
      <c r="AB640" t="str">
        <f t="shared" si="192"/>
        <v/>
      </c>
      <c r="AC640" t="str">
        <f t="shared" si="188"/>
        <v/>
      </c>
      <c r="AD640" t="str">
        <f t="shared" si="188"/>
        <v/>
      </c>
      <c r="AE640" t="str">
        <f t="shared" si="188"/>
        <v/>
      </c>
      <c r="AF640" t="str">
        <f t="shared" si="188"/>
        <v/>
      </c>
      <c r="AG640" t="str">
        <f t="shared" si="188"/>
        <v/>
      </c>
      <c r="AH640" t="str">
        <f t="shared" si="188"/>
        <v/>
      </c>
      <c r="AI640">
        <f t="shared" si="189"/>
        <v>1</v>
      </c>
      <c r="AJ640">
        <f t="shared" si="190"/>
        <v>1</v>
      </c>
    </row>
    <row r="641" spans="2:36" hidden="1" x14ac:dyDescent="0.2">
      <c r="B641" t="e">
        <f>TABLA!#REF!</f>
        <v>#REF!</v>
      </c>
      <c r="C641" t="e">
        <f>IF(ISNA(LOOKUP($D641,BLIOTECAS!$B$1:$B$27,BLIOTECAS!C$1:C$27)),"",LOOKUP($D641,BLIOTECAS!$B$1:$B$27,BLIOTECAS!C$1:C$27))</f>
        <v>#REF!</v>
      </c>
      <c r="D641" t="e">
        <f>TABLA!#REF!</f>
        <v>#REF!</v>
      </c>
      <c r="E641" s="163" t="e">
        <f>TABLA!#REF!</f>
        <v>#REF!</v>
      </c>
      <c r="F641" s="163" t="e">
        <f>TABLA!#REF!</f>
        <v>#REF!</v>
      </c>
      <c r="G641" t="str">
        <f t="shared" si="191"/>
        <v/>
      </c>
      <c r="H641" t="str">
        <f t="shared" si="191"/>
        <v/>
      </c>
      <c r="I641" t="str">
        <f t="shared" si="191"/>
        <v/>
      </c>
      <c r="J641" t="str">
        <f t="shared" si="191"/>
        <v/>
      </c>
      <c r="K641" t="str">
        <f t="shared" si="191"/>
        <v/>
      </c>
      <c r="L641" t="str">
        <f t="shared" si="191"/>
        <v/>
      </c>
      <c r="M641" t="str">
        <f t="shared" si="191"/>
        <v/>
      </c>
      <c r="N641" t="str">
        <f t="shared" si="191"/>
        <v/>
      </c>
      <c r="O641" t="str">
        <f t="shared" si="191"/>
        <v/>
      </c>
      <c r="P641" t="str">
        <f t="shared" si="191"/>
        <v/>
      </c>
      <c r="Q641" t="str">
        <f t="shared" si="191"/>
        <v/>
      </c>
      <c r="R641" t="str">
        <f t="shared" si="191"/>
        <v/>
      </c>
      <c r="S641" t="str">
        <f t="shared" si="191"/>
        <v/>
      </c>
      <c r="T641" t="str">
        <f t="shared" si="191"/>
        <v/>
      </c>
      <c r="U641" t="str">
        <f t="shared" si="191"/>
        <v/>
      </c>
      <c r="V641" t="str">
        <f t="shared" si="191"/>
        <v/>
      </c>
      <c r="W641" t="str">
        <f t="shared" si="192"/>
        <v/>
      </c>
      <c r="X641" t="str">
        <f t="shared" si="192"/>
        <v/>
      </c>
      <c r="Y641" t="str">
        <f t="shared" si="192"/>
        <v/>
      </c>
      <c r="Z641" t="str">
        <f t="shared" si="192"/>
        <v/>
      </c>
      <c r="AA641" t="str">
        <f t="shared" si="192"/>
        <v/>
      </c>
      <c r="AB641" t="str">
        <f t="shared" si="192"/>
        <v/>
      </c>
      <c r="AC641" t="str">
        <f t="shared" si="188"/>
        <v/>
      </c>
      <c r="AD641" t="str">
        <f t="shared" si="188"/>
        <v/>
      </c>
      <c r="AE641" t="str">
        <f t="shared" si="188"/>
        <v/>
      </c>
      <c r="AF641" t="str">
        <f t="shared" si="188"/>
        <v/>
      </c>
      <c r="AG641" t="str">
        <f t="shared" si="188"/>
        <v/>
      </c>
      <c r="AH641" t="str">
        <f t="shared" si="188"/>
        <v/>
      </c>
      <c r="AI641">
        <f t="shared" si="189"/>
        <v>1</v>
      </c>
      <c r="AJ641">
        <f t="shared" si="190"/>
        <v>1</v>
      </c>
    </row>
    <row r="642" spans="2:36" hidden="1" x14ac:dyDescent="0.2">
      <c r="B642" t="e">
        <f>TABLA!#REF!</f>
        <v>#REF!</v>
      </c>
      <c r="C642" t="e">
        <f>IF(ISNA(LOOKUP($D642,BLIOTECAS!$B$1:$B$27,BLIOTECAS!C$1:C$27)),"",LOOKUP($D642,BLIOTECAS!$B$1:$B$27,BLIOTECAS!C$1:C$27))</f>
        <v>#REF!</v>
      </c>
      <c r="D642" t="e">
        <f>TABLA!#REF!</f>
        <v>#REF!</v>
      </c>
      <c r="E642" s="163" t="e">
        <f>TABLA!#REF!</f>
        <v>#REF!</v>
      </c>
      <c r="F642" s="163" t="e">
        <f>TABLA!#REF!</f>
        <v>#REF!</v>
      </c>
      <c r="G642" t="str">
        <f t="shared" si="191"/>
        <v/>
      </c>
      <c r="H642" t="str">
        <f t="shared" si="191"/>
        <v/>
      </c>
      <c r="I642" t="str">
        <f t="shared" si="191"/>
        <v/>
      </c>
      <c r="J642" t="str">
        <f t="shared" si="191"/>
        <v/>
      </c>
      <c r="K642" t="str">
        <f t="shared" si="191"/>
        <v/>
      </c>
      <c r="L642" t="str">
        <f t="shared" si="191"/>
        <v/>
      </c>
      <c r="M642" t="str">
        <f t="shared" si="191"/>
        <v/>
      </c>
      <c r="N642" t="str">
        <f t="shared" si="191"/>
        <v/>
      </c>
      <c r="O642" t="str">
        <f t="shared" si="191"/>
        <v/>
      </c>
      <c r="P642" t="str">
        <f t="shared" si="191"/>
        <v/>
      </c>
      <c r="Q642" t="str">
        <f t="shared" si="191"/>
        <v/>
      </c>
      <c r="R642" t="str">
        <f t="shared" si="191"/>
        <v/>
      </c>
      <c r="S642" t="str">
        <f t="shared" si="191"/>
        <v/>
      </c>
      <c r="T642" t="str">
        <f t="shared" si="191"/>
        <v/>
      </c>
      <c r="U642" t="str">
        <f t="shared" si="191"/>
        <v/>
      </c>
      <c r="V642" t="str">
        <f t="shared" si="191"/>
        <v/>
      </c>
      <c r="W642" t="str">
        <f t="shared" si="192"/>
        <v/>
      </c>
      <c r="X642" t="str">
        <f t="shared" si="192"/>
        <v/>
      </c>
      <c r="Y642" t="str">
        <f t="shared" si="192"/>
        <v/>
      </c>
      <c r="Z642" t="str">
        <f t="shared" si="192"/>
        <v/>
      </c>
      <c r="AA642" t="str">
        <f t="shared" si="192"/>
        <v/>
      </c>
      <c r="AB642" t="str">
        <f t="shared" si="192"/>
        <v/>
      </c>
      <c r="AC642" t="str">
        <f t="shared" si="192"/>
        <v/>
      </c>
      <c r="AD642" t="str">
        <f t="shared" si="192"/>
        <v/>
      </c>
      <c r="AE642" t="str">
        <f t="shared" si="192"/>
        <v/>
      </c>
      <c r="AF642" t="str">
        <f t="shared" si="192"/>
        <v/>
      </c>
      <c r="AG642" t="str">
        <f t="shared" si="192"/>
        <v/>
      </c>
      <c r="AH642" t="str">
        <f t="shared" si="192"/>
        <v/>
      </c>
      <c r="AI642">
        <f t="shared" si="189"/>
        <v>1</v>
      </c>
      <c r="AJ642">
        <f t="shared" si="190"/>
        <v>1</v>
      </c>
    </row>
    <row r="643" spans="2:36" hidden="1" x14ac:dyDescent="0.2">
      <c r="B643" t="e">
        <f>TABLA!#REF!</f>
        <v>#REF!</v>
      </c>
      <c r="C643" t="e">
        <f>IF(ISNA(LOOKUP($D643,BLIOTECAS!$B$1:$B$27,BLIOTECAS!C$1:C$27)),"",LOOKUP($D643,BLIOTECAS!$B$1:$B$27,BLIOTECAS!C$1:C$27))</f>
        <v>#REF!</v>
      </c>
      <c r="D643" t="e">
        <f>TABLA!#REF!</f>
        <v>#REF!</v>
      </c>
      <c r="E643" s="163" t="e">
        <f>TABLA!#REF!</f>
        <v>#REF!</v>
      </c>
      <c r="F643" s="163" t="e">
        <f>TABLA!#REF!</f>
        <v>#REF!</v>
      </c>
      <c r="G643" t="str">
        <f t="shared" si="191"/>
        <v/>
      </c>
      <c r="H643" t="str">
        <f t="shared" si="191"/>
        <v/>
      </c>
      <c r="I643" t="str">
        <f t="shared" si="191"/>
        <v/>
      </c>
      <c r="J643" t="str">
        <f t="shared" si="191"/>
        <v/>
      </c>
      <c r="K643" t="str">
        <f t="shared" si="191"/>
        <v/>
      </c>
      <c r="L643" t="str">
        <f t="shared" si="191"/>
        <v/>
      </c>
      <c r="M643" t="str">
        <f t="shared" si="191"/>
        <v/>
      </c>
      <c r="N643" t="str">
        <f t="shared" si="191"/>
        <v/>
      </c>
      <c r="O643" t="str">
        <f t="shared" si="191"/>
        <v/>
      </c>
      <c r="P643" t="str">
        <f t="shared" si="191"/>
        <v/>
      </c>
      <c r="Q643" t="str">
        <f t="shared" si="191"/>
        <v/>
      </c>
      <c r="R643" t="str">
        <f t="shared" si="191"/>
        <v/>
      </c>
      <c r="S643" t="str">
        <f t="shared" si="191"/>
        <v/>
      </c>
      <c r="T643" t="str">
        <f t="shared" si="191"/>
        <v/>
      </c>
      <c r="U643" t="str">
        <f t="shared" si="191"/>
        <v/>
      </c>
      <c r="V643" t="str">
        <f t="shared" si="191"/>
        <v/>
      </c>
      <c r="W643" t="str">
        <f t="shared" si="192"/>
        <v/>
      </c>
      <c r="X643" t="str">
        <f t="shared" si="192"/>
        <v/>
      </c>
      <c r="Y643" t="str">
        <f t="shared" si="192"/>
        <v/>
      </c>
      <c r="Z643" t="str">
        <f t="shared" si="192"/>
        <v/>
      </c>
      <c r="AA643" t="str">
        <f t="shared" si="192"/>
        <v/>
      </c>
      <c r="AB643" t="str">
        <f t="shared" si="192"/>
        <v/>
      </c>
      <c r="AC643" t="str">
        <f t="shared" si="192"/>
        <v/>
      </c>
      <c r="AD643" t="str">
        <f t="shared" si="192"/>
        <v/>
      </c>
      <c r="AE643" t="str">
        <f t="shared" si="192"/>
        <v/>
      </c>
      <c r="AF643" t="str">
        <f t="shared" si="192"/>
        <v/>
      </c>
      <c r="AG643" t="str">
        <f t="shared" si="192"/>
        <v/>
      </c>
      <c r="AH643" t="str">
        <f t="shared" si="192"/>
        <v/>
      </c>
      <c r="AI643">
        <f t="shared" si="189"/>
        <v>1</v>
      </c>
      <c r="AJ643">
        <f t="shared" si="190"/>
        <v>1</v>
      </c>
    </row>
    <row r="644" spans="2:36" hidden="1" x14ac:dyDescent="0.2">
      <c r="B644" t="e">
        <f>TABLA!#REF!</f>
        <v>#REF!</v>
      </c>
      <c r="C644" t="e">
        <f>IF(ISNA(LOOKUP($D644,BLIOTECAS!$B$1:$B$27,BLIOTECAS!C$1:C$27)),"",LOOKUP($D644,BLIOTECAS!$B$1:$B$27,BLIOTECAS!C$1:C$27))</f>
        <v>#REF!</v>
      </c>
      <c r="D644" t="e">
        <f>TABLA!#REF!</f>
        <v>#REF!</v>
      </c>
      <c r="E644" s="163" t="e">
        <f>TABLA!#REF!</f>
        <v>#REF!</v>
      </c>
      <c r="F644" s="163" t="e">
        <f>TABLA!#REF!</f>
        <v>#REF!</v>
      </c>
      <c r="G644" t="str">
        <f t="shared" si="191"/>
        <v/>
      </c>
      <c r="H644" t="str">
        <f t="shared" si="191"/>
        <v/>
      </c>
      <c r="I644" t="str">
        <f t="shared" si="191"/>
        <v/>
      </c>
      <c r="J644" t="str">
        <f t="shared" si="191"/>
        <v/>
      </c>
      <c r="K644" t="str">
        <f t="shared" si="191"/>
        <v/>
      </c>
      <c r="L644" t="str">
        <f t="shared" si="191"/>
        <v/>
      </c>
      <c r="M644" t="str">
        <f t="shared" si="191"/>
        <v/>
      </c>
      <c r="N644" t="str">
        <f t="shared" si="191"/>
        <v/>
      </c>
      <c r="O644" t="str">
        <f t="shared" si="191"/>
        <v/>
      </c>
      <c r="P644" t="str">
        <f t="shared" si="191"/>
        <v/>
      </c>
      <c r="Q644" t="str">
        <f t="shared" si="191"/>
        <v/>
      </c>
      <c r="R644" t="str">
        <f t="shared" si="191"/>
        <v/>
      </c>
      <c r="S644" t="str">
        <f t="shared" si="191"/>
        <v/>
      </c>
      <c r="T644" t="str">
        <f t="shared" si="191"/>
        <v/>
      </c>
      <c r="U644" t="str">
        <f t="shared" si="191"/>
        <v/>
      </c>
      <c r="V644" t="str">
        <f t="shared" si="191"/>
        <v/>
      </c>
      <c r="W644" t="str">
        <f t="shared" si="192"/>
        <v/>
      </c>
      <c r="X644" t="str">
        <f t="shared" si="192"/>
        <v/>
      </c>
      <c r="Y644" t="str">
        <f t="shared" si="192"/>
        <v/>
      </c>
      <c r="Z644" t="str">
        <f t="shared" si="192"/>
        <v/>
      </c>
      <c r="AA644" t="str">
        <f t="shared" si="192"/>
        <v/>
      </c>
      <c r="AB644" t="str">
        <f t="shared" si="192"/>
        <v/>
      </c>
      <c r="AC644" t="str">
        <f t="shared" si="192"/>
        <v/>
      </c>
      <c r="AD644" t="str">
        <f t="shared" si="192"/>
        <v/>
      </c>
      <c r="AE644" t="str">
        <f t="shared" si="192"/>
        <v/>
      </c>
      <c r="AF644" t="str">
        <f t="shared" si="192"/>
        <v/>
      </c>
      <c r="AG644" t="str">
        <f t="shared" si="192"/>
        <v/>
      </c>
      <c r="AH644" t="str">
        <f t="shared" si="192"/>
        <v/>
      </c>
      <c r="AI644">
        <f t="shared" si="189"/>
        <v>1</v>
      </c>
      <c r="AJ644">
        <f t="shared" si="190"/>
        <v>1</v>
      </c>
    </row>
    <row r="645" spans="2:36" hidden="1" x14ac:dyDescent="0.2">
      <c r="B645" t="e">
        <f>TABLA!#REF!</f>
        <v>#REF!</v>
      </c>
      <c r="C645" t="e">
        <f>IF(ISNA(LOOKUP($D645,BLIOTECAS!$B$1:$B$27,BLIOTECAS!C$1:C$27)),"",LOOKUP($D645,BLIOTECAS!$B$1:$B$27,BLIOTECAS!C$1:C$27))</f>
        <v>#REF!</v>
      </c>
      <c r="D645" t="e">
        <f>TABLA!#REF!</f>
        <v>#REF!</v>
      </c>
      <c r="E645" s="163" t="e">
        <f>TABLA!#REF!</f>
        <v>#REF!</v>
      </c>
      <c r="F645" s="163" t="e">
        <f>TABLA!#REF!</f>
        <v>#REF!</v>
      </c>
      <c r="G645" t="str">
        <f t="shared" si="191"/>
        <v/>
      </c>
      <c r="H645" t="str">
        <f t="shared" si="191"/>
        <v/>
      </c>
      <c r="I645" t="str">
        <f t="shared" si="191"/>
        <v/>
      </c>
      <c r="J645" t="str">
        <f t="shared" si="191"/>
        <v/>
      </c>
      <c r="K645" t="str">
        <f t="shared" si="191"/>
        <v/>
      </c>
      <c r="L645" t="str">
        <f t="shared" si="191"/>
        <v/>
      </c>
      <c r="M645" t="str">
        <f t="shared" si="191"/>
        <v/>
      </c>
      <c r="N645" t="str">
        <f t="shared" si="191"/>
        <v/>
      </c>
      <c r="O645" t="str">
        <f t="shared" si="191"/>
        <v/>
      </c>
      <c r="P645" t="str">
        <f t="shared" si="191"/>
        <v/>
      </c>
      <c r="Q645" t="str">
        <f t="shared" si="191"/>
        <v/>
      </c>
      <c r="R645" t="str">
        <f t="shared" si="191"/>
        <v/>
      </c>
      <c r="S645" t="str">
        <f t="shared" si="191"/>
        <v/>
      </c>
      <c r="T645" t="str">
        <f t="shared" si="191"/>
        <v/>
      </c>
      <c r="U645" t="str">
        <f t="shared" si="191"/>
        <v/>
      </c>
      <c r="V645" t="str">
        <f t="shared" si="191"/>
        <v/>
      </c>
      <c r="W645" t="str">
        <f t="shared" si="192"/>
        <v/>
      </c>
      <c r="X645" t="str">
        <f t="shared" si="192"/>
        <v/>
      </c>
      <c r="Y645" t="str">
        <f t="shared" si="192"/>
        <v/>
      </c>
      <c r="Z645" t="str">
        <f t="shared" si="192"/>
        <v/>
      </c>
      <c r="AA645" t="str">
        <f t="shared" si="192"/>
        <v/>
      </c>
      <c r="AB645" t="str">
        <f t="shared" si="192"/>
        <v/>
      </c>
      <c r="AC645" t="str">
        <f t="shared" si="192"/>
        <v/>
      </c>
      <c r="AD645" t="str">
        <f t="shared" si="192"/>
        <v/>
      </c>
      <c r="AE645" t="str">
        <f t="shared" si="192"/>
        <v/>
      </c>
      <c r="AF645" t="str">
        <f t="shared" si="192"/>
        <v/>
      </c>
      <c r="AG645" t="str">
        <f t="shared" si="192"/>
        <v/>
      </c>
      <c r="AH645" t="str">
        <f t="shared" si="192"/>
        <v/>
      </c>
      <c r="AI645">
        <f t="shared" ref="AI645:AI681" si="193">COUNTIF(E645,"&lt;&gt;0")</f>
        <v>1</v>
      </c>
      <c r="AJ645">
        <f t="shared" ref="AJ645:AJ681" si="194">COUNTIF(F645,"&lt;&gt;0")</f>
        <v>1</v>
      </c>
    </row>
    <row r="646" spans="2:36" hidden="1" x14ac:dyDescent="0.2">
      <c r="B646">
        <f>TABLA!D624</f>
        <v>2061</v>
      </c>
      <c r="C646" t="str">
        <f>IF(ISNA(LOOKUP($D646,BLIOTECAS!$B$1:$B$27,BLIOTECAS!C$1:C$27)),"",LOOKUP($D646,BLIOTECAS!$B$1:$B$27,BLIOTECAS!C$1:C$27))</f>
        <v>F. Óptica y Optometría</v>
      </c>
      <c r="D646">
        <f>TABLA!G624</f>
        <v>25</v>
      </c>
      <c r="E646" s="163">
        <f>TABLA!BF624</f>
        <v>0</v>
      </c>
      <c r="F646" s="163">
        <f>TABLA!BO624</f>
        <v>0</v>
      </c>
      <c r="G646" t="str">
        <f t="shared" ref="G646:V661" si="195">IFERROR((IF(FIND(G$1,$E646,1)&gt;0,"x")),"")</f>
        <v/>
      </c>
      <c r="H646" t="str">
        <f t="shared" si="195"/>
        <v/>
      </c>
      <c r="I646" t="str">
        <f t="shared" si="195"/>
        <v/>
      </c>
      <c r="J646" t="str">
        <f t="shared" si="195"/>
        <v/>
      </c>
      <c r="K646" t="str">
        <f t="shared" si="195"/>
        <v/>
      </c>
      <c r="L646" t="str">
        <f t="shared" si="195"/>
        <v/>
      </c>
      <c r="M646" t="str">
        <f t="shared" si="195"/>
        <v/>
      </c>
      <c r="N646" t="str">
        <f t="shared" si="195"/>
        <v/>
      </c>
      <c r="O646" t="str">
        <f t="shared" si="195"/>
        <v/>
      </c>
      <c r="P646" t="str">
        <f t="shared" si="195"/>
        <v/>
      </c>
      <c r="Q646" t="str">
        <f t="shared" si="195"/>
        <v/>
      </c>
      <c r="R646" t="str">
        <f t="shared" si="195"/>
        <v/>
      </c>
      <c r="S646" t="str">
        <f t="shared" si="195"/>
        <v/>
      </c>
      <c r="T646" t="str">
        <f t="shared" si="195"/>
        <v/>
      </c>
      <c r="U646" t="str">
        <f t="shared" si="195"/>
        <v/>
      </c>
      <c r="V646" t="str">
        <f t="shared" si="195"/>
        <v/>
      </c>
      <c r="W646" t="str">
        <f t="shared" si="192"/>
        <v/>
      </c>
      <c r="X646" t="str">
        <f t="shared" si="192"/>
        <v/>
      </c>
      <c r="Y646" t="str">
        <f t="shared" si="192"/>
        <v/>
      </c>
      <c r="Z646" t="str">
        <f t="shared" si="192"/>
        <v/>
      </c>
      <c r="AA646" t="str">
        <f t="shared" si="192"/>
        <v/>
      </c>
      <c r="AB646" t="str">
        <f t="shared" si="192"/>
        <v/>
      </c>
      <c r="AC646" t="str">
        <f t="shared" si="192"/>
        <v/>
      </c>
      <c r="AD646" t="str">
        <f t="shared" si="192"/>
        <v/>
      </c>
      <c r="AE646" t="str">
        <f t="shared" si="192"/>
        <v/>
      </c>
      <c r="AF646" t="str">
        <f t="shared" si="192"/>
        <v/>
      </c>
      <c r="AG646" t="str">
        <f t="shared" si="192"/>
        <v/>
      </c>
      <c r="AH646" t="str">
        <f t="shared" si="192"/>
        <v/>
      </c>
      <c r="AI646">
        <f t="shared" si="193"/>
        <v>0</v>
      </c>
      <c r="AJ646">
        <f t="shared" si="194"/>
        <v>0</v>
      </c>
    </row>
    <row r="647" spans="2:36" hidden="1" x14ac:dyDescent="0.2">
      <c r="B647" t="e">
        <f>TABLA!#REF!</f>
        <v>#REF!</v>
      </c>
      <c r="C647" t="e">
        <f>IF(ISNA(LOOKUP($D647,BLIOTECAS!$B$1:$B$27,BLIOTECAS!C$1:C$27)),"",LOOKUP($D647,BLIOTECAS!$B$1:$B$27,BLIOTECAS!C$1:C$27))</f>
        <v>#REF!</v>
      </c>
      <c r="D647" t="e">
        <f>TABLA!#REF!</f>
        <v>#REF!</v>
      </c>
      <c r="E647" s="163" t="e">
        <f>TABLA!#REF!</f>
        <v>#REF!</v>
      </c>
      <c r="F647" s="163" t="e">
        <f>TABLA!#REF!</f>
        <v>#REF!</v>
      </c>
      <c r="G647" t="str">
        <f t="shared" si="195"/>
        <v/>
      </c>
      <c r="H647" t="str">
        <f t="shared" si="195"/>
        <v/>
      </c>
      <c r="I647" t="str">
        <f t="shared" si="195"/>
        <v/>
      </c>
      <c r="J647" t="str">
        <f t="shared" si="195"/>
        <v/>
      </c>
      <c r="K647" t="str">
        <f t="shared" si="195"/>
        <v/>
      </c>
      <c r="L647" t="str">
        <f t="shared" si="195"/>
        <v/>
      </c>
      <c r="M647" t="str">
        <f t="shared" si="195"/>
        <v/>
      </c>
      <c r="N647" t="str">
        <f t="shared" si="195"/>
        <v/>
      </c>
      <c r="O647" t="str">
        <f t="shared" si="195"/>
        <v/>
      </c>
      <c r="P647" t="str">
        <f t="shared" si="195"/>
        <v/>
      </c>
      <c r="Q647" t="str">
        <f t="shared" si="195"/>
        <v/>
      </c>
      <c r="R647" t="str">
        <f t="shared" si="195"/>
        <v/>
      </c>
      <c r="S647" t="str">
        <f t="shared" si="195"/>
        <v/>
      </c>
      <c r="T647" t="str">
        <f t="shared" si="195"/>
        <v/>
      </c>
      <c r="U647" t="str">
        <f t="shared" si="195"/>
        <v/>
      </c>
      <c r="V647" t="str">
        <f t="shared" si="195"/>
        <v/>
      </c>
      <c r="W647" t="str">
        <f t="shared" si="192"/>
        <v/>
      </c>
      <c r="X647" t="str">
        <f t="shared" si="192"/>
        <v/>
      </c>
      <c r="Y647" t="str">
        <f t="shared" si="192"/>
        <v/>
      </c>
      <c r="Z647" t="str">
        <f t="shared" si="192"/>
        <v/>
      </c>
      <c r="AA647" t="str">
        <f t="shared" si="192"/>
        <v/>
      </c>
      <c r="AB647" t="str">
        <f t="shared" si="192"/>
        <v/>
      </c>
      <c r="AC647" t="str">
        <f t="shared" si="192"/>
        <v/>
      </c>
      <c r="AD647" t="str">
        <f t="shared" si="192"/>
        <v/>
      </c>
      <c r="AE647" t="str">
        <f t="shared" si="192"/>
        <v/>
      </c>
      <c r="AF647" t="str">
        <f t="shared" si="192"/>
        <v/>
      </c>
      <c r="AG647" t="str">
        <f t="shared" si="192"/>
        <v/>
      </c>
      <c r="AH647" t="str">
        <f t="shared" si="192"/>
        <v/>
      </c>
      <c r="AI647">
        <f t="shared" si="193"/>
        <v>1</v>
      </c>
      <c r="AJ647">
        <f t="shared" si="194"/>
        <v>1</v>
      </c>
    </row>
    <row r="648" spans="2:36" hidden="1" x14ac:dyDescent="0.2">
      <c r="B648" t="e">
        <f>TABLA!#REF!</f>
        <v>#REF!</v>
      </c>
      <c r="C648" t="e">
        <f>IF(ISNA(LOOKUP($D648,BLIOTECAS!$B$1:$B$27,BLIOTECAS!C$1:C$27)),"",LOOKUP($D648,BLIOTECAS!$B$1:$B$27,BLIOTECAS!C$1:C$27))</f>
        <v>#REF!</v>
      </c>
      <c r="D648" t="e">
        <f>TABLA!#REF!</f>
        <v>#REF!</v>
      </c>
      <c r="E648" s="163" t="e">
        <f>TABLA!#REF!</f>
        <v>#REF!</v>
      </c>
      <c r="F648" s="163" t="e">
        <f>TABLA!#REF!</f>
        <v>#REF!</v>
      </c>
      <c r="G648" t="str">
        <f t="shared" si="195"/>
        <v/>
      </c>
      <c r="H648" t="str">
        <f t="shared" si="195"/>
        <v/>
      </c>
      <c r="I648" t="str">
        <f t="shared" si="195"/>
        <v/>
      </c>
      <c r="J648" t="str">
        <f t="shared" si="195"/>
        <v/>
      </c>
      <c r="K648" t="str">
        <f t="shared" si="195"/>
        <v/>
      </c>
      <c r="L648" t="str">
        <f t="shared" si="195"/>
        <v/>
      </c>
      <c r="M648" t="str">
        <f t="shared" si="195"/>
        <v/>
      </c>
      <c r="N648" t="str">
        <f t="shared" si="195"/>
        <v/>
      </c>
      <c r="O648" t="str">
        <f t="shared" si="195"/>
        <v/>
      </c>
      <c r="P648" t="str">
        <f t="shared" si="195"/>
        <v/>
      </c>
      <c r="Q648" t="str">
        <f t="shared" si="195"/>
        <v/>
      </c>
      <c r="R648" t="str">
        <f t="shared" si="195"/>
        <v/>
      </c>
      <c r="S648" t="str">
        <f t="shared" si="195"/>
        <v/>
      </c>
      <c r="T648" t="str">
        <f t="shared" si="195"/>
        <v/>
      </c>
      <c r="U648" t="str">
        <f t="shared" si="195"/>
        <v/>
      </c>
      <c r="V648" t="str">
        <f t="shared" si="195"/>
        <v/>
      </c>
      <c r="W648" t="str">
        <f t="shared" si="192"/>
        <v/>
      </c>
      <c r="X648" t="str">
        <f t="shared" si="192"/>
        <v/>
      </c>
      <c r="Y648" t="str">
        <f t="shared" si="192"/>
        <v/>
      </c>
      <c r="Z648" t="str">
        <f t="shared" si="192"/>
        <v/>
      </c>
      <c r="AA648" t="str">
        <f t="shared" si="192"/>
        <v/>
      </c>
      <c r="AB648" t="str">
        <f t="shared" si="192"/>
        <v/>
      </c>
      <c r="AC648" t="str">
        <f t="shared" si="192"/>
        <v/>
      </c>
      <c r="AD648" t="str">
        <f t="shared" si="192"/>
        <v/>
      </c>
      <c r="AE648" t="str">
        <f t="shared" si="192"/>
        <v/>
      </c>
      <c r="AF648" t="str">
        <f t="shared" si="192"/>
        <v/>
      </c>
      <c r="AG648" t="str">
        <f t="shared" si="192"/>
        <v/>
      </c>
      <c r="AH648" t="str">
        <f t="shared" si="192"/>
        <v/>
      </c>
      <c r="AI648">
        <f t="shared" si="193"/>
        <v>1</v>
      </c>
      <c r="AJ648">
        <f t="shared" si="194"/>
        <v>1</v>
      </c>
    </row>
    <row r="649" spans="2:36" hidden="1" x14ac:dyDescent="0.2">
      <c r="B649" t="e">
        <f>TABLA!#REF!</f>
        <v>#REF!</v>
      </c>
      <c r="C649" t="e">
        <f>IF(ISNA(LOOKUP($D649,BLIOTECAS!$B$1:$B$27,BLIOTECAS!C$1:C$27)),"",LOOKUP($D649,BLIOTECAS!$B$1:$B$27,BLIOTECAS!C$1:C$27))</f>
        <v>#REF!</v>
      </c>
      <c r="D649" t="e">
        <f>TABLA!#REF!</f>
        <v>#REF!</v>
      </c>
      <c r="E649" s="163" t="e">
        <f>TABLA!#REF!</f>
        <v>#REF!</v>
      </c>
      <c r="F649" s="163" t="e">
        <f>TABLA!#REF!</f>
        <v>#REF!</v>
      </c>
      <c r="G649" t="str">
        <f t="shared" si="195"/>
        <v/>
      </c>
      <c r="H649" t="str">
        <f t="shared" si="195"/>
        <v/>
      </c>
      <c r="I649" t="str">
        <f t="shared" si="195"/>
        <v/>
      </c>
      <c r="J649" t="str">
        <f t="shared" si="195"/>
        <v/>
      </c>
      <c r="K649" t="str">
        <f t="shared" si="195"/>
        <v/>
      </c>
      <c r="L649" t="str">
        <f t="shared" si="195"/>
        <v/>
      </c>
      <c r="M649" t="str">
        <f t="shared" si="195"/>
        <v/>
      </c>
      <c r="N649" t="str">
        <f t="shared" si="195"/>
        <v/>
      </c>
      <c r="O649" t="str">
        <f t="shared" si="195"/>
        <v/>
      </c>
      <c r="P649" t="str">
        <f t="shared" si="195"/>
        <v/>
      </c>
      <c r="Q649" t="str">
        <f t="shared" si="195"/>
        <v/>
      </c>
      <c r="R649" t="str">
        <f t="shared" si="195"/>
        <v/>
      </c>
      <c r="S649" t="str">
        <f t="shared" si="195"/>
        <v/>
      </c>
      <c r="T649" t="str">
        <f t="shared" si="195"/>
        <v/>
      </c>
      <c r="U649" t="str">
        <f t="shared" si="195"/>
        <v/>
      </c>
      <c r="V649" t="str">
        <f t="shared" si="195"/>
        <v/>
      </c>
      <c r="W649" t="str">
        <f t="shared" si="192"/>
        <v/>
      </c>
      <c r="X649" t="str">
        <f t="shared" si="192"/>
        <v/>
      </c>
      <c r="Y649" t="str">
        <f t="shared" si="192"/>
        <v/>
      </c>
      <c r="Z649" t="str">
        <f t="shared" si="192"/>
        <v/>
      </c>
      <c r="AA649" t="str">
        <f t="shared" si="192"/>
        <v/>
      </c>
      <c r="AB649" t="str">
        <f t="shared" si="192"/>
        <v/>
      </c>
      <c r="AC649" t="str">
        <f t="shared" si="192"/>
        <v/>
      </c>
      <c r="AD649" t="str">
        <f t="shared" si="192"/>
        <v/>
      </c>
      <c r="AE649" t="str">
        <f t="shared" si="192"/>
        <v/>
      </c>
      <c r="AF649" t="str">
        <f t="shared" si="192"/>
        <v/>
      </c>
      <c r="AG649" t="str">
        <f t="shared" si="192"/>
        <v/>
      </c>
      <c r="AH649" t="str">
        <f t="shared" si="192"/>
        <v/>
      </c>
      <c r="AI649">
        <f t="shared" si="193"/>
        <v>1</v>
      </c>
      <c r="AJ649">
        <f t="shared" si="194"/>
        <v>1</v>
      </c>
    </row>
    <row r="650" spans="2:36" hidden="1" x14ac:dyDescent="0.2">
      <c r="B650" t="e">
        <f>TABLA!#REF!</f>
        <v>#REF!</v>
      </c>
      <c r="C650" t="e">
        <f>IF(ISNA(LOOKUP($D650,BLIOTECAS!$B$1:$B$27,BLIOTECAS!C$1:C$27)),"",LOOKUP($D650,BLIOTECAS!$B$1:$B$27,BLIOTECAS!C$1:C$27))</f>
        <v>#REF!</v>
      </c>
      <c r="D650" t="e">
        <f>TABLA!#REF!</f>
        <v>#REF!</v>
      </c>
      <c r="E650" s="163" t="e">
        <f>TABLA!#REF!</f>
        <v>#REF!</v>
      </c>
      <c r="F650" s="163" t="e">
        <f>TABLA!#REF!</f>
        <v>#REF!</v>
      </c>
      <c r="G650" t="str">
        <f t="shared" si="195"/>
        <v/>
      </c>
      <c r="H650" t="str">
        <f t="shared" si="195"/>
        <v/>
      </c>
      <c r="I650" t="str">
        <f t="shared" si="195"/>
        <v/>
      </c>
      <c r="J650" t="str">
        <f t="shared" si="195"/>
        <v/>
      </c>
      <c r="K650" t="str">
        <f t="shared" si="195"/>
        <v/>
      </c>
      <c r="L650" t="str">
        <f t="shared" si="195"/>
        <v/>
      </c>
      <c r="M650" t="str">
        <f t="shared" si="195"/>
        <v/>
      </c>
      <c r="N650" t="str">
        <f t="shared" si="195"/>
        <v/>
      </c>
      <c r="O650" t="str">
        <f t="shared" si="195"/>
        <v/>
      </c>
      <c r="P650" t="str">
        <f t="shared" si="195"/>
        <v/>
      </c>
      <c r="Q650" t="str">
        <f t="shared" si="195"/>
        <v/>
      </c>
      <c r="R650" t="str">
        <f t="shared" si="195"/>
        <v/>
      </c>
      <c r="S650" t="str">
        <f t="shared" si="195"/>
        <v/>
      </c>
      <c r="T650" t="str">
        <f t="shared" si="195"/>
        <v/>
      </c>
      <c r="U650" t="str">
        <f t="shared" si="195"/>
        <v/>
      </c>
      <c r="V650" t="str">
        <f t="shared" si="195"/>
        <v/>
      </c>
      <c r="W650" t="str">
        <f t="shared" ref="V650:AH665" si="196">IFERROR((IF(FIND(W$1,$E650,1)&gt;0,"x")),"")</f>
        <v/>
      </c>
      <c r="X650" t="str">
        <f t="shared" si="196"/>
        <v/>
      </c>
      <c r="Y650" t="str">
        <f t="shared" si="196"/>
        <v/>
      </c>
      <c r="Z650" t="str">
        <f t="shared" si="196"/>
        <v/>
      </c>
      <c r="AA650" t="str">
        <f t="shared" si="196"/>
        <v/>
      </c>
      <c r="AB650" t="str">
        <f t="shared" si="196"/>
        <v/>
      </c>
      <c r="AC650" t="str">
        <f t="shared" si="196"/>
        <v/>
      </c>
      <c r="AD650" t="str">
        <f t="shared" si="196"/>
        <v/>
      </c>
      <c r="AE650" t="str">
        <f t="shared" si="196"/>
        <v/>
      </c>
      <c r="AF650" t="str">
        <f t="shared" si="196"/>
        <v/>
      </c>
      <c r="AG650" t="str">
        <f t="shared" si="196"/>
        <v/>
      </c>
      <c r="AH650" t="str">
        <f t="shared" si="196"/>
        <v/>
      </c>
      <c r="AI650">
        <f t="shared" si="193"/>
        <v>1</v>
      </c>
      <c r="AJ650">
        <f t="shared" si="194"/>
        <v>1</v>
      </c>
    </row>
    <row r="651" spans="2:36" hidden="1" x14ac:dyDescent="0.2">
      <c r="B651" t="e">
        <f>TABLA!#REF!</f>
        <v>#REF!</v>
      </c>
      <c r="C651" t="e">
        <f>IF(ISNA(LOOKUP($D651,BLIOTECAS!$B$1:$B$27,BLIOTECAS!C$1:C$27)),"",LOOKUP($D651,BLIOTECAS!$B$1:$B$27,BLIOTECAS!C$1:C$27))</f>
        <v>#REF!</v>
      </c>
      <c r="D651" t="e">
        <f>TABLA!#REF!</f>
        <v>#REF!</v>
      </c>
      <c r="E651" s="163" t="e">
        <f>TABLA!#REF!</f>
        <v>#REF!</v>
      </c>
      <c r="F651" s="163" t="e">
        <f>TABLA!#REF!</f>
        <v>#REF!</v>
      </c>
      <c r="G651" t="str">
        <f t="shared" si="195"/>
        <v/>
      </c>
      <c r="H651" t="str">
        <f t="shared" si="195"/>
        <v/>
      </c>
      <c r="I651" t="str">
        <f t="shared" si="195"/>
        <v/>
      </c>
      <c r="J651" t="str">
        <f t="shared" si="195"/>
        <v/>
      </c>
      <c r="K651" t="str">
        <f t="shared" si="195"/>
        <v/>
      </c>
      <c r="L651" t="str">
        <f t="shared" si="195"/>
        <v/>
      </c>
      <c r="M651" t="str">
        <f t="shared" si="195"/>
        <v/>
      </c>
      <c r="N651" t="str">
        <f t="shared" si="195"/>
        <v/>
      </c>
      <c r="O651" t="str">
        <f t="shared" si="195"/>
        <v/>
      </c>
      <c r="P651" t="str">
        <f t="shared" si="195"/>
        <v/>
      </c>
      <c r="Q651" t="str">
        <f t="shared" si="195"/>
        <v/>
      </c>
      <c r="R651" t="str">
        <f t="shared" si="195"/>
        <v/>
      </c>
      <c r="S651" t="str">
        <f t="shared" si="195"/>
        <v/>
      </c>
      <c r="T651" t="str">
        <f t="shared" si="195"/>
        <v/>
      </c>
      <c r="U651" t="str">
        <f t="shared" si="195"/>
        <v/>
      </c>
      <c r="V651" t="str">
        <f t="shared" si="195"/>
        <v/>
      </c>
      <c r="W651" t="str">
        <f t="shared" si="196"/>
        <v/>
      </c>
      <c r="X651" t="str">
        <f t="shared" si="196"/>
        <v/>
      </c>
      <c r="Y651" t="str">
        <f t="shared" si="196"/>
        <v/>
      </c>
      <c r="Z651" t="str">
        <f t="shared" si="196"/>
        <v/>
      </c>
      <c r="AA651" t="str">
        <f t="shared" si="196"/>
        <v/>
      </c>
      <c r="AB651" t="str">
        <f t="shared" si="196"/>
        <v/>
      </c>
      <c r="AC651" t="str">
        <f t="shared" si="196"/>
        <v/>
      </c>
      <c r="AD651" t="str">
        <f t="shared" si="196"/>
        <v/>
      </c>
      <c r="AE651" t="str">
        <f t="shared" si="196"/>
        <v/>
      </c>
      <c r="AF651" t="str">
        <f t="shared" si="196"/>
        <v/>
      </c>
      <c r="AG651" t="str">
        <f t="shared" si="196"/>
        <v/>
      </c>
      <c r="AH651" t="str">
        <f t="shared" si="196"/>
        <v/>
      </c>
      <c r="AI651">
        <f t="shared" si="193"/>
        <v>1</v>
      </c>
      <c r="AJ651">
        <f t="shared" si="194"/>
        <v>1</v>
      </c>
    </row>
    <row r="652" spans="2:36" hidden="1" x14ac:dyDescent="0.2">
      <c r="B652" t="e">
        <f>TABLA!#REF!</f>
        <v>#REF!</v>
      </c>
      <c r="C652" t="e">
        <f>IF(ISNA(LOOKUP($D652,BLIOTECAS!$B$1:$B$27,BLIOTECAS!C$1:C$27)),"",LOOKUP($D652,BLIOTECAS!$B$1:$B$27,BLIOTECAS!C$1:C$27))</f>
        <v>#REF!</v>
      </c>
      <c r="D652" t="e">
        <f>TABLA!#REF!</f>
        <v>#REF!</v>
      </c>
      <c r="E652" s="163" t="e">
        <f>TABLA!#REF!</f>
        <v>#REF!</v>
      </c>
      <c r="F652" s="163" t="e">
        <f>TABLA!#REF!</f>
        <v>#REF!</v>
      </c>
      <c r="G652" t="str">
        <f t="shared" si="195"/>
        <v/>
      </c>
      <c r="H652" t="str">
        <f t="shared" si="195"/>
        <v/>
      </c>
      <c r="I652" t="str">
        <f t="shared" si="195"/>
        <v/>
      </c>
      <c r="J652" t="str">
        <f t="shared" si="195"/>
        <v/>
      </c>
      <c r="K652" t="str">
        <f t="shared" si="195"/>
        <v/>
      </c>
      <c r="L652" t="str">
        <f t="shared" si="195"/>
        <v/>
      </c>
      <c r="M652" t="str">
        <f t="shared" si="195"/>
        <v/>
      </c>
      <c r="N652" t="str">
        <f t="shared" si="195"/>
        <v/>
      </c>
      <c r="O652" t="str">
        <f t="shared" si="195"/>
        <v/>
      </c>
      <c r="P652" t="str">
        <f t="shared" si="195"/>
        <v/>
      </c>
      <c r="Q652" t="str">
        <f t="shared" si="195"/>
        <v/>
      </c>
      <c r="R652" t="str">
        <f t="shared" si="195"/>
        <v/>
      </c>
      <c r="S652" t="str">
        <f t="shared" si="195"/>
        <v/>
      </c>
      <c r="T652" t="str">
        <f t="shared" si="195"/>
        <v/>
      </c>
      <c r="U652" t="str">
        <f t="shared" si="195"/>
        <v/>
      </c>
      <c r="V652" t="str">
        <f t="shared" si="195"/>
        <v/>
      </c>
      <c r="W652" t="str">
        <f t="shared" si="196"/>
        <v/>
      </c>
      <c r="X652" t="str">
        <f t="shared" si="196"/>
        <v/>
      </c>
      <c r="Y652" t="str">
        <f t="shared" si="196"/>
        <v/>
      </c>
      <c r="Z652" t="str">
        <f t="shared" si="196"/>
        <v/>
      </c>
      <c r="AA652" t="str">
        <f t="shared" si="196"/>
        <v/>
      </c>
      <c r="AB652" t="str">
        <f t="shared" si="196"/>
        <v/>
      </c>
      <c r="AC652" t="str">
        <f t="shared" si="196"/>
        <v/>
      </c>
      <c r="AD652" t="str">
        <f t="shared" si="196"/>
        <v/>
      </c>
      <c r="AE652" t="str">
        <f t="shared" si="196"/>
        <v/>
      </c>
      <c r="AF652" t="str">
        <f t="shared" si="196"/>
        <v/>
      </c>
      <c r="AG652" t="str">
        <f t="shared" si="196"/>
        <v/>
      </c>
      <c r="AH652" t="str">
        <f t="shared" si="196"/>
        <v/>
      </c>
      <c r="AI652">
        <f t="shared" si="193"/>
        <v>1</v>
      </c>
      <c r="AJ652">
        <f t="shared" si="194"/>
        <v>1</v>
      </c>
    </row>
    <row r="653" spans="2:36" ht="25.5" hidden="1" x14ac:dyDescent="0.2">
      <c r="B653">
        <f>TABLA!D625</f>
        <v>2062</v>
      </c>
      <c r="C653" t="str">
        <f>IF(ISNA(LOOKUP($D653,BLIOTECAS!$B$1:$B$27,BLIOTECAS!C$1:C$27)),"",LOOKUP($D653,BLIOTECAS!$B$1:$B$27,BLIOTECAS!C$1:C$27))</f>
        <v>F. Óptica y Optometría</v>
      </c>
      <c r="D653">
        <f>TABLA!G625</f>
        <v>25</v>
      </c>
      <c r="E653" s="163">
        <f>TABLA!BF625</f>
        <v>0</v>
      </c>
      <c r="F653" s="163" t="str">
        <f>TABLA!BO625</f>
        <v>Se requiere demasiado tiempo administrativo para trabajar virtualmente, personalmente prefiero el libro y las publicaciones en papel</v>
      </c>
      <c r="G653" t="str">
        <f t="shared" si="195"/>
        <v/>
      </c>
      <c r="H653" t="str">
        <f t="shared" si="195"/>
        <v/>
      </c>
      <c r="I653" t="str">
        <f t="shared" si="195"/>
        <v/>
      </c>
      <c r="J653" t="str">
        <f t="shared" si="195"/>
        <v/>
      </c>
      <c r="K653" t="str">
        <f t="shared" si="195"/>
        <v/>
      </c>
      <c r="L653" t="str">
        <f t="shared" si="195"/>
        <v/>
      </c>
      <c r="M653" t="str">
        <f t="shared" si="195"/>
        <v/>
      </c>
      <c r="N653" t="str">
        <f t="shared" si="195"/>
        <v/>
      </c>
      <c r="O653" t="str">
        <f t="shared" si="195"/>
        <v/>
      </c>
      <c r="P653" t="str">
        <f t="shared" si="195"/>
        <v/>
      </c>
      <c r="Q653" t="str">
        <f t="shared" si="195"/>
        <v/>
      </c>
      <c r="R653" t="str">
        <f t="shared" si="195"/>
        <v/>
      </c>
      <c r="S653" t="str">
        <f t="shared" si="195"/>
        <v/>
      </c>
      <c r="T653" t="str">
        <f t="shared" si="195"/>
        <v/>
      </c>
      <c r="U653" t="str">
        <f t="shared" si="195"/>
        <v/>
      </c>
      <c r="V653" t="str">
        <f t="shared" si="195"/>
        <v/>
      </c>
      <c r="W653" t="str">
        <f t="shared" si="196"/>
        <v/>
      </c>
      <c r="X653" t="str">
        <f t="shared" si="196"/>
        <v/>
      </c>
      <c r="Y653" t="str">
        <f t="shared" si="196"/>
        <v/>
      </c>
      <c r="Z653" t="str">
        <f t="shared" si="196"/>
        <v/>
      </c>
      <c r="AA653" t="str">
        <f t="shared" si="196"/>
        <v/>
      </c>
      <c r="AB653" t="str">
        <f t="shared" si="196"/>
        <v/>
      </c>
      <c r="AC653" t="str">
        <f t="shared" si="196"/>
        <v/>
      </c>
      <c r="AD653" t="str">
        <f t="shared" si="196"/>
        <v/>
      </c>
      <c r="AE653" t="str">
        <f t="shared" si="196"/>
        <v/>
      </c>
      <c r="AF653" t="str">
        <f t="shared" si="196"/>
        <v/>
      </c>
      <c r="AG653" t="str">
        <f t="shared" si="196"/>
        <v/>
      </c>
      <c r="AH653" t="str">
        <f t="shared" si="196"/>
        <v/>
      </c>
      <c r="AI653">
        <f t="shared" si="193"/>
        <v>0</v>
      </c>
      <c r="AJ653">
        <f t="shared" si="194"/>
        <v>1</v>
      </c>
    </row>
    <row r="654" spans="2:36" hidden="1" x14ac:dyDescent="0.2">
      <c r="B654" t="e">
        <f>TABLA!#REF!</f>
        <v>#REF!</v>
      </c>
      <c r="C654" t="e">
        <f>IF(ISNA(LOOKUP($D654,BLIOTECAS!$B$1:$B$27,BLIOTECAS!C$1:C$27)),"",LOOKUP($D654,BLIOTECAS!$B$1:$B$27,BLIOTECAS!C$1:C$27))</f>
        <v>#REF!</v>
      </c>
      <c r="D654" t="e">
        <f>TABLA!#REF!</f>
        <v>#REF!</v>
      </c>
      <c r="E654" s="163" t="e">
        <f>TABLA!#REF!</f>
        <v>#REF!</v>
      </c>
      <c r="F654" s="163" t="e">
        <f>TABLA!#REF!</f>
        <v>#REF!</v>
      </c>
      <c r="G654" t="str">
        <f t="shared" si="195"/>
        <v/>
      </c>
      <c r="H654" t="str">
        <f t="shared" si="195"/>
        <v/>
      </c>
      <c r="I654" t="str">
        <f t="shared" si="195"/>
        <v/>
      </c>
      <c r="J654" t="str">
        <f t="shared" si="195"/>
        <v/>
      </c>
      <c r="K654" t="str">
        <f t="shared" si="195"/>
        <v/>
      </c>
      <c r="L654" t="str">
        <f t="shared" si="195"/>
        <v/>
      </c>
      <c r="M654" t="str">
        <f t="shared" si="195"/>
        <v/>
      </c>
      <c r="N654" t="str">
        <f t="shared" si="195"/>
        <v/>
      </c>
      <c r="O654" t="str">
        <f t="shared" si="195"/>
        <v/>
      </c>
      <c r="P654" t="str">
        <f t="shared" si="195"/>
        <v/>
      </c>
      <c r="Q654" t="str">
        <f t="shared" si="195"/>
        <v/>
      </c>
      <c r="R654" t="str">
        <f t="shared" si="195"/>
        <v/>
      </c>
      <c r="S654" t="str">
        <f t="shared" si="195"/>
        <v/>
      </c>
      <c r="T654" t="str">
        <f t="shared" si="195"/>
        <v/>
      </c>
      <c r="U654" t="str">
        <f t="shared" si="195"/>
        <v/>
      </c>
      <c r="V654" t="str">
        <f t="shared" si="195"/>
        <v/>
      </c>
      <c r="W654" t="str">
        <f t="shared" si="196"/>
        <v/>
      </c>
      <c r="X654" t="str">
        <f t="shared" si="196"/>
        <v/>
      </c>
      <c r="Y654" t="str">
        <f t="shared" si="196"/>
        <v/>
      </c>
      <c r="Z654" t="str">
        <f t="shared" si="196"/>
        <v/>
      </c>
      <c r="AA654" t="str">
        <f t="shared" si="196"/>
        <v/>
      </c>
      <c r="AB654" t="str">
        <f t="shared" si="196"/>
        <v/>
      </c>
      <c r="AC654" t="str">
        <f t="shared" si="196"/>
        <v/>
      </c>
      <c r="AD654" t="str">
        <f t="shared" si="196"/>
        <v/>
      </c>
      <c r="AE654" t="str">
        <f t="shared" si="196"/>
        <v/>
      </c>
      <c r="AF654" t="str">
        <f t="shared" si="196"/>
        <v/>
      </c>
      <c r="AG654" t="str">
        <f t="shared" si="196"/>
        <v/>
      </c>
      <c r="AH654" t="str">
        <f t="shared" si="196"/>
        <v/>
      </c>
      <c r="AI654">
        <f t="shared" si="193"/>
        <v>1</v>
      </c>
      <c r="AJ654">
        <f t="shared" si="194"/>
        <v>1</v>
      </c>
    </row>
    <row r="655" spans="2:36" hidden="1" x14ac:dyDescent="0.2">
      <c r="B655">
        <f>TABLA!D626</f>
        <v>2063</v>
      </c>
      <c r="C655" t="str">
        <f>IF(ISNA(LOOKUP($D655,BLIOTECAS!$B$1:$B$27,BLIOTECAS!C$1:C$27)),"",LOOKUP($D655,BLIOTECAS!$B$1:$B$27,BLIOTECAS!C$1:C$27))</f>
        <v>F. Óptica y Optometría</v>
      </c>
      <c r="D655">
        <f>TABLA!G626</f>
        <v>25</v>
      </c>
      <c r="E655" s="163">
        <f>TABLA!BF626</f>
        <v>0</v>
      </c>
      <c r="F655" s="163">
        <f>TABLA!BO626</f>
        <v>0</v>
      </c>
      <c r="G655" t="str">
        <f t="shared" si="195"/>
        <v/>
      </c>
      <c r="H655" t="str">
        <f t="shared" si="195"/>
        <v/>
      </c>
      <c r="I655" t="str">
        <f t="shared" si="195"/>
        <v/>
      </c>
      <c r="J655" t="str">
        <f t="shared" si="195"/>
        <v/>
      </c>
      <c r="K655" t="str">
        <f t="shared" si="195"/>
        <v/>
      </c>
      <c r="L655" t="str">
        <f t="shared" si="195"/>
        <v/>
      </c>
      <c r="M655" t="str">
        <f t="shared" si="195"/>
        <v/>
      </c>
      <c r="N655" t="str">
        <f t="shared" si="195"/>
        <v/>
      </c>
      <c r="O655" t="str">
        <f t="shared" si="195"/>
        <v/>
      </c>
      <c r="P655" t="str">
        <f t="shared" si="195"/>
        <v/>
      </c>
      <c r="Q655" t="str">
        <f t="shared" si="195"/>
        <v/>
      </c>
      <c r="R655" t="str">
        <f t="shared" si="195"/>
        <v/>
      </c>
      <c r="S655" t="str">
        <f t="shared" si="195"/>
        <v/>
      </c>
      <c r="T655" t="str">
        <f t="shared" si="195"/>
        <v/>
      </c>
      <c r="U655" t="str">
        <f t="shared" si="195"/>
        <v/>
      </c>
      <c r="V655" t="str">
        <f t="shared" si="195"/>
        <v/>
      </c>
      <c r="W655" t="str">
        <f t="shared" si="196"/>
        <v/>
      </c>
      <c r="X655" t="str">
        <f t="shared" si="196"/>
        <v/>
      </c>
      <c r="Y655" t="str">
        <f t="shared" si="196"/>
        <v/>
      </c>
      <c r="Z655" t="str">
        <f t="shared" si="196"/>
        <v/>
      </c>
      <c r="AA655" t="str">
        <f t="shared" si="196"/>
        <v/>
      </c>
      <c r="AB655" t="str">
        <f t="shared" si="196"/>
        <v/>
      </c>
      <c r="AC655" t="str">
        <f t="shared" si="196"/>
        <v/>
      </c>
      <c r="AD655" t="str">
        <f t="shared" si="196"/>
        <v/>
      </c>
      <c r="AE655" t="str">
        <f t="shared" si="196"/>
        <v/>
      </c>
      <c r="AF655" t="str">
        <f t="shared" si="196"/>
        <v/>
      </c>
      <c r="AG655" t="str">
        <f t="shared" si="196"/>
        <v/>
      </c>
      <c r="AH655" t="str">
        <f t="shared" si="196"/>
        <v/>
      </c>
      <c r="AI655">
        <f t="shared" si="193"/>
        <v>0</v>
      </c>
      <c r="AJ655">
        <f t="shared" si="194"/>
        <v>0</v>
      </c>
    </row>
    <row r="656" spans="2:36" hidden="1" x14ac:dyDescent="0.2">
      <c r="B656" t="e">
        <f>TABLA!#REF!</f>
        <v>#REF!</v>
      </c>
      <c r="C656" t="e">
        <f>IF(ISNA(LOOKUP($D656,BLIOTECAS!$B$1:$B$27,BLIOTECAS!C$1:C$27)),"",LOOKUP($D656,BLIOTECAS!$B$1:$B$27,BLIOTECAS!C$1:C$27))</f>
        <v>#REF!</v>
      </c>
      <c r="D656" t="e">
        <f>TABLA!#REF!</f>
        <v>#REF!</v>
      </c>
      <c r="E656" s="163" t="e">
        <f>TABLA!#REF!</f>
        <v>#REF!</v>
      </c>
      <c r="F656" s="163" t="e">
        <f>TABLA!#REF!</f>
        <v>#REF!</v>
      </c>
      <c r="G656" t="str">
        <f t="shared" si="195"/>
        <v/>
      </c>
      <c r="H656" t="str">
        <f t="shared" si="195"/>
        <v/>
      </c>
      <c r="I656" t="str">
        <f t="shared" si="195"/>
        <v/>
      </c>
      <c r="J656" t="str">
        <f t="shared" si="195"/>
        <v/>
      </c>
      <c r="K656" t="str">
        <f t="shared" si="195"/>
        <v/>
      </c>
      <c r="L656" t="str">
        <f t="shared" si="195"/>
        <v/>
      </c>
      <c r="M656" t="str">
        <f t="shared" si="195"/>
        <v/>
      </c>
      <c r="N656" t="str">
        <f t="shared" si="195"/>
        <v/>
      </c>
      <c r="O656" t="str">
        <f t="shared" si="195"/>
        <v/>
      </c>
      <c r="P656" t="str">
        <f t="shared" si="195"/>
        <v/>
      </c>
      <c r="Q656" t="str">
        <f t="shared" si="195"/>
        <v/>
      </c>
      <c r="R656" t="str">
        <f t="shared" si="195"/>
        <v/>
      </c>
      <c r="S656" t="str">
        <f t="shared" si="195"/>
        <v/>
      </c>
      <c r="T656" t="str">
        <f t="shared" si="195"/>
        <v/>
      </c>
      <c r="U656" t="str">
        <f t="shared" si="195"/>
        <v/>
      </c>
      <c r="V656" t="str">
        <f t="shared" si="195"/>
        <v/>
      </c>
      <c r="W656" t="str">
        <f t="shared" si="196"/>
        <v/>
      </c>
      <c r="X656" t="str">
        <f t="shared" si="196"/>
        <v/>
      </c>
      <c r="Y656" t="str">
        <f t="shared" si="196"/>
        <v/>
      </c>
      <c r="Z656" t="str">
        <f t="shared" si="196"/>
        <v/>
      </c>
      <c r="AA656" t="str">
        <f t="shared" si="196"/>
        <v/>
      </c>
      <c r="AB656" t="str">
        <f t="shared" si="196"/>
        <v/>
      </c>
      <c r="AC656" t="str">
        <f t="shared" si="196"/>
        <v/>
      </c>
      <c r="AD656" t="str">
        <f t="shared" si="196"/>
        <v/>
      </c>
      <c r="AE656" t="str">
        <f t="shared" si="196"/>
        <v/>
      </c>
      <c r="AF656" t="str">
        <f t="shared" si="196"/>
        <v/>
      </c>
      <c r="AG656" t="str">
        <f t="shared" si="196"/>
        <v/>
      </c>
      <c r="AH656" t="str">
        <f t="shared" si="196"/>
        <v/>
      </c>
      <c r="AI656">
        <f t="shared" si="193"/>
        <v>1</v>
      </c>
      <c r="AJ656">
        <f t="shared" si="194"/>
        <v>1</v>
      </c>
    </row>
    <row r="657" spans="2:36" hidden="1" x14ac:dyDescent="0.2">
      <c r="B657" t="e">
        <f>TABLA!#REF!</f>
        <v>#REF!</v>
      </c>
      <c r="C657" t="e">
        <f>IF(ISNA(LOOKUP($D657,BLIOTECAS!$B$1:$B$27,BLIOTECAS!C$1:C$27)),"",LOOKUP($D657,BLIOTECAS!$B$1:$B$27,BLIOTECAS!C$1:C$27))</f>
        <v>#REF!</v>
      </c>
      <c r="D657" t="e">
        <f>TABLA!#REF!</f>
        <v>#REF!</v>
      </c>
      <c r="E657" s="163" t="e">
        <f>TABLA!#REF!</f>
        <v>#REF!</v>
      </c>
      <c r="F657" s="163" t="e">
        <f>TABLA!#REF!</f>
        <v>#REF!</v>
      </c>
      <c r="G657" t="str">
        <f t="shared" si="195"/>
        <v/>
      </c>
      <c r="H657" t="str">
        <f t="shared" si="195"/>
        <v/>
      </c>
      <c r="I657" t="str">
        <f t="shared" si="195"/>
        <v/>
      </c>
      <c r="J657" t="str">
        <f t="shared" si="195"/>
        <v/>
      </c>
      <c r="K657" t="str">
        <f t="shared" si="195"/>
        <v/>
      </c>
      <c r="L657" t="str">
        <f t="shared" si="195"/>
        <v/>
      </c>
      <c r="M657" t="str">
        <f t="shared" si="195"/>
        <v/>
      </c>
      <c r="N657" t="str">
        <f t="shared" si="195"/>
        <v/>
      </c>
      <c r="O657" t="str">
        <f t="shared" si="195"/>
        <v/>
      </c>
      <c r="P657" t="str">
        <f t="shared" si="195"/>
        <v/>
      </c>
      <c r="Q657" t="str">
        <f t="shared" si="195"/>
        <v/>
      </c>
      <c r="R657" t="str">
        <f t="shared" si="195"/>
        <v/>
      </c>
      <c r="S657" t="str">
        <f t="shared" si="195"/>
        <v/>
      </c>
      <c r="T657" t="str">
        <f t="shared" si="195"/>
        <v/>
      </c>
      <c r="U657" t="str">
        <f t="shared" si="195"/>
        <v/>
      </c>
      <c r="V657" t="str">
        <f t="shared" si="195"/>
        <v/>
      </c>
      <c r="W657" t="str">
        <f t="shared" si="196"/>
        <v/>
      </c>
      <c r="X657" t="str">
        <f t="shared" si="196"/>
        <v/>
      </c>
      <c r="Y657" t="str">
        <f t="shared" si="196"/>
        <v/>
      </c>
      <c r="Z657" t="str">
        <f t="shared" si="196"/>
        <v/>
      </c>
      <c r="AA657" t="str">
        <f t="shared" si="196"/>
        <v/>
      </c>
      <c r="AB657" t="str">
        <f t="shared" si="196"/>
        <v/>
      </c>
      <c r="AC657" t="str">
        <f t="shared" si="196"/>
        <v/>
      </c>
      <c r="AD657" t="str">
        <f t="shared" si="196"/>
        <v/>
      </c>
      <c r="AE657" t="str">
        <f t="shared" si="196"/>
        <v/>
      </c>
      <c r="AF657" t="str">
        <f t="shared" si="196"/>
        <v/>
      </c>
      <c r="AG657" t="str">
        <f t="shared" si="196"/>
        <v/>
      </c>
      <c r="AH657" t="str">
        <f t="shared" si="196"/>
        <v/>
      </c>
      <c r="AI657">
        <f t="shared" si="193"/>
        <v>1</v>
      </c>
      <c r="AJ657">
        <f t="shared" si="194"/>
        <v>1</v>
      </c>
    </row>
    <row r="658" spans="2:36" hidden="1" x14ac:dyDescent="0.2">
      <c r="B658" t="e">
        <f>TABLA!#REF!</f>
        <v>#REF!</v>
      </c>
      <c r="C658" t="e">
        <f>IF(ISNA(LOOKUP($D658,BLIOTECAS!$B$1:$B$27,BLIOTECAS!C$1:C$27)),"",LOOKUP($D658,BLIOTECAS!$B$1:$B$27,BLIOTECAS!C$1:C$27))</f>
        <v>#REF!</v>
      </c>
      <c r="D658" t="e">
        <f>TABLA!#REF!</f>
        <v>#REF!</v>
      </c>
      <c r="E658" s="163" t="e">
        <f>TABLA!#REF!</f>
        <v>#REF!</v>
      </c>
      <c r="F658" s="163" t="e">
        <f>TABLA!#REF!</f>
        <v>#REF!</v>
      </c>
      <c r="G658" t="str">
        <f t="shared" si="195"/>
        <v/>
      </c>
      <c r="H658" t="str">
        <f t="shared" si="195"/>
        <v/>
      </c>
      <c r="I658" t="str">
        <f t="shared" si="195"/>
        <v/>
      </c>
      <c r="J658" t="str">
        <f t="shared" si="195"/>
        <v/>
      </c>
      <c r="K658" t="str">
        <f t="shared" si="195"/>
        <v/>
      </c>
      <c r="L658" t="str">
        <f t="shared" si="195"/>
        <v/>
      </c>
      <c r="M658" t="str">
        <f t="shared" si="195"/>
        <v/>
      </c>
      <c r="N658" t="str">
        <f t="shared" si="195"/>
        <v/>
      </c>
      <c r="O658" t="str">
        <f t="shared" si="195"/>
        <v/>
      </c>
      <c r="P658" t="str">
        <f t="shared" si="195"/>
        <v/>
      </c>
      <c r="Q658" t="str">
        <f t="shared" si="195"/>
        <v/>
      </c>
      <c r="R658" t="str">
        <f t="shared" si="195"/>
        <v/>
      </c>
      <c r="S658" t="str">
        <f t="shared" si="195"/>
        <v/>
      </c>
      <c r="T658" t="str">
        <f t="shared" si="195"/>
        <v/>
      </c>
      <c r="U658" t="str">
        <f t="shared" si="195"/>
        <v/>
      </c>
      <c r="V658" t="str">
        <f t="shared" si="195"/>
        <v/>
      </c>
      <c r="W658" t="str">
        <f t="shared" si="196"/>
        <v/>
      </c>
      <c r="X658" t="str">
        <f t="shared" si="196"/>
        <v/>
      </c>
      <c r="Y658" t="str">
        <f t="shared" si="196"/>
        <v/>
      </c>
      <c r="Z658" t="str">
        <f t="shared" si="196"/>
        <v/>
      </c>
      <c r="AA658" t="str">
        <f t="shared" si="196"/>
        <v/>
      </c>
      <c r="AB658" t="str">
        <f t="shared" si="196"/>
        <v/>
      </c>
      <c r="AC658" t="str">
        <f t="shared" si="196"/>
        <v/>
      </c>
      <c r="AD658" t="str">
        <f t="shared" si="196"/>
        <v/>
      </c>
      <c r="AE658" t="str">
        <f t="shared" si="196"/>
        <v/>
      </c>
      <c r="AF658" t="str">
        <f t="shared" si="196"/>
        <v/>
      </c>
      <c r="AG658" t="str">
        <f t="shared" si="196"/>
        <v/>
      </c>
      <c r="AH658" t="str">
        <f t="shared" si="196"/>
        <v/>
      </c>
      <c r="AI658">
        <f t="shared" si="193"/>
        <v>1</v>
      </c>
      <c r="AJ658">
        <f t="shared" si="194"/>
        <v>1</v>
      </c>
    </row>
    <row r="659" spans="2:36" hidden="1" x14ac:dyDescent="0.2">
      <c r="B659" t="e">
        <f>TABLA!#REF!</f>
        <v>#REF!</v>
      </c>
      <c r="C659" t="e">
        <f>IF(ISNA(LOOKUP($D659,BLIOTECAS!$B$1:$B$27,BLIOTECAS!C$1:C$27)),"",LOOKUP($D659,BLIOTECAS!$B$1:$B$27,BLIOTECAS!C$1:C$27))</f>
        <v>#REF!</v>
      </c>
      <c r="D659" t="e">
        <f>TABLA!#REF!</f>
        <v>#REF!</v>
      </c>
      <c r="E659" s="163" t="e">
        <f>TABLA!#REF!</f>
        <v>#REF!</v>
      </c>
      <c r="F659" s="163" t="e">
        <f>TABLA!#REF!</f>
        <v>#REF!</v>
      </c>
      <c r="G659" t="str">
        <f t="shared" si="195"/>
        <v/>
      </c>
      <c r="H659" t="str">
        <f t="shared" si="195"/>
        <v/>
      </c>
      <c r="I659" t="str">
        <f t="shared" si="195"/>
        <v/>
      </c>
      <c r="J659" t="str">
        <f t="shared" si="195"/>
        <v/>
      </c>
      <c r="K659" t="str">
        <f t="shared" si="195"/>
        <v/>
      </c>
      <c r="L659" t="str">
        <f t="shared" si="195"/>
        <v/>
      </c>
      <c r="M659" t="str">
        <f t="shared" si="195"/>
        <v/>
      </c>
      <c r="N659" t="str">
        <f t="shared" si="195"/>
        <v/>
      </c>
      <c r="O659" t="str">
        <f t="shared" si="195"/>
        <v/>
      </c>
      <c r="P659" t="str">
        <f t="shared" si="195"/>
        <v/>
      </c>
      <c r="Q659" t="str">
        <f t="shared" si="195"/>
        <v/>
      </c>
      <c r="R659" t="str">
        <f t="shared" si="195"/>
        <v/>
      </c>
      <c r="S659" t="str">
        <f t="shared" si="195"/>
        <v/>
      </c>
      <c r="T659" t="str">
        <f t="shared" si="195"/>
        <v/>
      </c>
      <c r="U659" t="str">
        <f t="shared" si="195"/>
        <v/>
      </c>
      <c r="V659" t="str">
        <f t="shared" si="195"/>
        <v/>
      </c>
      <c r="W659" t="str">
        <f t="shared" si="196"/>
        <v/>
      </c>
      <c r="X659" t="str">
        <f t="shared" si="196"/>
        <v/>
      </c>
      <c r="Y659" t="str">
        <f t="shared" si="196"/>
        <v/>
      </c>
      <c r="Z659" t="str">
        <f t="shared" si="196"/>
        <v/>
      </c>
      <c r="AA659" t="str">
        <f t="shared" si="196"/>
        <v/>
      </c>
      <c r="AB659" t="str">
        <f t="shared" si="196"/>
        <v/>
      </c>
      <c r="AC659" t="str">
        <f t="shared" si="196"/>
        <v/>
      </c>
      <c r="AD659" t="str">
        <f t="shared" si="196"/>
        <v/>
      </c>
      <c r="AE659" t="str">
        <f t="shared" si="196"/>
        <v/>
      </c>
      <c r="AF659" t="str">
        <f t="shared" si="196"/>
        <v/>
      </c>
      <c r="AG659" t="str">
        <f t="shared" si="196"/>
        <v/>
      </c>
      <c r="AH659" t="str">
        <f t="shared" si="196"/>
        <v/>
      </c>
      <c r="AI659">
        <f t="shared" si="193"/>
        <v>1</v>
      </c>
      <c r="AJ659">
        <f t="shared" si="194"/>
        <v>1</v>
      </c>
    </row>
    <row r="660" spans="2:36" hidden="1" x14ac:dyDescent="0.2">
      <c r="B660" t="e">
        <f>TABLA!#REF!</f>
        <v>#REF!</v>
      </c>
      <c r="C660" t="e">
        <f>IF(ISNA(LOOKUP($D660,BLIOTECAS!$B$1:$B$27,BLIOTECAS!C$1:C$27)),"",LOOKUP($D660,BLIOTECAS!$B$1:$B$27,BLIOTECAS!C$1:C$27))</f>
        <v>#REF!</v>
      </c>
      <c r="D660" t="e">
        <f>TABLA!#REF!</f>
        <v>#REF!</v>
      </c>
      <c r="E660" s="163" t="e">
        <f>TABLA!#REF!</f>
        <v>#REF!</v>
      </c>
      <c r="F660" s="163" t="e">
        <f>TABLA!#REF!</f>
        <v>#REF!</v>
      </c>
      <c r="G660" t="str">
        <f t="shared" si="195"/>
        <v/>
      </c>
      <c r="H660" t="str">
        <f t="shared" si="195"/>
        <v/>
      </c>
      <c r="I660" t="str">
        <f t="shared" si="195"/>
        <v/>
      </c>
      <c r="J660" t="str">
        <f t="shared" si="195"/>
        <v/>
      </c>
      <c r="K660" t="str">
        <f t="shared" si="195"/>
        <v/>
      </c>
      <c r="L660" t="str">
        <f t="shared" si="195"/>
        <v/>
      </c>
      <c r="M660" t="str">
        <f t="shared" si="195"/>
        <v/>
      </c>
      <c r="N660" t="str">
        <f t="shared" si="195"/>
        <v/>
      </c>
      <c r="O660" t="str">
        <f t="shared" si="195"/>
        <v/>
      </c>
      <c r="P660" t="str">
        <f t="shared" si="195"/>
        <v/>
      </c>
      <c r="Q660" t="str">
        <f t="shared" si="195"/>
        <v/>
      </c>
      <c r="R660" t="str">
        <f t="shared" si="195"/>
        <v/>
      </c>
      <c r="S660" t="str">
        <f t="shared" si="195"/>
        <v/>
      </c>
      <c r="T660" t="str">
        <f t="shared" si="195"/>
        <v/>
      </c>
      <c r="U660" t="str">
        <f t="shared" si="195"/>
        <v/>
      </c>
      <c r="V660" t="str">
        <f t="shared" si="195"/>
        <v/>
      </c>
      <c r="W660" t="str">
        <f t="shared" si="196"/>
        <v/>
      </c>
      <c r="X660" t="str">
        <f t="shared" si="196"/>
        <v/>
      </c>
      <c r="Y660" t="str">
        <f t="shared" si="196"/>
        <v/>
      </c>
      <c r="Z660" t="str">
        <f t="shared" si="196"/>
        <v/>
      </c>
      <c r="AA660" t="str">
        <f t="shared" si="196"/>
        <v/>
      </c>
      <c r="AB660" t="str">
        <f t="shared" si="196"/>
        <v/>
      </c>
      <c r="AC660" t="str">
        <f t="shared" si="196"/>
        <v/>
      </c>
      <c r="AD660" t="str">
        <f t="shared" si="196"/>
        <v/>
      </c>
      <c r="AE660" t="str">
        <f t="shared" si="196"/>
        <v/>
      </c>
      <c r="AF660" t="str">
        <f t="shared" si="196"/>
        <v/>
      </c>
      <c r="AG660" t="str">
        <f t="shared" si="196"/>
        <v/>
      </c>
      <c r="AH660" t="str">
        <f t="shared" si="196"/>
        <v/>
      </c>
      <c r="AI660">
        <f t="shared" si="193"/>
        <v>1</v>
      </c>
      <c r="AJ660">
        <f t="shared" si="194"/>
        <v>1</v>
      </c>
    </row>
    <row r="661" spans="2:36" hidden="1" x14ac:dyDescent="0.2">
      <c r="B661" t="e">
        <f>TABLA!#REF!</f>
        <v>#REF!</v>
      </c>
      <c r="C661" t="e">
        <f>IF(ISNA(LOOKUP($D661,BLIOTECAS!$B$1:$B$27,BLIOTECAS!C$1:C$27)),"",LOOKUP($D661,BLIOTECAS!$B$1:$B$27,BLIOTECAS!C$1:C$27))</f>
        <v>#REF!</v>
      </c>
      <c r="D661" t="e">
        <f>TABLA!#REF!</f>
        <v>#REF!</v>
      </c>
      <c r="E661" s="163" t="e">
        <f>TABLA!#REF!</f>
        <v>#REF!</v>
      </c>
      <c r="F661" s="163" t="e">
        <f>TABLA!#REF!</f>
        <v>#REF!</v>
      </c>
      <c r="G661" t="str">
        <f t="shared" si="195"/>
        <v/>
      </c>
      <c r="H661" t="str">
        <f t="shared" si="195"/>
        <v/>
      </c>
      <c r="I661" t="str">
        <f t="shared" si="195"/>
        <v/>
      </c>
      <c r="J661" t="str">
        <f t="shared" si="195"/>
        <v/>
      </c>
      <c r="K661" t="str">
        <f t="shared" si="195"/>
        <v/>
      </c>
      <c r="L661" t="str">
        <f t="shared" si="195"/>
        <v/>
      </c>
      <c r="M661" t="str">
        <f t="shared" si="195"/>
        <v/>
      </c>
      <c r="N661" t="str">
        <f t="shared" si="195"/>
        <v/>
      </c>
      <c r="O661" t="str">
        <f t="shared" si="195"/>
        <v/>
      </c>
      <c r="P661" t="str">
        <f t="shared" si="195"/>
        <v/>
      </c>
      <c r="Q661" t="str">
        <f t="shared" si="195"/>
        <v/>
      </c>
      <c r="R661" t="str">
        <f t="shared" si="195"/>
        <v/>
      </c>
      <c r="S661" t="str">
        <f t="shared" si="195"/>
        <v/>
      </c>
      <c r="T661" t="str">
        <f t="shared" si="195"/>
        <v/>
      </c>
      <c r="U661" t="str">
        <f t="shared" si="195"/>
        <v/>
      </c>
      <c r="V661" t="str">
        <f t="shared" ref="V661" si="197">IFERROR((IF(FIND(V$1,$E661,1)&gt;0,"x")),"")</f>
        <v/>
      </c>
      <c r="W661" t="str">
        <f t="shared" si="196"/>
        <v/>
      </c>
      <c r="X661" t="str">
        <f t="shared" si="196"/>
        <v/>
      </c>
      <c r="Y661" t="str">
        <f t="shared" si="196"/>
        <v/>
      </c>
      <c r="Z661" t="str">
        <f t="shared" si="196"/>
        <v/>
      </c>
      <c r="AA661" t="str">
        <f t="shared" si="196"/>
        <v/>
      </c>
      <c r="AB661" t="str">
        <f t="shared" si="196"/>
        <v/>
      </c>
      <c r="AC661" t="str">
        <f t="shared" si="196"/>
        <v/>
      </c>
      <c r="AD661" t="str">
        <f t="shared" si="196"/>
        <v/>
      </c>
      <c r="AE661" t="str">
        <f t="shared" si="196"/>
        <v/>
      </c>
      <c r="AF661" t="str">
        <f t="shared" si="196"/>
        <v/>
      </c>
      <c r="AG661" t="str">
        <f t="shared" si="196"/>
        <v/>
      </c>
      <c r="AH661" t="str">
        <f t="shared" si="196"/>
        <v/>
      </c>
      <c r="AI661">
        <f t="shared" si="193"/>
        <v>1</v>
      </c>
      <c r="AJ661">
        <f t="shared" si="194"/>
        <v>1</v>
      </c>
    </row>
    <row r="662" spans="2:36" hidden="1" x14ac:dyDescent="0.2">
      <c r="B662" t="e">
        <f>TABLA!#REF!</f>
        <v>#REF!</v>
      </c>
      <c r="C662" t="e">
        <f>IF(ISNA(LOOKUP($D662,BLIOTECAS!$B$1:$B$27,BLIOTECAS!C$1:C$27)),"",LOOKUP($D662,BLIOTECAS!$B$1:$B$27,BLIOTECAS!C$1:C$27))</f>
        <v>#REF!</v>
      </c>
      <c r="D662" t="e">
        <f>TABLA!#REF!</f>
        <v>#REF!</v>
      </c>
      <c r="E662" s="163" t="e">
        <f>TABLA!#REF!</f>
        <v>#REF!</v>
      </c>
      <c r="F662" s="163" t="e">
        <f>TABLA!#REF!</f>
        <v>#REF!</v>
      </c>
      <c r="G662" t="str">
        <f t="shared" ref="G662:V677" si="198">IFERROR((IF(FIND(G$1,$E662,1)&gt;0,"x")),"")</f>
        <v/>
      </c>
      <c r="H662" t="str">
        <f t="shared" si="198"/>
        <v/>
      </c>
      <c r="I662" t="str">
        <f t="shared" si="198"/>
        <v/>
      </c>
      <c r="J662" t="str">
        <f t="shared" si="198"/>
        <v/>
      </c>
      <c r="K662" t="str">
        <f t="shared" si="198"/>
        <v/>
      </c>
      <c r="L662" t="str">
        <f t="shared" si="198"/>
        <v/>
      </c>
      <c r="M662" t="str">
        <f t="shared" si="198"/>
        <v/>
      </c>
      <c r="N662" t="str">
        <f t="shared" si="198"/>
        <v/>
      </c>
      <c r="O662" t="str">
        <f t="shared" si="198"/>
        <v/>
      </c>
      <c r="P662" t="str">
        <f t="shared" si="198"/>
        <v/>
      </c>
      <c r="Q662" t="str">
        <f t="shared" si="198"/>
        <v/>
      </c>
      <c r="R662" t="str">
        <f t="shared" si="198"/>
        <v/>
      </c>
      <c r="S662" t="str">
        <f t="shared" si="198"/>
        <v/>
      </c>
      <c r="T662" t="str">
        <f t="shared" si="198"/>
        <v/>
      </c>
      <c r="U662" t="str">
        <f t="shared" si="198"/>
        <v/>
      </c>
      <c r="V662" t="str">
        <f t="shared" si="196"/>
        <v/>
      </c>
      <c r="W662" t="str">
        <f t="shared" si="196"/>
        <v/>
      </c>
      <c r="X662" t="str">
        <f t="shared" si="196"/>
        <v/>
      </c>
      <c r="Y662" t="str">
        <f t="shared" si="196"/>
        <v/>
      </c>
      <c r="Z662" t="str">
        <f t="shared" si="196"/>
        <v/>
      </c>
      <c r="AA662" t="str">
        <f t="shared" si="196"/>
        <v/>
      </c>
      <c r="AB662" t="str">
        <f t="shared" si="196"/>
        <v/>
      </c>
      <c r="AC662" t="str">
        <f t="shared" si="196"/>
        <v/>
      </c>
      <c r="AD662" t="str">
        <f t="shared" si="196"/>
        <v/>
      </c>
      <c r="AE662" t="str">
        <f t="shared" si="196"/>
        <v/>
      </c>
      <c r="AF662" t="str">
        <f t="shared" si="196"/>
        <v/>
      </c>
      <c r="AG662" t="str">
        <f t="shared" si="196"/>
        <v/>
      </c>
      <c r="AH662" t="str">
        <f t="shared" si="196"/>
        <v/>
      </c>
      <c r="AI662">
        <f t="shared" si="193"/>
        <v>1</v>
      </c>
      <c r="AJ662">
        <f t="shared" si="194"/>
        <v>1</v>
      </c>
    </row>
    <row r="663" spans="2:36" hidden="1" x14ac:dyDescent="0.2">
      <c r="B663" t="e">
        <f>TABLA!#REF!</f>
        <v>#REF!</v>
      </c>
      <c r="C663" t="e">
        <f>IF(ISNA(LOOKUP($D663,BLIOTECAS!$B$1:$B$27,BLIOTECAS!C$1:C$27)),"",LOOKUP($D663,BLIOTECAS!$B$1:$B$27,BLIOTECAS!C$1:C$27))</f>
        <v>#REF!</v>
      </c>
      <c r="D663" t="e">
        <f>TABLA!#REF!</f>
        <v>#REF!</v>
      </c>
      <c r="E663" s="163" t="e">
        <f>TABLA!#REF!</f>
        <v>#REF!</v>
      </c>
      <c r="F663" s="163" t="e">
        <f>TABLA!#REF!</f>
        <v>#REF!</v>
      </c>
      <c r="G663" t="str">
        <f t="shared" si="198"/>
        <v/>
      </c>
      <c r="H663" t="str">
        <f t="shared" si="198"/>
        <v/>
      </c>
      <c r="I663" t="str">
        <f t="shared" si="198"/>
        <v/>
      </c>
      <c r="J663" t="str">
        <f t="shared" si="198"/>
        <v/>
      </c>
      <c r="K663" t="str">
        <f t="shared" si="198"/>
        <v/>
      </c>
      <c r="L663" t="str">
        <f t="shared" si="198"/>
        <v/>
      </c>
      <c r="M663" t="str">
        <f t="shared" si="198"/>
        <v/>
      </c>
      <c r="N663" t="str">
        <f t="shared" si="198"/>
        <v/>
      </c>
      <c r="O663" t="str">
        <f t="shared" si="198"/>
        <v/>
      </c>
      <c r="P663" t="str">
        <f t="shared" si="198"/>
        <v/>
      </c>
      <c r="Q663" t="str">
        <f t="shared" si="198"/>
        <v/>
      </c>
      <c r="R663" t="str">
        <f t="shared" si="198"/>
        <v/>
      </c>
      <c r="S663" t="str">
        <f t="shared" si="198"/>
        <v/>
      </c>
      <c r="T663" t="str">
        <f t="shared" si="198"/>
        <v/>
      </c>
      <c r="U663" t="str">
        <f t="shared" si="198"/>
        <v/>
      </c>
      <c r="V663" t="str">
        <f t="shared" si="196"/>
        <v/>
      </c>
      <c r="W663" t="str">
        <f t="shared" si="196"/>
        <v/>
      </c>
      <c r="X663" t="str">
        <f t="shared" si="196"/>
        <v/>
      </c>
      <c r="Y663" t="str">
        <f t="shared" si="196"/>
        <v/>
      </c>
      <c r="Z663" t="str">
        <f t="shared" si="196"/>
        <v/>
      </c>
      <c r="AA663" t="str">
        <f t="shared" si="196"/>
        <v/>
      </c>
      <c r="AB663" t="str">
        <f t="shared" si="196"/>
        <v/>
      </c>
      <c r="AC663" t="str">
        <f t="shared" si="196"/>
        <v/>
      </c>
      <c r="AD663" t="str">
        <f t="shared" si="196"/>
        <v/>
      </c>
      <c r="AE663" t="str">
        <f t="shared" si="196"/>
        <v/>
      </c>
      <c r="AF663" t="str">
        <f t="shared" si="196"/>
        <v/>
      </c>
      <c r="AG663" t="str">
        <f t="shared" si="196"/>
        <v/>
      </c>
      <c r="AH663" t="str">
        <f t="shared" si="196"/>
        <v/>
      </c>
      <c r="AI663">
        <f t="shared" si="193"/>
        <v>1</v>
      </c>
      <c r="AJ663">
        <f t="shared" si="194"/>
        <v>1</v>
      </c>
    </row>
    <row r="664" spans="2:36" hidden="1" x14ac:dyDescent="0.2">
      <c r="B664">
        <f>TABLA!D627</f>
        <v>2064</v>
      </c>
      <c r="C664" t="str">
        <f>IF(ISNA(LOOKUP($D664,BLIOTECAS!$B$1:$B$27,BLIOTECAS!C$1:C$27)),"",LOOKUP($D664,BLIOTECAS!$B$1:$B$27,BLIOTECAS!C$1:C$27))</f>
        <v>F. Óptica y Optometría</v>
      </c>
      <c r="D664">
        <f>TABLA!G627</f>
        <v>25</v>
      </c>
      <c r="E664" s="163">
        <f>TABLA!BF627</f>
        <v>0</v>
      </c>
      <c r="F664" s="163">
        <f>TABLA!BO627</f>
        <v>0</v>
      </c>
      <c r="G664" t="str">
        <f t="shared" si="198"/>
        <v/>
      </c>
      <c r="H664" t="str">
        <f t="shared" si="198"/>
        <v/>
      </c>
      <c r="I664" t="str">
        <f t="shared" si="198"/>
        <v/>
      </c>
      <c r="J664" t="str">
        <f t="shared" si="198"/>
        <v/>
      </c>
      <c r="K664" t="str">
        <f t="shared" si="198"/>
        <v/>
      </c>
      <c r="L664" t="str">
        <f t="shared" si="198"/>
        <v/>
      </c>
      <c r="M664" t="str">
        <f t="shared" si="198"/>
        <v/>
      </c>
      <c r="N664" t="str">
        <f t="shared" si="198"/>
        <v/>
      </c>
      <c r="O664" t="str">
        <f t="shared" si="198"/>
        <v/>
      </c>
      <c r="P664" t="str">
        <f t="shared" si="198"/>
        <v/>
      </c>
      <c r="Q664" t="str">
        <f t="shared" si="198"/>
        <v/>
      </c>
      <c r="R664" t="str">
        <f t="shared" si="198"/>
        <v/>
      </c>
      <c r="S664" t="str">
        <f t="shared" si="198"/>
        <v/>
      </c>
      <c r="T664" t="str">
        <f t="shared" si="198"/>
        <v/>
      </c>
      <c r="U664" t="str">
        <f t="shared" si="198"/>
        <v/>
      </c>
      <c r="V664" t="str">
        <f t="shared" si="196"/>
        <v/>
      </c>
      <c r="W664" t="str">
        <f t="shared" si="196"/>
        <v/>
      </c>
      <c r="X664" t="str">
        <f t="shared" si="196"/>
        <v/>
      </c>
      <c r="Y664" t="str">
        <f t="shared" si="196"/>
        <v/>
      </c>
      <c r="Z664" t="str">
        <f t="shared" si="196"/>
        <v/>
      </c>
      <c r="AA664" t="str">
        <f t="shared" si="196"/>
        <v/>
      </c>
      <c r="AB664" t="str">
        <f t="shared" si="196"/>
        <v/>
      </c>
      <c r="AC664" t="str">
        <f t="shared" si="196"/>
        <v/>
      </c>
      <c r="AD664" t="str">
        <f t="shared" si="196"/>
        <v/>
      </c>
      <c r="AE664" t="str">
        <f t="shared" si="196"/>
        <v/>
      </c>
      <c r="AF664" t="str">
        <f t="shared" si="196"/>
        <v/>
      </c>
      <c r="AG664" t="str">
        <f t="shared" si="196"/>
        <v/>
      </c>
      <c r="AH664" t="str">
        <f t="shared" si="196"/>
        <v/>
      </c>
      <c r="AI664">
        <f t="shared" si="193"/>
        <v>0</v>
      </c>
      <c r="AJ664">
        <f t="shared" si="194"/>
        <v>0</v>
      </c>
    </row>
    <row r="665" spans="2:36" hidden="1" x14ac:dyDescent="0.2">
      <c r="B665" t="e">
        <f>TABLA!#REF!</f>
        <v>#REF!</v>
      </c>
      <c r="C665" t="e">
        <f>IF(ISNA(LOOKUP($D665,BLIOTECAS!$B$1:$B$27,BLIOTECAS!C$1:C$27)),"",LOOKUP($D665,BLIOTECAS!$B$1:$B$27,BLIOTECAS!C$1:C$27))</f>
        <v>#REF!</v>
      </c>
      <c r="D665" t="e">
        <f>TABLA!#REF!</f>
        <v>#REF!</v>
      </c>
      <c r="E665" s="163" t="e">
        <f>TABLA!#REF!</f>
        <v>#REF!</v>
      </c>
      <c r="F665" s="163" t="e">
        <f>TABLA!#REF!</f>
        <v>#REF!</v>
      </c>
      <c r="G665" t="str">
        <f t="shared" si="198"/>
        <v/>
      </c>
      <c r="H665" t="str">
        <f t="shared" si="198"/>
        <v/>
      </c>
      <c r="I665" t="str">
        <f t="shared" si="198"/>
        <v/>
      </c>
      <c r="J665" t="str">
        <f t="shared" si="198"/>
        <v/>
      </c>
      <c r="K665" t="str">
        <f t="shared" si="198"/>
        <v/>
      </c>
      <c r="L665" t="str">
        <f t="shared" si="198"/>
        <v/>
      </c>
      <c r="M665" t="str">
        <f t="shared" si="198"/>
        <v/>
      </c>
      <c r="N665" t="str">
        <f t="shared" si="198"/>
        <v/>
      </c>
      <c r="O665" t="str">
        <f t="shared" si="198"/>
        <v/>
      </c>
      <c r="P665" t="str">
        <f t="shared" si="198"/>
        <v/>
      </c>
      <c r="Q665" t="str">
        <f t="shared" si="198"/>
        <v/>
      </c>
      <c r="R665" t="str">
        <f t="shared" si="198"/>
        <v/>
      </c>
      <c r="S665" t="str">
        <f t="shared" si="198"/>
        <v/>
      </c>
      <c r="T665" t="str">
        <f t="shared" si="198"/>
        <v/>
      </c>
      <c r="U665" t="str">
        <f t="shared" si="198"/>
        <v/>
      </c>
      <c r="V665" t="str">
        <f t="shared" si="196"/>
        <v/>
      </c>
      <c r="W665" t="str">
        <f t="shared" si="196"/>
        <v/>
      </c>
      <c r="X665" t="str">
        <f t="shared" si="196"/>
        <v/>
      </c>
      <c r="Y665" t="str">
        <f t="shared" si="196"/>
        <v/>
      </c>
      <c r="Z665" t="str">
        <f t="shared" si="196"/>
        <v/>
      </c>
      <c r="AA665" t="str">
        <f t="shared" si="196"/>
        <v/>
      </c>
      <c r="AB665" t="str">
        <f t="shared" si="196"/>
        <v/>
      </c>
      <c r="AC665" t="str">
        <f t="shared" si="196"/>
        <v/>
      </c>
      <c r="AD665" t="str">
        <f t="shared" si="196"/>
        <v/>
      </c>
      <c r="AE665" t="str">
        <f t="shared" si="196"/>
        <v/>
      </c>
      <c r="AF665" t="str">
        <f t="shared" si="196"/>
        <v/>
      </c>
      <c r="AG665" t="str">
        <f t="shared" si="196"/>
        <v/>
      </c>
      <c r="AH665" t="str">
        <f t="shared" si="196"/>
        <v/>
      </c>
      <c r="AI665">
        <f t="shared" si="193"/>
        <v>1</v>
      </c>
      <c r="AJ665">
        <f t="shared" si="194"/>
        <v>1</v>
      </c>
    </row>
    <row r="666" spans="2:36" hidden="1" x14ac:dyDescent="0.2">
      <c r="B666" t="e">
        <f>TABLA!#REF!</f>
        <v>#REF!</v>
      </c>
      <c r="C666" t="e">
        <f>IF(ISNA(LOOKUP($D666,BLIOTECAS!$B$1:$B$27,BLIOTECAS!C$1:C$27)),"",LOOKUP($D666,BLIOTECAS!$B$1:$B$27,BLIOTECAS!C$1:C$27))</f>
        <v>#REF!</v>
      </c>
      <c r="D666" t="e">
        <f>TABLA!#REF!</f>
        <v>#REF!</v>
      </c>
      <c r="E666" s="163" t="e">
        <f>TABLA!#REF!</f>
        <v>#REF!</v>
      </c>
      <c r="F666" s="163" t="e">
        <f>TABLA!#REF!</f>
        <v>#REF!</v>
      </c>
      <c r="G666" t="str">
        <f t="shared" si="198"/>
        <v/>
      </c>
      <c r="H666" t="str">
        <f t="shared" si="198"/>
        <v/>
      </c>
      <c r="I666" t="str">
        <f t="shared" si="198"/>
        <v/>
      </c>
      <c r="J666" t="str">
        <f t="shared" si="198"/>
        <v/>
      </c>
      <c r="K666" t="str">
        <f t="shared" si="198"/>
        <v/>
      </c>
      <c r="L666" t="str">
        <f t="shared" si="198"/>
        <v/>
      </c>
      <c r="M666" t="str">
        <f t="shared" si="198"/>
        <v/>
      </c>
      <c r="N666" t="str">
        <f t="shared" si="198"/>
        <v/>
      </c>
      <c r="O666" t="str">
        <f t="shared" si="198"/>
        <v/>
      </c>
      <c r="P666" t="str">
        <f t="shared" si="198"/>
        <v/>
      </c>
      <c r="Q666" t="str">
        <f t="shared" si="198"/>
        <v/>
      </c>
      <c r="R666" t="str">
        <f t="shared" si="198"/>
        <v/>
      </c>
      <c r="S666" t="str">
        <f t="shared" si="198"/>
        <v/>
      </c>
      <c r="T666" t="str">
        <f t="shared" si="198"/>
        <v/>
      </c>
      <c r="U666" t="str">
        <f t="shared" si="198"/>
        <v/>
      </c>
      <c r="V666" t="str">
        <f t="shared" si="198"/>
        <v/>
      </c>
      <c r="W666" t="str">
        <f t="shared" ref="W666:AH681" si="199">IFERROR((IF(FIND(W$1,$E666,1)&gt;0,"x")),"")</f>
        <v/>
      </c>
      <c r="X666" t="str">
        <f t="shared" si="199"/>
        <v/>
      </c>
      <c r="Y666" t="str">
        <f t="shared" si="199"/>
        <v/>
      </c>
      <c r="Z666" t="str">
        <f t="shared" si="199"/>
        <v/>
      </c>
      <c r="AA666" t="str">
        <f t="shared" si="199"/>
        <v/>
      </c>
      <c r="AB666" t="str">
        <f t="shared" si="199"/>
        <v/>
      </c>
      <c r="AC666" t="str">
        <f t="shared" si="199"/>
        <v/>
      </c>
      <c r="AD666" t="str">
        <f t="shared" si="199"/>
        <v/>
      </c>
      <c r="AE666" t="str">
        <f t="shared" si="199"/>
        <v/>
      </c>
      <c r="AF666" t="str">
        <f t="shared" si="199"/>
        <v/>
      </c>
      <c r="AG666" t="str">
        <f t="shared" si="199"/>
        <v/>
      </c>
      <c r="AH666" t="str">
        <f t="shared" si="199"/>
        <v/>
      </c>
      <c r="AI666">
        <f t="shared" si="193"/>
        <v>1</v>
      </c>
      <c r="AJ666">
        <f t="shared" si="194"/>
        <v>1</v>
      </c>
    </row>
    <row r="667" spans="2:36" hidden="1" x14ac:dyDescent="0.2">
      <c r="B667" t="e">
        <f>TABLA!#REF!</f>
        <v>#REF!</v>
      </c>
      <c r="C667" t="e">
        <f>IF(ISNA(LOOKUP($D667,BLIOTECAS!$B$1:$B$27,BLIOTECAS!C$1:C$27)),"",LOOKUP($D667,BLIOTECAS!$B$1:$B$27,BLIOTECAS!C$1:C$27))</f>
        <v>#REF!</v>
      </c>
      <c r="D667" t="e">
        <f>TABLA!#REF!</f>
        <v>#REF!</v>
      </c>
      <c r="E667" s="163" t="e">
        <f>TABLA!#REF!</f>
        <v>#REF!</v>
      </c>
      <c r="F667" s="163" t="e">
        <f>TABLA!#REF!</f>
        <v>#REF!</v>
      </c>
      <c r="G667" t="str">
        <f t="shared" si="198"/>
        <v/>
      </c>
      <c r="H667" t="str">
        <f t="shared" si="198"/>
        <v/>
      </c>
      <c r="I667" t="str">
        <f t="shared" si="198"/>
        <v/>
      </c>
      <c r="J667" t="str">
        <f t="shared" si="198"/>
        <v/>
      </c>
      <c r="K667" t="str">
        <f t="shared" si="198"/>
        <v/>
      </c>
      <c r="L667" t="str">
        <f t="shared" si="198"/>
        <v/>
      </c>
      <c r="M667" t="str">
        <f t="shared" si="198"/>
        <v/>
      </c>
      <c r="N667" t="str">
        <f t="shared" si="198"/>
        <v/>
      </c>
      <c r="O667" t="str">
        <f t="shared" si="198"/>
        <v/>
      </c>
      <c r="P667" t="str">
        <f t="shared" si="198"/>
        <v/>
      </c>
      <c r="Q667" t="str">
        <f t="shared" si="198"/>
        <v/>
      </c>
      <c r="R667" t="str">
        <f t="shared" si="198"/>
        <v/>
      </c>
      <c r="S667" t="str">
        <f t="shared" si="198"/>
        <v/>
      </c>
      <c r="T667" t="str">
        <f t="shared" si="198"/>
        <v/>
      </c>
      <c r="U667" t="str">
        <f t="shared" si="198"/>
        <v/>
      </c>
      <c r="V667" t="str">
        <f t="shared" si="198"/>
        <v/>
      </c>
      <c r="W667" t="str">
        <f t="shared" si="199"/>
        <v/>
      </c>
      <c r="X667" t="str">
        <f t="shared" si="199"/>
        <v/>
      </c>
      <c r="Y667" t="str">
        <f t="shared" si="199"/>
        <v/>
      </c>
      <c r="Z667" t="str">
        <f t="shared" si="199"/>
        <v/>
      </c>
      <c r="AA667" t="str">
        <f t="shared" si="199"/>
        <v/>
      </c>
      <c r="AB667" t="str">
        <f t="shared" si="199"/>
        <v/>
      </c>
      <c r="AC667" t="str">
        <f t="shared" si="199"/>
        <v/>
      </c>
      <c r="AD667" t="str">
        <f t="shared" si="199"/>
        <v/>
      </c>
      <c r="AE667" t="str">
        <f t="shared" si="199"/>
        <v/>
      </c>
      <c r="AF667" t="str">
        <f t="shared" si="199"/>
        <v/>
      </c>
      <c r="AG667" t="str">
        <f t="shared" si="199"/>
        <v/>
      </c>
      <c r="AH667" t="str">
        <f t="shared" si="199"/>
        <v/>
      </c>
      <c r="AI667">
        <f t="shared" si="193"/>
        <v>1</v>
      </c>
      <c r="AJ667">
        <f t="shared" si="194"/>
        <v>1</v>
      </c>
    </row>
    <row r="668" spans="2:36" hidden="1" x14ac:dyDescent="0.2">
      <c r="B668" t="e">
        <f>TABLA!#REF!</f>
        <v>#REF!</v>
      </c>
      <c r="C668" t="e">
        <f>IF(ISNA(LOOKUP($D668,BLIOTECAS!$B$1:$B$27,BLIOTECAS!C$1:C$27)),"",LOOKUP($D668,BLIOTECAS!$B$1:$B$27,BLIOTECAS!C$1:C$27))</f>
        <v>#REF!</v>
      </c>
      <c r="D668" t="e">
        <f>TABLA!#REF!</f>
        <v>#REF!</v>
      </c>
      <c r="E668" s="163" t="e">
        <f>TABLA!#REF!</f>
        <v>#REF!</v>
      </c>
      <c r="F668" s="163" t="e">
        <f>TABLA!#REF!</f>
        <v>#REF!</v>
      </c>
      <c r="G668" t="str">
        <f t="shared" si="198"/>
        <v/>
      </c>
      <c r="H668" t="str">
        <f t="shared" si="198"/>
        <v/>
      </c>
      <c r="I668" t="str">
        <f t="shared" si="198"/>
        <v/>
      </c>
      <c r="J668" t="str">
        <f t="shared" si="198"/>
        <v/>
      </c>
      <c r="K668" t="str">
        <f t="shared" si="198"/>
        <v/>
      </c>
      <c r="L668" t="str">
        <f t="shared" si="198"/>
        <v/>
      </c>
      <c r="M668" t="str">
        <f t="shared" si="198"/>
        <v/>
      </c>
      <c r="N668" t="str">
        <f t="shared" si="198"/>
        <v/>
      </c>
      <c r="O668" t="str">
        <f t="shared" si="198"/>
        <v/>
      </c>
      <c r="P668" t="str">
        <f t="shared" si="198"/>
        <v/>
      </c>
      <c r="Q668" t="str">
        <f t="shared" si="198"/>
        <v/>
      </c>
      <c r="R668" t="str">
        <f t="shared" si="198"/>
        <v/>
      </c>
      <c r="S668" t="str">
        <f t="shared" si="198"/>
        <v/>
      </c>
      <c r="T668" t="str">
        <f t="shared" si="198"/>
        <v/>
      </c>
      <c r="U668" t="str">
        <f t="shared" si="198"/>
        <v/>
      </c>
      <c r="V668" t="str">
        <f t="shared" si="198"/>
        <v/>
      </c>
      <c r="W668" t="str">
        <f t="shared" si="199"/>
        <v/>
      </c>
      <c r="X668" t="str">
        <f t="shared" si="199"/>
        <v/>
      </c>
      <c r="Y668" t="str">
        <f t="shared" si="199"/>
        <v/>
      </c>
      <c r="Z668" t="str">
        <f t="shared" si="199"/>
        <v/>
      </c>
      <c r="AA668" t="str">
        <f t="shared" si="199"/>
        <v/>
      </c>
      <c r="AB668" t="str">
        <f t="shared" si="199"/>
        <v/>
      </c>
      <c r="AC668" t="str">
        <f t="shared" si="199"/>
        <v/>
      </c>
      <c r="AD668" t="str">
        <f t="shared" si="199"/>
        <v/>
      </c>
      <c r="AE668" t="str">
        <f t="shared" si="199"/>
        <v/>
      </c>
      <c r="AF668" t="str">
        <f t="shared" si="199"/>
        <v/>
      </c>
      <c r="AG668" t="str">
        <f t="shared" si="199"/>
        <v/>
      </c>
      <c r="AH668" t="str">
        <f t="shared" si="199"/>
        <v/>
      </c>
      <c r="AI668">
        <f t="shared" si="193"/>
        <v>1</v>
      </c>
      <c r="AJ668">
        <f t="shared" si="194"/>
        <v>1</v>
      </c>
    </row>
    <row r="669" spans="2:36" hidden="1" x14ac:dyDescent="0.2">
      <c r="B669" t="e">
        <f>TABLA!#REF!</f>
        <v>#REF!</v>
      </c>
      <c r="C669" t="e">
        <f>IF(ISNA(LOOKUP($D669,BLIOTECAS!$B$1:$B$27,BLIOTECAS!C$1:C$27)),"",LOOKUP($D669,BLIOTECAS!$B$1:$B$27,BLIOTECAS!C$1:C$27))</f>
        <v>#REF!</v>
      </c>
      <c r="D669" t="e">
        <f>TABLA!#REF!</f>
        <v>#REF!</v>
      </c>
      <c r="E669" s="163" t="e">
        <f>TABLA!#REF!</f>
        <v>#REF!</v>
      </c>
      <c r="F669" s="163" t="e">
        <f>TABLA!#REF!</f>
        <v>#REF!</v>
      </c>
      <c r="G669" t="str">
        <f t="shared" si="198"/>
        <v/>
      </c>
      <c r="H669" t="str">
        <f t="shared" si="198"/>
        <v/>
      </c>
      <c r="I669" t="str">
        <f t="shared" si="198"/>
        <v/>
      </c>
      <c r="J669" t="str">
        <f t="shared" si="198"/>
        <v/>
      </c>
      <c r="K669" t="str">
        <f t="shared" si="198"/>
        <v/>
      </c>
      <c r="L669" t="str">
        <f t="shared" si="198"/>
        <v/>
      </c>
      <c r="M669" t="str">
        <f t="shared" si="198"/>
        <v/>
      </c>
      <c r="N669" t="str">
        <f t="shared" si="198"/>
        <v/>
      </c>
      <c r="O669" t="str">
        <f t="shared" si="198"/>
        <v/>
      </c>
      <c r="P669" t="str">
        <f t="shared" si="198"/>
        <v/>
      </c>
      <c r="Q669" t="str">
        <f t="shared" si="198"/>
        <v/>
      </c>
      <c r="R669" t="str">
        <f t="shared" si="198"/>
        <v/>
      </c>
      <c r="S669" t="str">
        <f t="shared" si="198"/>
        <v/>
      </c>
      <c r="T669" t="str">
        <f t="shared" si="198"/>
        <v/>
      </c>
      <c r="U669" t="str">
        <f t="shared" si="198"/>
        <v/>
      </c>
      <c r="V669" t="str">
        <f t="shared" si="198"/>
        <v/>
      </c>
      <c r="W669" t="str">
        <f t="shared" si="199"/>
        <v/>
      </c>
      <c r="X669" t="str">
        <f t="shared" si="199"/>
        <v/>
      </c>
      <c r="Y669" t="str">
        <f t="shared" si="199"/>
        <v/>
      </c>
      <c r="Z669" t="str">
        <f t="shared" si="199"/>
        <v/>
      </c>
      <c r="AA669" t="str">
        <f t="shared" si="199"/>
        <v/>
      </c>
      <c r="AB669" t="str">
        <f t="shared" si="199"/>
        <v/>
      </c>
      <c r="AC669" t="str">
        <f t="shared" si="199"/>
        <v/>
      </c>
      <c r="AD669" t="str">
        <f t="shared" si="199"/>
        <v/>
      </c>
      <c r="AE669" t="str">
        <f t="shared" si="199"/>
        <v/>
      </c>
      <c r="AF669" t="str">
        <f t="shared" si="199"/>
        <v/>
      </c>
      <c r="AG669" t="str">
        <f t="shared" si="199"/>
        <v/>
      </c>
      <c r="AH669" t="str">
        <f t="shared" si="199"/>
        <v/>
      </c>
      <c r="AI669">
        <f t="shared" si="193"/>
        <v>1</v>
      </c>
      <c r="AJ669">
        <f t="shared" si="194"/>
        <v>1</v>
      </c>
    </row>
    <row r="670" spans="2:36" hidden="1" x14ac:dyDescent="0.2">
      <c r="B670" t="e">
        <f>TABLA!#REF!</f>
        <v>#REF!</v>
      </c>
      <c r="C670" t="e">
        <f>IF(ISNA(LOOKUP($D670,BLIOTECAS!$B$1:$B$27,BLIOTECAS!C$1:C$27)),"",LOOKUP($D670,BLIOTECAS!$B$1:$B$27,BLIOTECAS!C$1:C$27))</f>
        <v>#REF!</v>
      </c>
      <c r="D670" t="e">
        <f>TABLA!#REF!</f>
        <v>#REF!</v>
      </c>
      <c r="E670" s="163" t="e">
        <f>TABLA!#REF!</f>
        <v>#REF!</v>
      </c>
      <c r="F670" s="163" t="e">
        <f>TABLA!#REF!</f>
        <v>#REF!</v>
      </c>
      <c r="G670" t="str">
        <f t="shared" si="198"/>
        <v/>
      </c>
      <c r="H670" t="str">
        <f t="shared" si="198"/>
        <v/>
      </c>
      <c r="I670" t="str">
        <f t="shared" si="198"/>
        <v/>
      </c>
      <c r="J670" t="str">
        <f t="shared" si="198"/>
        <v/>
      </c>
      <c r="K670" t="str">
        <f t="shared" si="198"/>
        <v/>
      </c>
      <c r="L670" t="str">
        <f t="shared" si="198"/>
        <v/>
      </c>
      <c r="M670" t="str">
        <f t="shared" si="198"/>
        <v/>
      </c>
      <c r="N670" t="str">
        <f t="shared" si="198"/>
        <v/>
      </c>
      <c r="O670" t="str">
        <f t="shared" si="198"/>
        <v/>
      </c>
      <c r="P670" t="str">
        <f t="shared" si="198"/>
        <v/>
      </c>
      <c r="Q670" t="str">
        <f t="shared" si="198"/>
        <v/>
      </c>
      <c r="R670" t="str">
        <f t="shared" si="198"/>
        <v/>
      </c>
      <c r="S670" t="str">
        <f t="shared" si="198"/>
        <v/>
      </c>
      <c r="T670" t="str">
        <f t="shared" si="198"/>
        <v/>
      </c>
      <c r="U670" t="str">
        <f t="shared" si="198"/>
        <v/>
      </c>
      <c r="V670" t="str">
        <f t="shared" si="198"/>
        <v/>
      </c>
      <c r="W670" t="str">
        <f t="shared" si="199"/>
        <v/>
      </c>
      <c r="X670" t="str">
        <f t="shared" si="199"/>
        <v/>
      </c>
      <c r="Y670" t="str">
        <f t="shared" si="199"/>
        <v/>
      </c>
      <c r="Z670" t="str">
        <f t="shared" si="199"/>
        <v/>
      </c>
      <c r="AA670" t="str">
        <f t="shared" si="199"/>
        <v/>
      </c>
      <c r="AB670" t="str">
        <f t="shared" si="199"/>
        <v/>
      </c>
      <c r="AC670" t="str">
        <f t="shared" si="199"/>
        <v/>
      </c>
      <c r="AD670" t="str">
        <f t="shared" si="199"/>
        <v/>
      </c>
      <c r="AE670" t="str">
        <f t="shared" si="199"/>
        <v/>
      </c>
      <c r="AF670" t="str">
        <f t="shared" si="199"/>
        <v/>
      </c>
      <c r="AG670" t="str">
        <f t="shared" si="199"/>
        <v/>
      </c>
      <c r="AH670" t="str">
        <f t="shared" si="199"/>
        <v/>
      </c>
      <c r="AI670">
        <f t="shared" si="193"/>
        <v>1</v>
      </c>
      <c r="AJ670">
        <f t="shared" si="194"/>
        <v>1</v>
      </c>
    </row>
    <row r="671" spans="2:36" hidden="1" x14ac:dyDescent="0.2">
      <c r="B671" t="e">
        <f>TABLA!#REF!</f>
        <v>#REF!</v>
      </c>
      <c r="C671" t="e">
        <f>IF(ISNA(LOOKUP($D671,BLIOTECAS!$B$1:$B$27,BLIOTECAS!C$1:C$27)),"",LOOKUP($D671,BLIOTECAS!$B$1:$B$27,BLIOTECAS!C$1:C$27))</f>
        <v>#REF!</v>
      </c>
      <c r="D671" t="e">
        <f>TABLA!#REF!</f>
        <v>#REF!</v>
      </c>
      <c r="E671" s="163" t="e">
        <f>TABLA!#REF!</f>
        <v>#REF!</v>
      </c>
      <c r="F671" s="163" t="e">
        <f>TABLA!#REF!</f>
        <v>#REF!</v>
      </c>
      <c r="G671" t="str">
        <f t="shared" si="198"/>
        <v/>
      </c>
      <c r="H671" t="str">
        <f t="shared" si="198"/>
        <v/>
      </c>
      <c r="I671" t="str">
        <f t="shared" si="198"/>
        <v/>
      </c>
      <c r="J671" t="str">
        <f t="shared" si="198"/>
        <v/>
      </c>
      <c r="K671" t="str">
        <f t="shared" si="198"/>
        <v/>
      </c>
      <c r="L671" t="str">
        <f t="shared" si="198"/>
        <v/>
      </c>
      <c r="M671" t="str">
        <f t="shared" si="198"/>
        <v/>
      </c>
      <c r="N671" t="str">
        <f t="shared" si="198"/>
        <v/>
      </c>
      <c r="O671" t="str">
        <f t="shared" si="198"/>
        <v/>
      </c>
      <c r="P671" t="str">
        <f t="shared" si="198"/>
        <v/>
      </c>
      <c r="Q671" t="str">
        <f t="shared" si="198"/>
        <v/>
      </c>
      <c r="R671" t="str">
        <f t="shared" si="198"/>
        <v/>
      </c>
      <c r="S671" t="str">
        <f t="shared" si="198"/>
        <v/>
      </c>
      <c r="T671" t="str">
        <f t="shared" si="198"/>
        <v/>
      </c>
      <c r="U671" t="str">
        <f t="shared" si="198"/>
        <v/>
      </c>
      <c r="V671" t="str">
        <f t="shared" si="198"/>
        <v/>
      </c>
      <c r="W671" t="str">
        <f t="shared" si="199"/>
        <v/>
      </c>
      <c r="X671" t="str">
        <f t="shared" si="199"/>
        <v/>
      </c>
      <c r="Y671" t="str">
        <f t="shared" si="199"/>
        <v/>
      </c>
      <c r="Z671" t="str">
        <f t="shared" si="199"/>
        <v/>
      </c>
      <c r="AA671" t="str">
        <f t="shared" si="199"/>
        <v/>
      </c>
      <c r="AB671" t="str">
        <f t="shared" si="199"/>
        <v/>
      </c>
      <c r="AC671" t="str">
        <f t="shared" si="199"/>
        <v/>
      </c>
      <c r="AD671" t="str">
        <f t="shared" si="199"/>
        <v/>
      </c>
      <c r="AE671" t="str">
        <f t="shared" si="199"/>
        <v/>
      </c>
      <c r="AF671" t="str">
        <f t="shared" si="199"/>
        <v/>
      </c>
      <c r="AG671" t="str">
        <f t="shared" si="199"/>
        <v/>
      </c>
      <c r="AH671" t="str">
        <f t="shared" si="199"/>
        <v/>
      </c>
      <c r="AI671">
        <f t="shared" si="193"/>
        <v>1</v>
      </c>
      <c r="AJ671">
        <f t="shared" si="194"/>
        <v>1</v>
      </c>
    </row>
    <row r="672" spans="2:36" hidden="1" x14ac:dyDescent="0.2">
      <c r="B672">
        <f>TABLA!D628</f>
        <v>2065</v>
      </c>
      <c r="C672" t="str">
        <f>IF(ISNA(LOOKUP($D672,BLIOTECAS!$B$1:$B$27,BLIOTECAS!C$1:C$27)),"",LOOKUP($D672,BLIOTECAS!$B$1:$B$27,BLIOTECAS!C$1:C$27))</f>
        <v>F. Óptica y Optometría</v>
      </c>
      <c r="D672">
        <f>TABLA!G628</f>
        <v>25</v>
      </c>
      <c r="E672" s="163">
        <f>TABLA!BF628</f>
        <v>0</v>
      </c>
      <c r="F672" s="163">
        <f>TABLA!BO628</f>
        <v>0</v>
      </c>
      <c r="G672" t="str">
        <f t="shared" si="198"/>
        <v/>
      </c>
      <c r="H672" t="str">
        <f t="shared" si="198"/>
        <v/>
      </c>
      <c r="I672" t="str">
        <f t="shared" si="198"/>
        <v/>
      </c>
      <c r="J672" t="str">
        <f t="shared" si="198"/>
        <v/>
      </c>
      <c r="K672" t="str">
        <f t="shared" si="198"/>
        <v/>
      </c>
      <c r="L672" t="str">
        <f t="shared" si="198"/>
        <v/>
      </c>
      <c r="M672" t="str">
        <f t="shared" si="198"/>
        <v/>
      </c>
      <c r="N672" t="str">
        <f t="shared" si="198"/>
        <v/>
      </c>
      <c r="O672" t="str">
        <f t="shared" si="198"/>
        <v/>
      </c>
      <c r="P672" t="str">
        <f t="shared" si="198"/>
        <v/>
      </c>
      <c r="Q672" t="str">
        <f t="shared" si="198"/>
        <v/>
      </c>
      <c r="R672" t="str">
        <f t="shared" si="198"/>
        <v/>
      </c>
      <c r="S672" t="str">
        <f t="shared" si="198"/>
        <v/>
      </c>
      <c r="T672" t="str">
        <f t="shared" si="198"/>
        <v/>
      </c>
      <c r="U672" t="str">
        <f t="shared" si="198"/>
        <v/>
      </c>
      <c r="V672" t="str">
        <f t="shared" si="198"/>
        <v/>
      </c>
      <c r="W672" t="str">
        <f t="shared" si="199"/>
        <v/>
      </c>
      <c r="X672" t="str">
        <f t="shared" si="199"/>
        <v/>
      </c>
      <c r="Y672" t="str">
        <f t="shared" si="199"/>
        <v/>
      </c>
      <c r="Z672" t="str">
        <f t="shared" si="199"/>
        <v/>
      </c>
      <c r="AA672" t="str">
        <f t="shared" si="199"/>
        <v/>
      </c>
      <c r="AB672" t="str">
        <f t="shared" si="199"/>
        <v/>
      </c>
      <c r="AC672" t="str">
        <f t="shared" si="199"/>
        <v/>
      </c>
      <c r="AD672" t="str">
        <f t="shared" si="199"/>
        <v/>
      </c>
      <c r="AE672" t="str">
        <f t="shared" si="199"/>
        <v/>
      </c>
      <c r="AF672" t="str">
        <f t="shared" si="199"/>
        <v/>
      </c>
      <c r="AG672" t="str">
        <f t="shared" si="199"/>
        <v/>
      </c>
      <c r="AH672" t="str">
        <f t="shared" si="199"/>
        <v/>
      </c>
      <c r="AI672">
        <f t="shared" si="193"/>
        <v>0</v>
      </c>
      <c r="AJ672">
        <f t="shared" si="194"/>
        <v>0</v>
      </c>
    </row>
    <row r="673" spans="2:36" hidden="1" x14ac:dyDescent="0.2">
      <c r="B673" t="e">
        <f>TABLA!#REF!</f>
        <v>#REF!</v>
      </c>
      <c r="C673" t="e">
        <f>IF(ISNA(LOOKUP($D673,BLIOTECAS!$B$1:$B$27,BLIOTECAS!C$1:C$27)),"",LOOKUP($D673,BLIOTECAS!$B$1:$B$27,BLIOTECAS!C$1:C$27))</f>
        <v>#REF!</v>
      </c>
      <c r="D673" t="e">
        <f>TABLA!#REF!</f>
        <v>#REF!</v>
      </c>
      <c r="E673" s="163" t="e">
        <f>TABLA!#REF!</f>
        <v>#REF!</v>
      </c>
      <c r="F673" s="163" t="e">
        <f>TABLA!#REF!</f>
        <v>#REF!</v>
      </c>
      <c r="G673" t="str">
        <f t="shared" si="198"/>
        <v/>
      </c>
      <c r="H673" t="str">
        <f t="shared" si="198"/>
        <v/>
      </c>
      <c r="I673" t="str">
        <f t="shared" si="198"/>
        <v/>
      </c>
      <c r="J673" t="str">
        <f t="shared" si="198"/>
        <v/>
      </c>
      <c r="K673" t="str">
        <f t="shared" si="198"/>
        <v/>
      </c>
      <c r="L673" t="str">
        <f t="shared" si="198"/>
        <v/>
      </c>
      <c r="M673" t="str">
        <f t="shared" si="198"/>
        <v/>
      </c>
      <c r="N673" t="str">
        <f t="shared" si="198"/>
        <v/>
      </c>
      <c r="O673" t="str">
        <f t="shared" si="198"/>
        <v/>
      </c>
      <c r="P673" t="str">
        <f t="shared" si="198"/>
        <v/>
      </c>
      <c r="Q673" t="str">
        <f t="shared" si="198"/>
        <v/>
      </c>
      <c r="R673" t="str">
        <f t="shared" si="198"/>
        <v/>
      </c>
      <c r="S673" t="str">
        <f t="shared" si="198"/>
        <v/>
      </c>
      <c r="T673" t="str">
        <f t="shared" si="198"/>
        <v/>
      </c>
      <c r="U673" t="str">
        <f t="shared" si="198"/>
        <v/>
      </c>
      <c r="V673" t="str">
        <f t="shared" si="198"/>
        <v/>
      </c>
      <c r="W673" t="str">
        <f t="shared" si="199"/>
        <v/>
      </c>
      <c r="X673" t="str">
        <f t="shared" si="199"/>
        <v/>
      </c>
      <c r="Y673" t="str">
        <f t="shared" si="199"/>
        <v/>
      </c>
      <c r="Z673" t="str">
        <f t="shared" si="199"/>
        <v/>
      </c>
      <c r="AA673" t="str">
        <f t="shared" si="199"/>
        <v/>
      </c>
      <c r="AB673" t="str">
        <f t="shared" si="199"/>
        <v/>
      </c>
      <c r="AC673" t="str">
        <f t="shared" si="199"/>
        <v/>
      </c>
      <c r="AD673" t="str">
        <f t="shared" si="199"/>
        <v/>
      </c>
      <c r="AE673" t="str">
        <f t="shared" si="199"/>
        <v/>
      </c>
      <c r="AF673" t="str">
        <f t="shared" si="199"/>
        <v/>
      </c>
      <c r="AG673" t="str">
        <f t="shared" si="199"/>
        <v/>
      </c>
      <c r="AH673" t="str">
        <f t="shared" si="199"/>
        <v/>
      </c>
      <c r="AI673">
        <f t="shared" si="193"/>
        <v>1</v>
      </c>
      <c r="AJ673">
        <f t="shared" si="194"/>
        <v>1</v>
      </c>
    </row>
    <row r="674" spans="2:36" hidden="1" x14ac:dyDescent="0.2">
      <c r="B674" t="e">
        <f>TABLA!#REF!</f>
        <v>#REF!</v>
      </c>
      <c r="C674" t="e">
        <f>IF(ISNA(LOOKUP($D674,BLIOTECAS!$B$1:$B$27,BLIOTECAS!C$1:C$27)),"",LOOKUP($D674,BLIOTECAS!$B$1:$B$27,BLIOTECAS!C$1:C$27))</f>
        <v>#REF!</v>
      </c>
      <c r="D674" t="e">
        <f>TABLA!#REF!</f>
        <v>#REF!</v>
      </c>
      <c r="E674" s="163" t="e">
        <f>TABLA!#REF!</f>
        <v>#REF!</v>
      </c>
      <c r="F674" s="163" t="e">
        <f>TABLA!#REF!</f>
        <v>#REF!</v>
      </c>
      <c r="G674" t="str">
        <f t="shared" si="198"/>
        <v/>
      </c>
      <c r="H674" t="str">
        <f t="shared" si="198"/>
        <v/>
      </c>
      <c r="I674" t="str">
        <f t="shared" si="198"/>
        <v/>
      </c>
      <c r="J674" t="str">
        <f t="shared" si="198"/>
        <v/>
      </c>
      <c r="K674" t="str">
        <f t="shared" si="198"/>
        <v/>
      </c>
      <c r="L674" t="str">
        <f t="shared" si="198"/>
        <v/>
      </c>
      <c r="M674" t="str">
        <f t="shared" si="198"/>
        <v/>
      </c>
      <c r="N674" t="str">
        <f t="shared" si="198"/>
        <v/>
      </c>
      <c r="O674" t="str">
        <f t="shared" si="198"/>
        <v/>
      </c>
      <c r="P674" t="str">
        <f t="shared" si="198"/>
        <v/>
      </c>
      <c r="Q674" t="str">
        <f t="shared" si="198"/>
        <v/>
      </c>
      <c r="R674" t="str">
        <f t="shared" si="198"/>
        <v/>
      </c>
      <c r="S674" t="str">
        <f t="shared" si="198"/>
        <v/>
      </c>
      <c r="T674" t="str">
        <f t="shared" si="198"/>
        <v/>
      </c>
      <c r="U674" t="str">
        <f t="shared" si="198"/>
        <v/>
      </c>
      <c r="V674" t="str">
        <f t="shared" si="198"/>
        <v/>
      </c>
      <c r="W674" t="str">
        <f t="shared" si="199"/>
        <v/>
      </c>
      <c r="X674" t="str">
        <f t="shared" si="199"/>
        <v/>
      </c>
      <c r="Y674" t="str">
        <f t="shared" si="199"/>
        <v/>
      </c>
      <c r="Z674" t="str">
        <f t="shared" si="199"/>
        <v/>
      </c>
      <c r="AA674" t="str">
        <f t="shared" si="199"/>
        <v/>
      </c>
      <c r="AB674" t="str">
        <f t="shared" si="199"/>
        <v/>
      </c>
      <c r="AC674" t="str">
        <f t="shared" si="199"/>
        <v/>
      </c>
      <c r="AD674" t="str">
        <f t="shared" si="199"/>
        <v/>
      </c>
      <c r="AE674" t="str">
        <f t="shared" si="199"/>
        <v/>
      </c>
      <c r="AF674" t="str">
        <f t="shared" si="199"/>
        <v/>
      </c>
      <c r="AG674" t="str">
        <f t="shared" si="199"/>
        <v/>
      </c>
      <c r="AH674" t="str">
        <f t="shared" si="199"/>
        <v/>
      </c>
      <c r="AI674">
        <f t="shared" si="193"/>
        <v>1</v>
      </c>
      <c r="AJ674">
        <f t="shared" si="194"/>
        <v>1</v>
      </c>
    </row>
    <row r="675" spans="2:36" hidden="1" x14ac:dyDescent="0.2">
      <c r="B675" t="e">
        <f>TABLA!#REF!</f>
        <v>#REF!</v>
      </c>
      <c r="C675" t="e">
        <f>IF(ISNA(LOOKUP($D675,BLIOTECAS!$B$1:$B$27,BLIOTECAS!C$1:C$27)),"",LOOKUP($D675,BLIOTECAS!$B$1:$B$27,BLIOTECAS!C$1:C$27))</f>
        <v>#REF!</v>
      </c>
      <c r="D675" t="e">
        <f>TABLA!#REF!</f>
        <v>#REF!</v>
      </c>
      <c r="E675" s="163" t="e">
        <f>TABLA!#REF!</f>
        <v>#REF!</v>
      </c>
      <c r="F675" s="163" t="e">
        <f>TABLA!#REF!</f>
        <v>#REF!</v>
      </c>
      <c r="G675" t="str">
        <f t="shared" si="198"/>
        <v/>
      </c>
      <c r="H675" t="str">
        <f t="shared" si="198"/>
        <v/>
      </c>
      <c r="I675" t="str">
        <f t="shared" si="198"/>
        <v/>
      </c>
      <c r="J675" t="str">
        <f t="shared" si="198"/>
        <v/>
      </c>
      <c r="K675" t="str">
        <f t="shared" si="198"/>
        <v/>
      </c>
      <c r="L675" t="str">
        <f t="shared" si="198"/>
        <v/>
      </c>
      <c r="M675" t="str">
        <f t="shared" si="198"/>
        <v/>
      </c>
      <c r="N675" t="str">
        <f t="shared" si="198"/>
        <v/>
      </c>
      <c r="O675" t="str">
        <f t="shared" si="198"/>
        <v/>
      </c>
      <c r="P675" t="str">
        <f t="shared" si="198"/>
        <v/>
      </c>
      <c r="Q675" t="str">
        <f t="shared" si="198"/>
        <v/>
      </c>
      <c r="R675" t="str">
        <f t="shared" si="198"/>
        <v/>
      </c>
      <c r="S675" t="str">
        <f t="shared" si="198"/>
        <v/>
      </c>
      <c r="T675" t="str">
        <f t="shared" si="198"/>
        <v/>
      </c>
      <c r="U675" t="str">
        <f t="shared" si="198"/>
        <v/>
      </c>
      <c r="V675" t="str">
        <f t="shared" si="198"/>
        <v/>
      </c>
      <c r="W675" t="str">
        <f t="shared" si="199"/>
        <v/>
      </c>
      <c r="X675" t="str">
        <f t="shared" si="199"/>
        <v/>
      </c>
      <c r="Y675" t="str">
        <f t="shared" si="199"/>
        <v/>
      </c>
      <c r="Z675" t="str">
        <f t="shared" si="199"/>
        <v/>
      </c>
      <c r="AA675" t="str">
        <f t="shared" si="199"/>
        <v/>
      </c>
      <c r="AB675" t="str">
        <f t="shared" si="199"/>
        <v/>
      </c>
      <c r="AC675" t="str">
        <f t="shared" si="199"/>
        <v/>
      </c>
      <c r="AD675" t="str">
        <f t="shared" si="199"/>
        <v/>
      </c>
      <c r="AE675" t="str">
        <f t="shared" si="199"/>
        <v/>
      </c>
      <c r="AF675" t="str">
        <f t="shared" si="199"/>
        <v/>
      </c>
      <c r="AG675" t="str">
        <f t="shared" si="199"/>
        <v/>
      </c>
      <c r="AH675" t="str">
        <f t="shared" si="199"/>
        <v/>
      </c>
      <c r="AI675">
        <f t="shared" si="193"/>
        <v>1</v>
      </c>
      <c r="AJ675">
        <f t="shared" si="194"/>
        <v>1</v>
      </c>
    </row>
    <row r="676" spans="2:36" hidden="1" x14ac:dyDescent="0.2">
      <c r="B676" t="e">
        <f>TABLA!#REF!</f>
        <v>#REF!</v>
      </c>
      <c r="C676" t="e">
        <f>IF(ISNA(LOOKUP($D676,BLIOTECAS!$B$1:$B$27,BLIOTECAS!C$1:C$27)),"",LOOKUP($D676,BLIOTECAS!$B$1:$B$27,BLIOTECAS!C$1:C$27))</f>
        <v>#REF!</v>
      </c>
      <c r="D676" t="e">
        <f>TABLA!#REF!</f>
        <v>#REF!</v>
      </c>
      <c r="E676" s="163" t="e">
        <f>TABLA!#REF!</f>
        <v>#REF!</v>
      </c>
      <c r="F676" s="163" t="e">
        <f>TABLA!#REF!</f>
        <v>#REF!</v>
      </c>
      <c r="G676" t="str">
        <f t="shared" si="198"/>
        <v/>
      </c>
      <c r="H676" t="str">
        <f t="shared" si="198"/>
        <v/>
      </c>
      <c r="I676" t="str">
        <f t="shared" si="198"/>
        <v/>
      </c>
      <c r="J676" t="str">
        <f t="shared" si="198"/>
        <v/>
      </c>
      <c r="K676" t="str">
        <f t="shared" si="198"/>
        <v/>
      </c>
      <c r="L676" t="str">
        <f t="shared" si="198"/>
        <v/>
      </c>
      <c r="M676" t="str">
        <f t="shared" si="198"/>
        <v/>
      </c>
      <c r="N676" t="str">
        <f t="shared" si="198"/>
        <v/>
      </c>
      <c r="O676" t="str">
        <f t="shared" si="198"/>
        <v/>
      </c>
      <c r="P676" t="str">
        <f t="shared" si="198"/>
        <v/>
      </c>
      <c r="Q676" t="str">
        <f t="shared" si="198"/>
        <v/>
      </c>
      <c r="R676" t="str">
        <f t="shared" si="198"/>
        <v/>
      </c>
      <c r="S676" t="str">
        <f t="shared" si="198"/>
        <v/>
      </c>
      <c r="T676" t="str">
        <f t="shared" si="198"/>
        <v/>
      </c>
      <c r="U676" t="str">
        <f t="shared" si="198"/>
        <v/>
      </c>
      <c r="V676" t="str">
        <f t="shared" si="198"/>
        <v/>
      </c>
      <c r="W676" t="str">
        <f t="shared" si="199"/>
        <v/>
      </c>
      <c r="X676" t="str">
        <f t="shared" si="199"/>
        <v/>
      </c>
      <c r="Y676" t="str">
        <f t="shared" si="199"/>
        <v/>
      </c>
      <c r="Z676" t="str">
        <f t="shared" si="199"/>
        <v/>
      </c>
      <c r="AA676" t="str">
        <f t="shared" si="199"/>
        <v/>
      </c>
      <c r="AB676" t="str">
        <f t="shared" si="199"/>
        <v/>
      </c>
      <c r="AC676" t="str">
        <f t="shared" si="199"/>
        <v/>
      </c>
      <c r="AD676" t="str">
        <f t="shared" si="199"/>
        <v/>
      </c>
      <c r="AE676" t="str">
        <f t="shared" si="199"/>
        <v/>
      </c>
      <c r="AF676" t="str">
        <f t="shared" si="199"/>
        <v/>
      </c>
      <c r="AG676" t="str">
        <f t="shared" si="199"/>
        <v/>
      </c>
      <c r="AH676" t="str">
        <f t="shared" si="199"/>
        <v/>
      </c>
      <c r="AI676">
        <f t="shared" si="193"/>
        <v>1</v>
      </c>
      <c r="AJ676">
        <f t="shared" si="194"/>
        <v>1</v>
      </c>
    </row>
    <row r="677" spans="2:36" hidden="1" x14ac:dyDescent="0.2">
      <c r="B677" t="e">
        <f>TABLA!#REF!</f>
        <v>#REF!</v>
      </c>
      <c r="C677" t="e">
        <f>IF(ISNA(LOOKUP($D677,BLIOTECAS!$B$1:$B$27,BLIOTECAS!C$1:C$27)),"",LOOKUP($D677,BLIOTECAS!$B$1:$B$27,BLIOTECAS!C$1:C$27))</f>
        <v>#REF!</v>
      </c>
      <c r="D677" t="e">
        <f>TABLA!#REF!</f>
        <v>#REF!</v>
      </c>
      <c r="E677" s="163" t="e">
        <f>TABLA!#REF!</f>
        <v>#REF!</v>
      </c>
      <c r="F677" s="163" t="e">
        <f>TABLA!#REF!</f>
        <v>#REF!</v>
      </c>
      <c r="G677" t="str">
        <f t="shared" si="198"/>
        <v/>
      </c>
      <c r="H677" t="str">
        <f t="shared" si="198"/>
        <v/>
      </c>
      <c r="I677" t="str">
        <f t="shared" si="198"/>
        <v/>
      </c>
      <c r="J677" t="str">
        <f t="shared" si="198"/>
        <v/>
      </c>
      <c r="K677" t="str">
        <f t="shared" si="198"/>
        <v/>
      </c>
      <c r="L677" t="str">
        <f t="shared" si="198"/>
        <v/>
      </c>
      <c r="M677" t="str">
        <f t="shared" si="198"/>
        <v/>
      </c>
      <c r="N677" t="str">
        <f t="shared" si="198"/>
        <v/>
      </c>
      <c r="O677" t="str">
        <f t="shared" si="198"/>
        <v/>
      </c>
      <c r="P677" t="str">
        <f t="shared" si="198"/>
        <v/>
      </c>
      <c r="Q677" t="str">
        <f t="shared" si="198"/>
        <v/>
      </c>
      <c r="R677" t="str">
        <f t="shared" si="198"/>
        <v/>
      </c>
      <c r="S677" t="str">
        <f t="shared" si="198"/>
        <v/>
      </c>
      <c r="T677" t="str">
        <f t="shared" si="198"/>
        <v/>
      </c>
      <c r="U677" t="str">
        <f t="shared" si="198"/>
        <v/>
      </c>
      <c r="V677" t="str">
        <f t="shared" si="198"/>
        <v/>
      </c>
      <c r="W677" t="str">
        <f t="shared" si="199"/>
        <v/>
      </c>
      <c r="X677" t="str">
        <f t="shared" si="199"/>
        <v/>
      </c>
      <c r="Y677" t="str">
        <f t="shared" si="199"/>
        <v/>
      </c>
      <c r="Z677" t="str">
        <f t="shared" si="199"/>
        <v/>
      </c>
      <c r="AA677" t="str">
        <f t="shared" si="199"/>
        <v/>
      </c>
      <c r="AB677" t="str">
        <f t="shared" si="199"/>
        <v/>
      </c>
      <c r="AC677" t="str">
        <f t="shared" si="199"/>
        <v/>
      </c>
      <c r="AD677" t="str">
        <f t="shared" si="199"/>
        <v/>
      </c>
      <c r="AE677" t="str">
        <f t="shared" si="199"/>
        <v/>
      </c>
      <c r="AF677" t="str">
        <f t="shared" si="199"/>
        <v/>
      </c>
      <c r="AG677" t="str">
        <f t="shared" si="199"/>
        <v/>
      </c>
      <c r="AH677" t="str">
        <f t="shared" si="199"/>
        <v/>
      </c>
      <c r="AI677">
        <f t="shared" si="193"/>
        <v>1</v>
      </c>
      <c r="AJ677">
        <f t="shared" si="194"/>
        <v>1</v>
      </c>
    </row>
    <row r="678" spans="2:36" hidden="1" x14ac:dyDescent="0.2">
      <c r="B678">
        <f>TABLA!D629</f>
        <v>2066</v>
      </c>
      <c r="C678" t="str">
        <f>IF(ISNA(LOOKUP($D678,BLIOTECAS!$B$1:$B$27,BLIOTECAS!C$1:C$27)),"",LOOKUP($D678,BLIOTECAS!$B$1:$B$27,BLIOTECAS!C$1:C$27))</f>
        <v>F. Óptica y Optometría</v>
      </c>
      <c r="D678">
        <f>TABLA!G629</f>
        <v>25</v>
      </c>
      <c r="E678" s="163">
        <f>TABLA!BF629</f>
        <v>0</v>
      </c>
      <c r="F678" s="163">
        <f>TABLA!BO629</f>
        <v>0</v>
      </c>
      <c r="G678" t="str">
        <f t="shared" ref="G678:V681" si="200">IFERROR((IF(FIND(G$1,$E678,1)&gt;0,"x")),"")</f>
        <v/>
      </c>
      <c r="H678" t="str">
        <f t="shared" si="200"/>
        <v/>
      </c>
      <c r="I678" t="str">
        <f t="shared" si="200"/>
        <v/>
      </c>
      <c r="J678" t="str">
        <f t="shared" si="200"/>
        <v/>
      </c>
      <c r="K678" t="str">
        <f t="shared" si="200"/>
        <v/>
      </c>
      <c r="L678" t="str">
        <f t="shared" si="200"/>
        <v/>
      </c>
      <c r="M678" t="str">
        <f t="shared" si="200"/>
        <v/>
      </c>
      <c r="N678" t="str">
        <f t="shared" si="200"/>
        <v/>
      </c>
      <c r="O678" t="str">
        <f t="shared" si="200"/>
        <v/>
      </c>
      <c r="P678" t="str">
        <f t="shared" si="200"/>
        <v/>
      </c>
      <c r="Q678" t="str">
        <f t="shared" si="200"/>
        <v/>
      </c>
      <c r="R678" t="str">
        <f t="shared" si="200"/>
        <v/>
      </c>
      <c r="S678" t="str">
        <f t="shared" si="200"/>
        <v/>
      </c>
      <c r="T678" t="str">
        <f t="shared" si="200"/>
        <v/>
      </c>
      <c r="U678" t="str">
        <f t="shared" si="200"/>
        <v/>
      </c>
      <c r="V678" t="str">
        <f t="shared" si="200"/>
        <v/>
      </c>
      <c r="W678" t="str">
        <f t="shared" si="199"/>
        <v/>
      </c>
      <c r="X678" t="str">
        <f t="shared" si="199"/>
        <v/>
      </c>
      <c r="Y678" t="str">
        <f t="shared" si="199"/>
        <v/>
      </c>
      <c r="Z678" t="str">
        <f t="shared" si="199"/>
        <v/>
      </c>
      <c r="AA678" t="str">
        <f t="shared" si="199"/>
        <v/>
      </c>
      <c r="AB678" t="str">
        <f t="shared" si="199"/>
        <v/>
      </c>
      <c r="AC678" t="str">
        <f t="shared" si="199"/>
        <v/>
      </c>
      <c r="AD678" t="str">
        <f t="shared" si="199"/>
        <v/>
      </c>
      <c r="AE678" t="str">
        <f t="shared" si="199"/>
        <v/>
      </c>
      <c r="AF678" t="str">
        <f t="shared" si="199"/>
        <v/>
      </c>
      <c r="AG678" t="str">
        <f t="shared" si="199"/>
        <v/>
      </c>
      <c r="AH678" t="str">
        <f t="shared" si="199"/>
        <v/>
      </c>
      <c r="AI678">
        <f t="shared" si="193"/>
        <v>0</v>
      </c>
      <c r="AJ678">
        <f t="shared" si="194"/>
        <v>0</v>
      </c>
    </row>
    <row r="679" spans="2:36" hidden="1" x14ac:dyDescent="0.2">
      <c r="B679" t="e">
        <f>TABLA!#REF!</f>
        <v>#REF!</v>
      </c>
      <c r="C679" t="e">
        <f>IF(ISNA(LOOKUP($D679,BLIOTECAS!$B$1:$B$27,BLIOTECAS!C$1:C$27)),"",LOOKUP($D679,BLIOTECAS!$B$1:$B$27,BLIOTECAS!C$1:C$27))</f>
        <v>#REF!</v>
      </c>
      <c r="D679" t="e">
        <f>TABLA!#REF!</f>
        <v>#REF!</v>
      </c>
      <c r="E679" s="163" t="e">
        <f>TABLA!#REF!</f>
        <v>#REF!</v>
      </c>
      <c r="F679" s="163" t="e">
        <f>TABLA!#REF!</f>
        <v>#REF!</v>
      </c>
      <c r="G679" t="str">
        <f t="shared" si="200"/>
        <v/>
      </c>
      <c r="H679" t="str">
        <f t="shared" si="200"/>
        <v/>
      </c>
      <c r="I679" t="str">
        <f t="shared" si="200"/>
        <v/>
      </c>
      <c r="J679" t="str">
        <f t="shared" si="200"/>
        <v/>
      </c>
      <c r="K679" t="str">
        <f t="shared" si="200"/>
        <v/>
      </c>
      <c r="L679" t="str">
        <f t="shared" si="200"/>
        <v/>
      </c>
      <c r="M679" t="str">
        <f t="shared" si="200"/>
        <v/>
      </c>
      <c r="N679" t="str">
        <f t="shared" si="200"/>
        <v/>
      </c>
      <c r="O679" t="str">
        <f t="shared" si="200"/>
        <v/>
      </c>
      <c r="P679" t="str">
        <f t="shared" si="200"/>
        <v/>
      </c>
      <c r="Q679" t="str">
        <f t="shared" si="200"/>
        <v/>
      </c>
      <c r="R679" t="str">
        <f t="shared" si="200"/>
        <v/>
      </c>
      <c r="S679" t="str">
        <f t="shared" si="200"/>
        <v/>
      </c>
      <c r="T679" t="str">
        <f t="shared" si="200"/>
        <v/>
      </c>
      <c r="U679" t="str">
        <f t="shared" si="200"/>
        <v/>
      </c>
      <c r="V679" t="str">
        <f t="shared" si="200"/>
        <v/>
      </c>
      <c r="W679" t="str">
        <f t="shared" si="199"/>
        <v/>
      </c>
      <c r="X679" t="str">
        <f t="shared" si="199"/>
        <v/>
      </c>
      <c r="Y679" t="str">
        <f t="shared" si="199"/>
        <v/>
      </c>
      <c r="Z679" t="str">
        <f t="shared" si="199"/>
        <v/>
      </c>
      <c r="AA679" t="str">
        <f t="shared" si="199"/>
        <v/>
      </c>
      <c r="AB679" t="str">
        <f t="shared" si="199"/>
        <v/>
      </c>
      <c r="AC679" t="str">
        <f t="shared" si="199"/>
        <v/>
      </c>
      <c r="AD679" t="str">
        <f t="shared" si="199"/>
        <v/>
      </c>
      <c r="AE679" t="str">
        <f t="shared" si="199"/>
        <v/>
      </c>
      <c r="AF679" t="str">
        <f t="shared" si="199"/>
        <v/>
      </c>
      <c r="AG679" t="str">
        <f t="shared" si="199"/>
        <v/>
      </c>
      <c r="AH679" t="str">
        <f t="shared" si="199"/>
        <v/>
      </c>
      <c r="AI679">
        <f t="shared" si="193"/>
        <v>1</v>
      </c>
      <c r="AJ679">
        <f t="shared" si="194"/>
        <v>1</v>
      </c>
    </row>
    <row r="680" spans="2:36" hidden="1" x14ac:dyDescent="0.2">
      <c r="B680" t="e">
        <f>TABLA!#REF!</f>
        <v>#REF!</v>
      </c>
      <c r="C680" t="e">
        <f>IF(ISNA(LOOKUP($D680,BLIOTECAS!$B$1:$B$27,BLIOTECAS!C$1:C$27)),"",LOOKUP($D680,BLIOTECAS!$B$1:$B$27,BLIOTECAS!C$1:C$27))</f>
        <v>#REF!</v>
      </c>
      <c r="D680" t="e">
        <f>TABLA!#REF!</f>
        <v>#REF!</v>
      </c>
      <c r="E680" s="163" t="e">
        <f>TABLA!#REF!</f>
        <v>#REF!</v>
      </c>
      <c r="F680" s="163" t="e">
        <f>TABLA!#REF!</f>
        <v>#REF!</v>
      </c>
      <c r="G680" t="str">
        <f t="shared" si="200"/>
        <v/>
      </c>
      <c r="H680" t="str">
        <f t="shared" si="200"/>
        <v/>
      </c>
      <c r="I680" t="str">
        <f t="shared" si="200"/>
        <v/>
      </c>
      <c r="J680" t="str">
        <f t="shared" si="200"/>
        <v/>
      </c>
      <c r="K680" t="str">
        <f t="shared" si="200"/>
        <v/>
      </c>
      <c r="L680" t="str">
        <f t="shared" si="200"/>
        <v/>
      </c>
      <c r="M680" t="str">
        <f t="shared" si="200"/>
        <v/>
      </c>
      <c r="N680" t="str">
        <f t="shared" si="200"/>
        <v/>
      </c>
      <c r="O680" t="str">
        <f t="shared" si="200"/>
        <v/>
      </c>
      <c r="P680" t="str">
        <f t="shared" si="200"/>
        <v/>
      </c>
      <c r="Q680" t="str">
        <f t="shared" si="200"/>
        <v/>
      </c>
      <c r="R680" t="str">
        <f t="shared" si="200"/>
        <v/>
      </c>
      <c r="S680" t="str">
        <f t="shared" si="200"/>
        <v/>
      </c>
      <c r="T680" t="str">
        <f t="shared" si="200"/>
        <v/>
      </c>
      <c r="U680" t="str">
        <f t="shared" si="200"/>
        <v/>
      </c>
      <c r="V680" t="str">
        <f t="shared" si="200"/>
        <v/>
      </c>
      <c r="W680" t="str">
        <f t="shared" si="199"/>
        <v/>
      </c>
      <c r="X680" t="str">
        <f t="shared" si="199"/>
        <v/>
      </c>
      <c r="Y680" t="str">
        <f t="shared" si="199"/>
        <v/>
      </c>
      <c r="Z680" t="str">
        <f t="shared" si="199"/>
        <v/>
      </c>
      <c r="AA680" t="str">
        <f t="shared" si="199"/>
        <v/>
      </c>
      <c r="AB680" t="str">
        <f t="shared" si="199"/>
        <v/>
      </c>
      <c r="AC680" t="str">
        <f t="shared" si="199"/>
        <v/>
      </c>
      <c r="AD680" t="str">
        <f t="shared" si="199"/>
        <v/>
      </c>
      <c r="AE680" t="str">
        <f t="shared" si="199"/>
        <v/>
      </c>
      <c r="AF680" t="str">
        <f t="shared" si="199"/>
        <v/>
      </c>
      <c r="AG680" t="str">
        <f t="shared" si="199"/>
        <v/>
      </c>
      <c r="AH680" t="str">
        <f t="shared" si="199"/>
        <v/>
      </c>
      <c r="AI680">
        <f t="shared" si="193"/>
        <v>1</v>
      </c>
      <c r="AJ680">
        <f t="shared" si="194"/>
        <v>1</v>
      </c>
    </row>
    <row r="681" spans="2:36" hidden="1" x14ac:dyDescent="0.2">
      <c r="B681" t="e">
        <f>TABLA!#REF!</f>
        <v>#REF!</v>
      </c>
      <c r="C681" t="e">
        <f>IF(ISNA(LOOKUP($D681,BLIOTECAS!$B$1:$B$27,BLIOTECAS!C$1:C$27)),"",LOOKUP($D681,BLIOTECAS!$B$1:$B$27,BLIOTECAS!C$1:C$27))</f>
        <v>#REF!</v>
      </c>
      <c r="D681" t="e">
        <f>TABLA!#REF!</f>
        <v>#REF!</v>
      </c>
      <c r="E681" s="163" t="e">
        <f>TABLA!#REF!</f>
        <v>#REF!</v>
      </c>
      <c r="F681" s="163" t="e">
        <f>TABLA!#REF!</f>
        <v>#REF!</v>
      </c>
      <c r="G681" t="str">
        <f t="shared" si="200"/>
        <v/>
      </c>
      <c r="H681" t="str">
        <f t="shared" si="200"/>
        <v/>
      </c>
      <c r="I681" t="str">
        <f t="shared" si="200"/>
        <v/>
      </c>
      <c r="J681" t="str">
        <f t="shared" si="200"/>
        <v/>
      </c>
      <c r="K681" t="str">
        <f t="shared" si="200"/>
        <v/>
      </c>
      <c r="L681" t="str">
        <f t="shared" si="200"/>
        <v/>
      </c>
      <c r="M681" t="str">
        <f t="shared" si="200"/>
        <v/>
      </c>
      <c r="N681" t="str">
        <f t="shared" si="200"/>
        <v/>
      </c>
      <c r="O681" t="str">
        <f t="shared" si="200"/>
        <v/>
      </c>
      <c r="P681" t="str">
        <f t="shared" si="200"/>
        <v/>
      </c>
      <c r="Q681" t="str">
        <f t="shared" si="200"/>
        <v/>
      </c>
      <c r="R681" t="str">
        <f t="shared" si="200"/>
        <v/>
      </c>
      <c r="S681" t="str">
        <f t="shared" si="200"/>
        <v/>
      </c>
      <c r="T681" t="str">
        <f t="shared" si="200"/>
        <v/>
      </c>
      <c r="U681" t="str">
        <f t="shared" si="200"/>
        <v/>
      </c>
      <c r="V681" t="str">
        <f t="shared" si="200"/>
        <v/>
      </c>
      <c r="W681" t="str">
        <f t="shared" si="199"/>
        <v/>
      </c>
      <c r="X681" t="str">
        <f t="shared" si="199"/>
        <v/>
      </c>
      <c r="Y681" t="str">
        <f t="shared" si="199"/>
        <v/>
      </c>
      <c r="Z681" t="str">
        <f t="shared" si="199"/>
        <v/>
      </c>
      <c r="AA681" t="str">
        <f t="shared" si="199"/>
        <v/>
      </c>
      <c r="AB681" t="str">
        <f t="shared" si="199"/>
        <v/>
      </c>
      <c r="AC681" t="str">
        <f t="shared" si="199"/>
        <v/>
      </c>
      <c r="AD681" t="str">
        <f t="shared" si="199"/>
        <v/>
      </c>
      <c r="AE681" t="str">
        <f t="shared" si="199"/>
        <v/>
      </c>
      <c r="AF681" t="str">
        <f t="shared" si="199"/>
        <v/>
      </c>
      <c r="AG681" t="str">
        <f t="shared" si="199"/>
        <v/>
      </c>
      <c r="AH681" t="str">
        <f t="shared" si="199"/>
        <v/>
      </c>
      <c r="AI681">
        <f t="shared" si="193"/>
        <v>1</v>
      </c>
      <c r="AJ681">
        <f t="shared" si="194"/>
        <v>1</v>
      </c>
    </row>
  </sheetData>
  <autoFilter xmlns:x14="http://schemas.microsoft.com/office/spreadsheetml/2009/9/main" ref="A2:BA681">
    <filterColumn colId="5">
      <filters>
        <mc:AlternateContent xmlns:mc="http://schemas.openxmlformats.org/markup-compatibility/2006">
          <mc:Choice Requires="x14">
            <x14:filter val="¡Gracias por vuestro trabajo!"/>
            <x14:filter val="¿SERÍA POSIBLE DISPONER DE UNA SALA DE LECTURA O ZONA DE TRABAJO PARA PROFESORES DE LA UCM EN LA BIBLIOTECA CENTRAL DE LA UCM? &lt;br&gt;&lt;br&gt;RECIENTEMENTE HE QUERIDO UTILIZAR SUS INSTALACIONES PARA TRABAJAR DURANTE UN TIEMPO DE QUE DISPONÍA CUANDO ME ENCONTRABA EN ESA ZONA PRÓXIMA AL PARANINFO, Y ME INFORMARON DE QUE EL USO DE LAS SALAS ESTÁ RESTRINGIDO A LA BUSQUEDA DE INFORMACIÓN EN LA PROPIA BIBLIOTECA, POR LO QUE NO SE ME PERMITIÓ EL ACCESO, AUN IDENTIFICANDOME COMO PROFESORA.&lt;br&gt;&lt;br&gt;EL PERSONAL FUE MUY CORRECTO Y ENTENDÍ QUE ERAN LAS NORMAS, PERO CREO QUE NO DEBERIA VETARSE EL ACCESO A DICHA BIBLIOTECA A NINGUN PROFESOR UCM. AL NO SER NUESTRA ZONA DE TRABAJO HABITUAL, UNA PEQUEÑA SALA DE LECTURA SERÍA SUFICIENTE.&lt;br&gt;&lt;br&gt;GRACIAS DE ANTEMANO."/>
            <x14:filter val="A veces la falta de personal hace que se reubique a los bibliotecarios y que algunas bibliotecas cierren antes de su horario habitual casi sin aviso previo (como la de Clásicas)"/>
            <x14:filter val="Aclarar donde se cuelgan los trabajos  presentados por alumnos  (TFM u otros) que han sido muy bien evaluados. Yo no se donde estan."/>
            <x14:filter val="Adquisición de mayor número de revistas electrónicas con acceso a texto completo en el área de Ciencias Sociales, por su utilidad en Documentación"/>
            <x14:filter val="Alargar el plazo de recogida de libros al menos a 2 días una vez solicitado el préstamo vía online"/>
            <x14:filter val="CAMBIAR LA APLICACIÓN DE BÚSQUEDA DE RECURSOS Y FACILITAR LOS ENLACES DIRECTOS. NO ES NI INTUITIVO NI RÁPIDO.&lt;br&gt;CASI SIEMPRE ES MÁS SENCILLO REALIZAR UN BÚSQUEDA POR GOOGLE, U OTROS MEDIOS, Y CONFIAR EN QUE RECONOZCA LA IP DE LA UCM PARA PODER ACCEDER AL TEXTO. &lt;br&gt;A MENUDO TENEMOS ACCESO A REVISTAS Y OTROS RECURSOS QUE, AL MENOS YO, SOY INCAPAZ DE ENCONTRAR CÓMO HACERLO."/>
            <x14:filter val="Como profesor de la Facultad de Derecho espero que se centralice completamente la biblioteca en algún momento&lt;br&gt;Resulta imposible consultar las revistas que están en los departamentos sin acudir al sistema de préstamo"/>
            <x14:filter val="Considero a la Biblioteca de la Facultad de Veterinaria como uno de los mejores servicios de la Facultad y a su personal con muy buena formación y disposición."/>
            <x14:filter val="Creo que hay cursos que interesaría hacer en dos turnos para facilitar la asistencia a todos lo interesados"/>
            <x14:filter val="Destacar la dedicación, amabilidad y eficiencia de la dirección de la facultad."/>
            <x14:filter val="Disminución del personal asignado a la biblioteca. Disminución dramática de compra de libros y de acceso a revistas en formato electrónico."/>
            <x14:filter val="El mejor de los servicios generales de que diospone la UCM para los profesores e investigadores"/>
            <x14:filter val="El personal 10, aunque no incluyo en esa calificación a contadas personas de la María Zambrano."/>
            <x14:filter val="El personal en la Biblioteca de Clásicas es escaso y esto ocasiona cierres extraordinarios constantes. Se trata probablemente de la mejor biblioteca de investigación de Filología Clásica de España y cada día acuden a ella numerosos investigadores complutenses y mucho otros venidos de distintas partes de España y el extranjero por la facilidad que supone la consulta directa de los fondos. Los esfuerzos deberían orientarse a mantener el servicio ya ofertado y, sobre todo, cubrir las bajas cuando estas se produzcan sin necesidad de cerrar.&lt;br&gt;Un saludo muy cordial"/>
            <x14:filter val="El servicio de biblioteca es uno de los que mejor se ha adaptado a los cambios surgidos en los últimos años en su área: recursos digitales, adaptación con espacios de estudio multitarea para trabajo de grupos reducidos de alumnos, puestos de estudio con conexiones eléctricas, etc"/>
            <x14:filter val="En 7.2. señalo que hay mejorado, pero en realidad es difícil mejorar la calidad de la atención y la competencia en la gestión de recursos bibliográficos del personal de la biblioteca que más utilizo (la de Trabajo Social). El equipo de dirección y el equipo de préstamo, préstamos interbibliotecario, búsqueda de artículos de revistas, etc. es de una competencia, capacidad y amabilidad absolutamente admirables."/>
            <x14:filter val="ENHORABUENA POR PRESTAR TAN BUEN SERVICIO!!!"/>
            <x14:filter val="Es lo que mejor funciona en la Facultad y TODOS los reconocemos, alumnos y profesores"/>
            <x14:filter val="Es por mi falta de tiempo."/>
            <x14:filter val="FALTA DE INFORMACIÓN DE USO DE WEB, NAVEGACION POR LA WEB, POSIBILIDADES DE BÚSQUEDA, TUTORIALES EN LA WEB DE CADA PROCESO DE BÚSQUEDA ONLINE"/>
            <x14:filter val="Falta tiempo para poder aprender a utilizar los recursos de la biblioteca o acudir a los cursos de formación."/>
            <x14:filter val="Gracias por sus servicios."/>
            <x14:filter val="Gracias, por todo lo que nos ayudan"/>
            <x14:filter val="ha disminuido el número de revistas y los accesos en avance no están disponibles para las revistas de mayor impacto (con artículos que se comentan en periódicos y otros medios y no son accesibles ni siquiera para los profesores de la universidad)."/>
            <x14:filter val="Ha empeorado ligeramente por la jubilación de personas muy entregadas y conocedoras de las labores de biblioteca, y la nula reposición de plazas."/>
            <x14:filter val="Hace 33 años que conozco la biblioteca de la UCM y no sólo ha sido siempre un buen servicio que ha mejorado con el tiempo, sino que creo que es uno de los mejores, si no el mejor recurso científico de uso general de la UCM."/>
            <x14:filter val="Hay muchos libros que la gente no devuelve y están reclamados desde hace años. Debería existir una política mucho más estricta al respecto. He protestado por esta cuestión en múltiples ocasiones y, aunque hay muy buenas intenciones por parte de todo el personal de biblioteca, el hecho cierto es que el problema persiste.&lt;br&gt;Me gustaría que se hiciera todo lo posible por mantener el servicio de préstamo interbibliotecario durante el verano (con la única excepción lógica de agosto). Es un momento en que los profesores podemos aprovechar más para investigar pero la interrupción del PI es una gran limitación. Entiendo que hay instituciones cuyas bibliotecas cierran, pero seguro que hay muchas otras que no, y de las que podríamos seguir recibiendo préstamos. Aunque pueda haber libros concretos más difíciles de conseguir, no me parece que la solución sea cortar por lo sano y cerrar el servicio durante casi tres meses."/>
            <x14:filter val="He de destacar la propfesionalidad y compromiso del personal de la biblioteca de Trabajo Soial, siempre dispuestos a ayudar en las búsquedas y adquisición de material. Es un placer y una suerte contar con un equipo tan bueno."/>
            <x14:filter val="Inviertan en la contratación de más personal y aumenten el número de becas de colaboración de estudiantes con la Biblioteca."/>
            <x14:filter val="La anterior bibliotecaria Fuencisla, recientemente jubilada, merece una mención especial por parte del Rectorado."/>
            <x14:filter val="La biblioteca de Filología debería poder atender la petición de cursos para estudiantes sobre gestores bibliográficos y búsqueda de bibliografía en bases de datos indexadas. Esto es especialmente importante para estudiantes de TFG, TFM y  doctorado. Hemos pedido un curso y no se nos ha podido atender. Los estudiantes han tenido que ir a cursos ofrecidos por otras bibliotecas (como Informática). Muchas gracias."/>
            <x14:filter val="La biblioteca de la UCM es excelente, y si algo no se encuentra, el servicio de préstamo interbibliotecario funciona impecablemente."/>
            <x14:filter val="La falta de financiación es evidente a todos los niveles"/>
            <x14:filter val="La razón de no conocer los servicios de la Biblioteca del punto 5 es en gran medida la falta de tiempo. Me gustaría asistir a cursos, pero  o bien coinciden con clases o bien me resulta difícil disponer de una mañana entera.&lt;br&gt;"/>
            <x14:filter val="La valoración global es negativa debido a la gra dificultad vivida este año en la biblioteca de la facultad de Medicina."/>
            <x14:filter val="Lo único que quisiera reseñar es que cuando me mandan un aviso de cortesía, hay veces que no puedo renovar en ese mismo momento el libro de que se trata. Si no tengo que ir a la facultad esos días o estoy fuera, me siento un poco mal por si me penalizan."/>
            <x14:filter val="Los cierres de la atención web de la biblioteca en periodos vacacionales hacen que les tengamos que pedir lo sartículos que necesitamos a los colegas de otras universidades cuyas bibliotecas funcionan.&lt;br&gt;La formación y sentido común del personal encargado de los eprints es casi nulo. A mí me convirtieron sin consultarse 60 trabajos publicados en revistas del JCR en eprints, por duplicado, cambiándome el nombre con que firmo por el que les dió la gana. Ahora hay 120 eprints vertidos a internet que yo no necesitaba con el nombre cambiado creando confusión y posiblemente problemas con las citas. Problema que no necesitaba que me crearan. Pedí que lo arreglaran y lo único que han hecho es cambiar el nombre en la base de datos interna. Cara al exterio los eprints siguen apareciendo con el nombre que le ha dado la gana a su personal. Es increíble que no sepana que no se puede cambiar la firma de una persona, y que no tengan las luces para darse cuenta ellos mismos de la burrada y el perjuicio.&lt;br&gt;No tienen la más remota idea de cómo interacciona lo que cargan con internet. Pedí que corrigieran un archivo. Cargaron el nuevo, y ahora no se encuentra al pulsar en link asociado en internet. Informé de ello y pedí que lo arreglaran, y sigue igual. No han hecho nada.&lt;br&gt;Un servicio de eprints gestionado por personas que no saben manejarlo, no saben arreglar los problemas, y cambian tus datos cuando les parece es un perjuicio."/>
            <x14:filter val="Los motivos del escaso uso se debe a que obtengo recursos suficientes por los medios que se nos proporciona"/>
            <x14:filter val="más puestos para ordenadores personales con toma de electricidad, una iluminación puntual adecuada a la lectura, los fluorescentes son terribles para la vista; muchas gracias"/>
            <x14:filter val="Me gustaría destacar la eficiencia, interés y amabilidad de Dña. María José Valdemoro Fernández-Quevedo.&lt;br&gt;Es una suerte poder contar con la ayuda de esta excelente profesional.&lt;br&gt;Muchas gracias"/>
            <x14:filter val="Me sorprende que seamos una de las universidades mas importantes de España y no tengamos una biblioteca abierta todos los dias 24h. Recalco todos lo dias.&lt;br&gt;Un saludo"/>
            <x14:filter val="Mejor información de recursos y posibilidades al personal docente-investigador."/>
            <x14:filter val="Mejorar en la presencia de fotocopiadoras que funcionen. Mejorar la calidad de los escáneres (y concretamente, que tengan pantallas más grandes para escanear con facilidad libros de todos los tamaños)."/>
            <x14:filter val="Muchas gracias por el servicio a todos los bibliotecarios y bibliotecarias."/>
            <x14:filter val="Muy de valorar las actividades culturales que forman parte de la programación de la biblioteca"/>
            <x14:filter val="Nada que decir."/>
            <x14:filter val="No encuentro en la web de la biblioteca dónde pedir artículos electrónicos que no veo en abierto&lt;br&gt;Resulta a veces difícil saber si sigo registrada on line en la biblioteca o si me he salido al cambiar de página"/>
            <x14:filter val="No se si se podría adoptar alguna medida ante usuarios que NO devuelven los ejemplares prestados, aun cuando otro usuario haya hecho una reserva de ese volumen. Obviamente, impide que otros lectores tengan acceso a ese libro durante periodos muy largos de tiempo (años incluso)."/>
            <x14:filter val="No tenía información sobre dichos servicios y sí estaría interesado. Habría que hacer una mayor difusión vía correo electrónicos. Incluso recordatorios periódicos anualmente de dichos servicios.&lt;br&gt;"/>
            <x14:filter val="No utilizo las instalaciones físicas de la Biblioteca, solo on line"/>
            <x14:filter val="Para interpretar la contestación a la pregunta 7.2 hay que tener en cuenta que, cuando algo ya es muy bueno (como es el caso de nuestra biblioteca), no se puede decir que ha mejorado mucho porque no tiene un margen de mejora muy amplio.&lt;br&gt;La valoración del préstamos bibliotecario puede que esté sesgado al hacerse desde el punto de vista de PDI."/>
            <x14:filter val="Pocos o ningún curso para los s alumnos"/>
            <x14:filter val="Prefería un sistema no centralizado. La accesibilidad a las bibliotecas de los departamentos resultaba muy útil."/>
            <x14:filter val="Que haya cursos sobre gestores de bibliografía y bases de datos exclusivos para grupos de Máster antes de Navidad, dado que muchos han estudiado en universidades diferentes a la UCM y necesitan hacer en breve tiempo un trabajo de investigación (Trabajo Fin de Máster)."/>
            <x14:filter val="Quiero agradecer al personal de la bibliote el apoyo recibido"/>
            <x14:filter val="Quiero felicitar expresamente al personal de la Biblioteca de Veterinaria por organizar cursos de formación muy útiles y por su apoyo y disposición en todo momento."/>
            <x14:filter val="Quisiera hacer constar que las compañeras  del Servicio de Préstamo Inter-bibliotecario de la Facultad de Ciencias de la Información realizan su trabajo de forma ejemplar. Gracias a su preciosísima ayuda, puedo llevar a cabo numerosas investigaciones. Considero un privilegio y un honor contar con el apoyo de profesionales tan bien preparadas y de trato tan exquisito. Ojalá todos los servicios de nuestra universidad funcionaran así. Vaya para tal sección mi más rendido agradecimiento."/>
            <x14:filter val="Reiterar la buena disposición del personal de la Biblioteca de Químicas en su trabajo diario, a la hora de ayudar a profesores e investigadores a llevar a cabo sus tareas."/>
            <x14:filter val="Sé de la existencia de E-prints, pero no lo uso. Reconozco que, en el fondo no sé muy bien para qué vale.&lt;br&gt;Mi &quot;interacción&quot; con la biblioteca se limita a tomar prestado algún libro de vez en cuando y usar las suscripciones a revistas electrónicas (pero accedo desde la WoS). Las pocas veces que he necesitado algo más, estoy muy satisfecha con el trato recibido.&lt;br&gt;Aunque este aspecto ha ido mejorando mucho, considero que aún tenemos bastante restringido el número de suscripciones a revistas. Cuando necesito alguna no disponible en la biblioteca, recurro a amigos fuera de la UCM.&lt;br&gt;Por otro lado, el acceso de los alumnos a la plataforma Ingebook me parece excelente."/>
            <x14:filter val="Se deberían adquirir libros actuales más a menudo, en muchas ocasiones están obsoletos."/>
            <x14:filter val="Sé que existen estos servicios, pero no los utilizo, o bien por falta de tiempo para asistir a los cursos, o bien porque no me parecen imprescindibles para impartir mi docencia"/>
            <x14:filter val="Seria adecuado tener acceso a texto completo de más revistas científicas, y a bases tipo embase o Cochrane"/>
            <x14:filter val="Sería interesante un préstamos interbibliotecario que no obligue al profesorado a desplazarse dentro de la UCM, para facioitar el acceso a cualquier fondo de las diferentes facultades.&lt;br&gt;&lt;br&gt;Sería interesante un link directo para solicitar articulos de revistas a los que la UCM no tiene acceso"/>
            <x14:filter val="Si la biblioteca ofreciera las suscripciones imprescindibles (JSTOR) y ampliara plazos de préstamo, calificaría el servicio como bueno/muy bueno."/>
            <x14:filter val="Siempre lo he considerado muy bueno"/>
            <x14:filter val="Sigan mejorando cada vez estoy más contenta."/>
            <x14:filter val="Sin la ayuda que recibo de mi biblioteca, sería imposible desarrollar mi labor docente e investigadora.&lt;br&gt;Estoy satisfecho y muy agradecido"/>
            <x14:filter val="Sobre todo ha mejorado muchísimo el préstamos interbibliotecario"/>
            <x14:filter val="Soy profesor de Derecho, si bien imparto docencia en la Fac. de Económicas y Empresariales. Por eso, he contestado la encuesta como si la facultad donde imparto docencia fuera la de Derecho, pues allí obtengo la mayoría de los materiales."/>
            <x14:filter val="Sugiero que en los cursos se siga el método del caso, es decir, utilizar un ejemplo real relacionado con la temática que se esté tratando. Por ejemplo, si se van a explicar los gestores bibliográfico, ofrecer a los PDIs un fichero con un trabajo y su correspondientes referencias y trabajar sobre lo que tendría que hacer el profesor para utilizar ese gestor. Consultar con profesores para recoger sugerencias sobre cómo abordar el curso puede ser de mucha ayuda.&lt;br&gt;La mejor época para los cursos yo creo que es junio/principios de julio porque es donde solemos estar más disponibles.&lt;br&gt;Creo que también se debería mejorar la difusión de información sobre los libros que se adquieren (los que no son manuales), para que profesores y alumnos pudieran saber qué hay disponible. Enviar un listado enorme no creo que aporte mucho, pero estudiar la forma de ir informando gradualmente y de forma atractiva de lo que se compra. Sugiero preguntar al Dpto. de marketing sobre ideas (por ejemplo, algún TFG de alumnos podría estar destinado a elaborar un plan de difusión)"/>
            <x14:filter val="Supongo que lo que voy a decir, dependerá de las diferentes Bibliotecas, pero los alumnos de los primeros cursos no tienen apenas idea de los recursos online disponibles, ni de su uso. Creo que habría que darle cursos en 1º o 2º, para que no lleguen al TFG sin saberlo."/>
            <x14:filter val="Trabajo mayormente en el Hospital muy lejos de la UCM y por tanto no me es practico utilizar los servicios in situ. A distancia podria pero ... obliga a acceder insitu primero&lt;br&gt;&lt;br&gt;Saludos y gracias por la iniciativa de mejora y la encuesta"/>
            <x14:filter val="Un 10 para el personal de la Bibliotecas de Filología (General y Clásicas), María Zambrano y Geografía e Historia.&lt;br&gt;Un suspenso para los de Filosofía y Derecho (María Zambrano y Criminología). Hay que recordarles que su labor es la de ayudar a los usuarios, especialmente a los docentes e investigadores, y no poner trabas y creerse con privilegios inquisitoriales. Los libros no son suyos, ellos gestionas su préstamo y conservación. Gracias."/>
          </mc:Choice>
          <mc:Fallback>
            <filter val="¡Gracias por vuestro trabajo!"/>
            <filter val="A veces la falta de personal hace que se reubique a los bibliotecarios y que algunas bibliotecas cierren antes de su horario habitual casi sin aviso previo (como la de Clásicas)"/>
            <filter val="Aclarar donde se cuelgan los trabajos  presentados por alumnos  (TFM u otros) que han sido muy bien evaluados. Yo no se donde estan."/>
            <filter val="Adquisición de mayor número de revistas electrónicas con acceso a texto completo en el área de Ciencias Sociales, por su utilidad en Documentación"/>
            <filter val="Alargar el plazo de recogida de libros al menos a 2 días una vez solicitado el préstamo vía online"/>
            <filter val="Como profesor de la Facultad de Derecho espero que se centralice completamente la biblioteca en algún momento&lt;br&gt;Resulta imposible consultar las revistas que están en los departamentos sin acudir al sistema de préstamo"/>
            <filter val="Considero a la Biblioteca de la Facultad de Veterinaria como uno de los mejores servicios de la Facultad y a su personal con muy buena formación y disposición."/>
            <filter val="Creo que hay cursos que interesaría hacer en dos turnos para facilitar la asistencia a todos lo interesados"/>
            <filter val="Destacar la dedicación, amabilidad y eficiencia de la dirección de la facultad."/>
            <filter val="Disminución del personal asignado a la biblioteca. Disminución dramática de compra de libros y de acceso a revistas en formato electrónico."/>
            <filter val="El mejor de los servicios generales de que diospone la UCM para los profesores e investigadores"/>
            <filter val="El personal 10, aunque no incluyo en esa calificación a contadas personas de la María Zambrano."/>
            <filter val="ENHORABUENA POR PRESTAR TAN BUEN SERVICIO!!!"/>
            <filter val="Es lo que mejor funciona en la Facultad y TODOS los reconocemos, alumnos y profesores"/>
            <filter val="Es por mi falta de tiempo."/>
            <filter val="FALTA DE INFORMACIÓN DE USO DE WEB, NAVEGACION POR LA WEB, POSIBILIDADES DE BÚSQUEDA, TUTORIALES EN LA WEB DE CADA PROCESO DE BÚSQUEDA ONLINE"/>
            <filter val="Falta tiempo para poder aprender a utilizar los recursos de la biblioteca o acudir a los cursos de formación."/>
            <filter val="Gracias por sus servicios."/>
            <filter val="Gracias, por todo lo que nos ayudan"/>
            <filter val="ha disminuido el número de revistas y los accesos en avance no están disponibles para las revistas de mayor impacto (con artículos que se comentan en periódicos y otros medios y no son accesibles ni siquiera para los profesores de la universidad)."/>
            <filter val="Ha empeorado ligeramente por la jubilación de personas muy entregadas y conocedoras de las labores de biblioteca, y la nula reposición de plazas."/>
            <filter val="Hace 33 años que conozco la biblioteca de la UCM y no sólo ha sido siempre un buen servicio que ha mejorado con el tiempo, sino que creo que es uno de los mejores, si no el mejor recurso científico de uso general de la UCM."/>
            <filter val="He de destacar la propfesionalidad y compromiso del personal de la biblioteca de Trabajo Soial, siempre dispuestos a ayudar en las búsquedas y adquisición de material. Es un placer y una suerte contar con un equipo tan bueno."/>
            <filter val="Inviertan en la contratación de más personal y aumenten el número de becas de colaboración de estudiantes con la Biblioteca."/>
            <filter val="La anterior bibliotecaria Fuencisla, recientemente jubilada, merece una mención especial por parte del Rectorado."/>
            <filter val="La biblioteca de la UCM es excelente, y si algo no se encuentra, el servicio de préstamo interbibliotecario funciona impecablemente."/>
            <filter val="La falta de financiación es evidente a todos los niveles"/>
            <filter val="La razón de no conocer los servicios de la Biblioteca del punto 5 es en gran medida la falta de tiempo. Me gustaría asistir a cursos, pero  o bien coinciden con clases o bien me resulta difícil disponer de una mañana entera.&lt;br&gt;"/>
            <filter val="La valoración global es negativa debido a la gra dificultad vivida este año en la biblioteca de la facultad de Medicina."/>
            <filter val="Lo único que quisiera reseñar es que cuando me mandan un aviso de cortesía, hay veces que no puedo renovar en ese mismo momento el libro de que se trata. Si no tengo que ir a la facultad esos días o estoy fuera, me siento un poco mal por si me penalizan."/>
            <filter val="Los motivos del escaso uso se debe a que obtengo recursos suficientes por los medios que se nos proporciona"/>
            <filter val="más puestos para ordenadores personales con toma de electricidad, una iluminación puntual adecuada a la lectura, los fluorescentes son terribles para la vista; muchas gracias"/>
            <filter val="Me gustaría destacar la eficiencia, interés y amabilidad de Dña. María José Valdemoro Fernández-Quevedo.&lt;br&gt;Es una suerte poder contar con la ayuda de esta excelente profesional.&lt;br&gt;Muchas gracias"/>
            <filter val="Me sorprende que seamos una de las universidades mas importantes de España y no tengamos una biblioteca abierta todos los dias 24h. Recalco todos lo dias.&lt;br&gt;Un saludo"/>
            <filter val="Mejor información de recursos y posibilidades al personal docente-investigador."/>
            <filter val="Mejorar en la presencia de fotocopiadoras que funcionen. Mejorar la calidad de los escáneres (y concretamente, que tengan pantallas más grandes para escanear con facilidad libros de todos los tamaños)."/>
            <filter val="Muchas gracias por el servicio a todos los bibliotecarios y bibliotecarias."/>
            <filter val="Muy de valorar las actividades culturales que forman parte de la programación de la biblioteca"/>
            <filter val="Nada que decir."/>
            <filter val="No encuentro en la web de la biblioteca dónde pedir artículos electrónicos que no veo en abierto&lt;br&gt;Resulta a veces difícil saber si sigo registrada on line en la biblioteca o si me he salido al cambiar de página"/>
            <filter val="No tenía información sobre dichos servicios y sí estaría interesado. Habría que hacer una mayor difusión vía correo electrónicos. Incluso recordatorios periódicos anualmente de dichos servicios.&lt;br&gt;"/>
            <filter val="No utilizo las instalaciones físicas de la Biblioteca, solo on line"/>
            <filter val="Pocos o ningún curso para los s alumnos"/>
            <filter val="Prefería un sistema no centralizado. La accesibilidad a las bibliotecas de los departamentos resultaba muy útil."/>
            <filter val="Quiero agradecer al personal de la bibliote el apoyo recibido"/>
            <filter val="Quiero felicitar expresamente al personal de la Biblioteca de Veterinaria por organizar cursos de formación muy útiles y por su apoyo y disposición en todo momento."/>
            <filter val="Reiterar la buena disposición del personal de la Biblioteca de Químicas en su trabajo diario, a la hora de ayudar a profesores e investigadores a llevar a cabo sus tareas."/>
            <filter val="Se deberían adquirir libros actuales más a menudo, en muchas ocasiones están obsoletos."/>
            <filter val="Sé que existen estos servicios, pero no los utilizo, o bien por falta de tiempo para asistir a los cursos, o bien porque no me parecen imprescindibles para impartir mi docencia"/>
            <filter val="Seria adecuado tener acceso a texto completo de más revistas científicas, y a bases tipo embase o Cochrane"/>
            <filter val="Si la biblioteca ofreciera las suscripciones imprescindibles (JSTOR) y ampliara plazos de préstamo, calificaría el servicio como bueno/muy bueno."/>
            <filter val="Siempre lo he considerado muy bueno"/>
            <filter val="Sigan mejorando cada vez estoy más contenta."/>
            <filter val="Sin la ayuda que recibo de mi biblioteca, sería imposible desarrollar mi labor docente e investigadora.&lt;br&gt;Estoy satisfecho y muy agradecido"/>
            <filter val="Sobre todo ha mejorado muchísimo el préstamos interbibliotecario"/>
            <filter val="Soy profesor de Derecho, si bien imparto docencia en la Fac. de Económicas y Empresariales. Por eso, he contestado la encuesta como si la facultad donde imparto docencia fuera la de Derecho, pues allí obtengo la mayoría de los materiales."/>
            <filter val="Trabajo mayormente en el Hospital muy lejos de la UCM y por tanto no me es practico utilizar los servicios in situ. A distancia podria pero ... obliga a acceder insitu primero&lt;br&gt;&lt;br&gt;Saludos y gracias por la iniciativa de mejora y la encuesta"/>
          </mc:Fallback>
        </mc:AlternateContent>
      </filters>
    </filterColumn>
    <filterColumn colId="35">
      <filters>
        <filter val="1"/>
      </filters>
    </filterColumn>
  </autoFilter>
  <conditionalFormatting sqref="G2:AJ2">
    <cfRule type="cellIs" dxfId="1" priority="2" stopIfTrue="1" operator="equal">
      <formula>"x"</formula>
    </cfRule>
  </conditionalFormatting>
  <conditionalFormatting sqref="G2:AJ2">
    <cfRule type="cellIs" dxfId="0" priority="1" stopIfTrue="1" operator="equal">
      <formula>"X"</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1"/>
  <sheetViews>
    <sheetView topLeftCell="A43" workbookViewId="0">
      <selection activeCell="B8" sqref="B8"/>
    </sheetView>
  </sheetViews>
  <sheetFormatPr baseColWidth="10" defaultColWidth="23" defaultRowHeight="12.75" x14ac:dyDescent="0.2"/>
  <sheetData>
    <row r="1" spans="1:2" x14ac:dyDescent="0.2">
      <c r="B1" t="s">
        <v>176</v>
      </c>
    </row>
    <row r="2" spans="1:2" x14ac:dyDescent="0.2">
      <c r="A2" s="163" t="s">
        <v>340</v>
      </c>
      <c r="B2" t="s">
        <v>283</v>
      </c>
    </row>
    <row r="3" spans="1:2" x14ac:dyDescent="0.2">
      <c r="A3" t="s">
        <v>19</v>
      </c>
      <c r="B3" t="s">
        <v>324</v>
      </c>
    </row>
    <row r="4" spans="1:2" x14ac:dyDescent="0.2">
      <c r="A4" t="s">
        <v>340</v>
      </c>
      <c r="B4" t="s">
        <v>329</v>
      </c>
    </row>
    <row r="5" spans="1:2" ht="25.5" x14ac:dyDescent="0.2">
      <c r="A5" s="163" t="s">
        <v>22</v>
      </c>
      <c r="B5" t="s">
        <v>269</v>
      </c>
    </row>
    <row r="6" spans="1:2" ht="38.25" x14ac:dyDescent="0.2">
      <c r="A6" s="163" t="s">
        <v>23</v>
      </c>
      <c r="B6" t="s">
        <v>278</v>
      </c>
    </row>
    <row r="7" spans="1:2" x14ac:dyDescent="0.2">
      <c r="A7" t="s">
        <v>21</v>
      </c>
      <c r="B7" t="s">
        <v>319</v>
      </c>
    </row>
    <row r="8" spans="1:2" x14ac:dyDescent="0.2">
      <c r="A8" t="s">
        <v>17</v>
      </c>
      <c r="B8" t="s">
        <v>274</v>
      </c>
    </row>
    <row r="9" spans="1:2" x14ac:dyDescent="0.2">
      <c r="A9" t="s">
        <v>17</v>
      </c>
      <c r="B9" t="s">
        <v>270</v>
      </c>
    </row>
    <row r="10" spans="1:2" x14ac:dyDescent="0.2">
      <c r="A10" t="s">
        <v>12</v>
      </c>
      <c r="B10" t="s">
        <v>317</v>
      </c>
    </row>
    <row r="11" spans="1:2" x14ac:dyDescent="0.2">
      <c r="A11" t="s">
        <v>17</v>
      </c>
      <c r="B11" t="s">
        <v>311</v>
      </c>
    </row>
    <row r="12" spans="1:2" x14ac:dyDescent="0.2">
      <c r="A12" t="s">
        <v>28</v>
      </c>
      <c r="B12" t="s">
        <v>325</v>
      </c>
    </row>
    <row r="13" spans="1:2" x14ac:dyDescent="0.2">
      <c r="A13" t="s">
        <v>16</v>
      </c>
      <c r="B13" t="s">
        <v>299</v>
      </c>
    </row>
    <row r="14" spans="1:2" x14ac:dyDescent="0.2">
      <c r="A14" t="s">
        <v>19</v>
      </c>
      <c r="B14" t="s">
        <v>296</v>
      </c>
    </row>
    <row r="15" spans="1:2" x14ac:dyDescent="0.2">
      <c r="A15" s="163" t="s">
        <v>17</v>
      </c>
      <c r="B15" t="s">
        <v>285</v>
      </c>
    </row>
    <row r="16" spans="1:2" ht="25.5" x14ac:dyDescent="0.2">
      <c r="A16" s="163" t="s">
        <v>26</v>
      </c>
      <c r="B16" t="s">
        <v>282</v>
      </c>
    </row>
    <row r="17" spans="1:2" x14ac:dyDescent="0.2">
      <c r="A17" t="s">
        <v>17</v>
      </c>
      <c r="B17" t="s">
        <v>335</v>
      </c>
    </row>
    <row r="18" spans="1:2" x14ac:dyDescent="0.2">
      <c r="A18" t="s">
        <v>340</v>
      </c>
      <c r="B18" t="s">
        <v>313</v>
      </c>
    </row>
    <row r="19" spans="1:2" x14ac:dyDescent="0.2">
      <c r="A19" t="s">
        <v>340</v>
      </c>
      <c r="B19" t="s">
        <v>328</v>
      </c>
    </row>
    <row r="20" spans="1:2" x14ac:dyDescent="0.2">
      <c r="A20" t="s">
        <v>14</v>
      </c>
      <c r="B20" t="s">
        <v>265</v>
      </c>
    </row>
    <row r="21" spans="1:2" x14ac:dyDescent="0.2">
      <c r="A21" t="s">
        <v>14</v>
      </c>
      <c r="B21" t="s">
        <v>271</v>
      </c>
    </row>
    <row r="22" spans="1:2" x14ac:dyDescent="0.2">
      <c r="A22" t="s">
        <v>17</v>
      </c>
      <c r="B22" t="s">
        <v>315</v>
      </c>
    </row>
    <row r="23" spans="1:2" x14ac:dyDescent="0.2">
      <c r="A23" s="163" t="s">
        <v>340</v>
      </c>
      <c r="B23" t="s">
        <v>280</v>
      </c>
    </row>
    <row r="24" spans="1:2" x14ac:dyDescent="0.2">
      <c r="A24" t="s">
        <v>18</v>
      </c>
      <c r="B24" t="s">
        <v>298</v>
      </c>
    </row>
    <row r="25" spans="1:2" x14ac:dyDescent="0.2">
      <c r="A25" t="s">
        <v>19</v>
      </c>
      <c r="B25" t="s">
        <v>267</v>
      </c>
    </row>
    <row r="26" spans="1:2" x14ac:dyDescent="0.2">
      <c r="A26" s="163" t="s">
        <v>31</v>
      </c>
      <c r="B26" t="s">
        <v>276</v>
      </c>
    </row>
    <row r="27" spans="1:2" x14ac:dyDescent="0.2">
      <c r="A27" t="s">
        <v>9</v>
      </c>
      <c r="B27" t="s">
        <v>292</v>
      </c>
    </row>
    <row r="28" spans="1:2" x14ac:dyDescent="0.2">
      <c r="A28" t="s">
        <v>340</v>
      </c>
      <c r="B28" t="s">
        <v>314</v>
      </c>
    </row>
    <row r="29" spans="1:2" x14ac:dyDescent="0.2">
      <c r="A29" t="s">
        <v>19</v>
      </c>
      <c r="B29" t="s">
        <v>275</v>
      </c>
    </row>
    <row r="30" spans="1:2" x14ac:dyDescent="0.2">
      <c r="A30" t="s">
        <v>340</v>
      </c>
      <c r="B30" t="s">
        <v>323</v>
      </c>
    </row>
    <row r="31" spans="1:2" x14ac:dyDescent="0.2">
      <c r="A31" t="s">
        <v>20</v>
      </c>
      <c r="B31" t="s">
        <v>312</v>
      </c>
    </row>
    <row r="32" spans="1:2" x14ac:dyDescent="0.2">
      <c r="A32" t="s">
        <v>23</v>
      </c>
      <c r="B32" t="s">
        <v>337</v>
      </c>
    </row>
    <row r="33" spans="1:2" x14ac:dyDescent="0.2">
      <c r="A33" t="s">
        <v>340</v>
      </c>
      <c r="B33" t="s">
        <v>289</v>
      </c>
    </row>
    <row r="34" spans="1:2" x14ac:dyDescent="0.2">
      <c r="A34" t="s">
        <v>18</v>
      </c>
      <c r="B34" t="s">
        <v>318</v>
      </c>
    </row>
    <row r="35" spans="1:2" x14ac:dyDescent="0.2">
      <c r="A35" t="s">
        <v>11</v>
      </c>
      <c r="B35" t="s">
        <v>287</v>
      </c>
    </row>
    <row r="36" spans="1:2" x14ac:dyDescent="0.2">
      <c r="A36" s="163" t="s">
        <v>340</v>
      </c>
      <c r="B36" t="s">
        <v>279</v>
      </c>
    </row>
    <row r="37" spans="1:2" x14ac:dyDescent="0.2">
      <c r="A37" t="s">
        <v>12</v>
      </c>
      <c r="B37" t="s">
        <v>268</v>
      </c>
    </row>
    <row r="38" spans="1:2" x14ac:dyDescent="0.2">
      <c r="A38" t="s">
        <v>20</v>
      </c>
      <c r="B38" t="s">
        <v>266</v>
      </c>
    </row>
    <row r="39" spans="1:2" x14ac:dyDescent="0.2">
      <c r="A39" t="s">
        <v>20</v>
      </c>
      <c r="B39" t="s">
        <v>297</v>
      </c>
    </row>
    <row r="40" spans="1:2" x14ac:dyDescent="0.2">
      <c r="A40" t="s">
        <v>24</v>
      </c>
      <c r="B40" t="s">
        <v>334</v>
      </c>
    </row>
    <row r="41" spans="1:2" x14ac:dyDescent="0.2">
      <c r="A41" t="s">
        <v>31</v>
      </c>
      <c r="B41" t="s">
        <v>286</v>
      </c>
    </row>
    <row r="42" spans="1:2" x14ac:dyDescent="0.2">
      <c r="A42" t="s">
        <v>24</v>
      </c>
      <c r="B42" t="s">
        <v>291</v>
      </c>
    </row>
    <row r="43" spans="1:2" x14ac:dyDescent="0.2">
      <c r="A43" t="s">
        <v>340</v>
      </c>
      <c r="B43" t="s">
        <v>295</v>
      </c>
    </row>
    <row r="44" spans="1:2" x14ac:dyDescent="0.2">
      <c r="A44" t="s">
        <v>21</v>
      </c>
      <c r="B44" t="s">
        <v>320</v>
      </c>
    </row>
    <row r="45" spans="1:2" x14ac:dyDescent="0.2">
      <c r="A45" t="s">
        <v>340</v>
      </c>
      <c r="B45" t="s">
        <v>330</v>
      </c>
    </row>
    <row r="46" spans="1:2" x14ac:dyDescent="0.2">
      <c r="A46" t="s">
        <v>17</v>
      </c>
      <c r="B46" t="s">
        <v>294</v>
      </c>
    </row>
    <row r="47" spans="1:2" x14ac:dyDescent="0.2">
      <c r="A47" t="s">
        <v>24</v>
      </c>
      <c r="B47" t="s">
        <v>321</v>
      </c>
    </row>
    <row r="48" spans="1:2" ht="25.5" x14ac:dyDescent="0.2">
      <c r="A48" s="163" t="s">
        <v>9</v>
      </c>
      <c r="B48" t="s">
        <v>284</v>
      </c>
    </row>
    <row r="49" spans="1:2" x14ac:dyDescent="0.2">
      <c r="A49" s="163" t="s">
        <v>340</v>
      </c>
      <c r="B49" t="s">
        <v>277</v>
      </c>
    </row>
    <row r="50" spans="1:2" x14ac:dyDescent="0.2">
      <c r="A50" t="s">
        <v>26</v>
      </c>
      <c r="B50" t="s">
        <v>338</v>
      </c>
    </row>
    <row r="51" spans="1:2" x14ac:dyDescent="0.2">
      <c r="A51" t="s">
        <v>340</v>
      </c>
      <c r="B51" t="s">
        <v>293</v>
      </c>
    </row>
    <row r="52" spans="1:2" x14ac:dyDescent="0.2">
      <c r="A52" t="s">
        <v>28</v>
      </c>
      <c r="B52" t="s">
        <v>316</v>
      </c>
    </row>
    <row r="53" spans="1:2" x14ac:dyDescent="0.2">
      <c r="A53" t="s">
        <v>19</v>
      </c>
      <c r="B53" t="s">
        <v>327</v>
      </c>
    </row>
    <row r="54" spans="1:2" x14ac:dyDescent="0.2">
      <c r="A54" t="s">
        <v>31</v>
      </c>
      <c r="B54" t="s">
        <v>288</v>
      </c>
    </row>
    <row r="55" spans="1:2" x14ac:dyDescent="0.2">
      <c r="A55" s="163" t="s">
        <v>340</v>
      </c>
      <c r="B55" t="s">
        <v>272</v>
      </c>
    </row>
    <row r="56" spans="1:2" x14ac:dyDescent="0.2">
      <c r="A56" t="s">
        <v>21</v>
      </c>
      <c r="B56" t="s">
        <v>336</v>
      </c>
    </row>
    <row r="57" spans="1:2" ht="25.5" x14ac:dyDescent="0.2">
      <c r="A57" s="163" t="s">
        <v>28</v>
      </c>
      <c r="B57" t="s">
        <v>281</v>
      </c>
    </row>
    <row r="58" spans="1:2" x14ac:dyDescent="0.2">
      <c r="A58" t="s">
        <v>340</v>
      </c>
      <c r="B58" t="s">
        <v>326</v>
      </c>
    </row>
    <row r="59" spans="1:2" x14ac:dyDescent="0.2">
      <c r="A59" t="s">
        <v>19</v>
      </c>
      <c r="B59" t="s">
        <v>322</v>
      </c>
    </row>
    <row r="60" spans="1:2" x14ac:dyDescent="0.2">
      <c r="A60" t="s">
        <v>19</v>
      </c>
      <c r="B60" t="s">
        <v>273</v>
      </c>
    </row>
    <row r="61" spans="1:2" x14ac:dyDescent="0.2">
      <c r="A61" t="s">
        <v>17</v>
      </c>
      <c r="B61" t="s">
        <v>290</v>
      </c>
    </row>
    <row r="62" spans="1:2" x14ac:dyDescent="0.2">
      <c r="A62" t="s">
        <v>20</v>
      </c>
      <c r="B62" t="s">
        <v>290</v>
      </c>
    </row>
    <row r="63" spans="1:2" x14ac:dyDescent="0.2">
      <c r="A63" t="s">
        <v>14</v>
      </c>
      <c r="B63">
        <v>0</v>
      </c>
    </row>
    <row r="64" spans="1:2" x14ac:dyDescent="0.2">
      <c r="A64" s="163" t="s">
        <v>20</v>
      </c>
      <c r="B64">
        <v>0</v>
      </c>
    </row>
    <row r="65" spans="1:2" x14ac:dyDescent="0.2">
      <c r="A65" t="s">
        <v>20</v>
      </c>
      <c r="B65">
        <v>0</v>
      </c>
    </row>
    <row r="66" spans="1:2" x14ac:dyDescent="0.2">
      <c r="A66" t="s">
        <v>340</v>
      </c>
      <c r="B66">
        <v>0</v>
      </c>
    </row>
    <row r="67" spans="1:2" x14ac:dyDescent="0.2">
      <c r="A67" t="s">
        <v>13</v>
      </c>
      <c r="B67">
        <v>0</v>
      </c>
    </row>
    <row r="68" spans="1:2" ht="25.5" x14ac:dyDescent="0.2">
      <c r="A68" s="163" t="s">
        <v>22</v>
      </c>
      <c r="B68">
        <v>0</v>
      </c>
    </row>
    <row r="69" spans="1:2" x14ac:dyDescent="0.2">
      <c r="A69" t="s">
        <v>47</v>
      </c>
      <c r="B69">
        <v>0</v>
      </c>
    </row>
    <row r="70" spans="1:2" x14ac:dyDescent="0.2">
      <c r="A70" t="s">
        <v>9</v>
      </c>
      <c r="B70">
        <v>0</v>
      </c>
    </row>
    <row r="71" spans="1:2" x14ac:dyDescent="0.2">
      <c r="A71" t="s">
        <v>26</v>
      </c>
      <c r="B71">
        <v>0</v>
      </c>
    </row>
    <row r="72" spans="1:2" x14ac:dyDescent="0.2">
      <c r="A72" t="s">
        <v>19</v>
      </c>
      <c r="B72">
        <v>0</v>
      </c>
    </row>
    <row r="73" spans="1:2" x14ac:dyDescent="0.2">
      <c r="A73" t="s">
        <v>13</v>
      </c>
      <c r="B73">
        <v>0</v>
      </c>
    </row>
    <row r="74" spans="1:2" ht="25.5" x14ac:dyDescent="0.2">
      <c r="A74" s="163" t="s">
        <v>9</v>
      </c>
      <c r="B74">
        <v>0</v>
      </c>
    </row>
    <row r="75" spans="1:2" x14ac:dyDescent="0.2">
      <c r="A75" t="s">
        <v>22</v>
      </c>
      <c r="B75">
        <v>0</v>
      </c>
    </row>
    <row r="76" spans="1:2" x14ac:dyDescent="0.2">
      <c r="A76" t="s">
        <v>14</v>
      </c>
      <c r="B76">
        <v>0</v>
      </c>
    </row>
    <row r="77" spans="1:2" x14ac:dyDescent="0.2">
      <c r="A77" t="s">
        <v>14</v>
      </c>
      <c r="B77">
        <v>0</v>
      </c>
    </row>
    <row r="78" spans="1:2" ht="25.5" x14ac:dyDescent="0.2">
      <c r="A78" s="163" t="s">
        <v>14</v>
      </c>
      <c r="B78">
        <v>0</v>
      </c>
    </row>
    <row r="79" spans="1:2" x14ac:dyDescent="0.2">
      <c r="A79" t="s">
        <v>31</v>
      </c>
      <c r="B79">
        <v>0</v>
      </c>
    </row>
    <row r="80" spans="1:2" x14ac:dyDescent="0.2">
      <c r="A80" t="s">
        <v>14</v>
      </c>
      <c r="B80">
        <v>0</v>
      </c>
    </row>
    <row r="81" spans="1:2" x14ac:dyDescent="0.2">
      <c r="A81" t="s">
        <v>20</v>
      </c>
      <c r="B81">
        <v>0</v>
      </c>
    </row>
    <row r="82" spans="1:2" x14ac:dyDescent="0.2">
      <c r="A82" t="s">
        <v>9</v>
      </c>
      <c r="B82">
        <v>0</v>
      </c>
    </row>
    <row r="83" spans="1:2" x14ac:dyDescent="0.2">
      <c r="A83" t="s">
        <v>17</v>
      </c>
      <c r="B83">
        <v>0</v>
      </c>
    </row>
    <row r="84" spans="1:2" x14ac:dyDescent="0.2">
      <c r="A84" t="s">
        <v>20</v>
      </c>
      <c r="B84">
        <v>0</v>
      </c>
    </row>
    <row r="85" spans="1:2" ht="25.5" x14ac:dyDescent="0.2">
      <c r="A85" s="163" t="s">
        <v>26</v>
      </c>
      <c r="B85">
        <v>0</v>
      </c>
    </row>
    <row r="86" spans="1:2" x14ac:dyDescent="0.2">
      <c r="A86" t="s">
        <v>9</v>
      </c>
      <c r="B86">
        <v>0</v>
      </c>
    </row>
    <row r="87" spans="1:2" x14ac:dyDescent="0.2">
      <c r="A87" t="s">
        <v>9</v>
      </c>
      <c r="B87">
        <v>0</v>
      </c>
    </row>
    <row r="88" spans="1:2" x14ac:dyDescent="0.2">
      <c r="A88" t="s">
        <v>22</v>
      </c>
      <c r="B88">
        <v>0</v>
      </c>
    </row>
    <row r="89" spans="1:2" x14ac:dyDescent="0.2">
      <c r="A89" t="s">
        <v>25</v>
      </c>
      <c r="B89">
        <v>0</v>
      </c>
    </row>
    <row r="90" spans="1:2" x14ac:dyDescent="0.2">
      <c r="A90" t="s">
        <v>11</v>
      </c>
      <c r="B90">
        <v>0</v>
      </c>
    </row>
    <row r="91" spans="1:2" x14ac:dyDescent="0.2">
      <c r="A91" t="s">
        <v>24</v>
      </c>
      <c r="B91">
        <v>0</v>
      </c>
    </row>
    <row r="92" spans="1:2" x14ac:dyDescent="0.2">
      <c r="A92" t="s">
        <v>21</v>
      </c>
      <c r="B92">
        <v>0</v>
      </c>
    </row>
    <row r="93" spans="1:2" x14ac:dyDescent="0.2">
      <c r="A93" t="s">
        <v>340</v>
      </c>
      <c r="B93">
        <v>0</v>
      </c>
    </row>
    <row r="94" spans="1:2" x14ac:dyDescent="0.2">
      <c r="A94" s="163" t="s">
        <v>17</v>
      </c>
      <c r="B94">
        <v>0</v>
      </c>
    </row>
    <row r="95" spans="1:2" x14ac:dyDescent="0.2">
      <c r="A95" t="s">
        <v>17</v>
      </c>
      <c r="B95">
        <v>0</v>
      </c>
    </row>
    <row r="96" spans="1:2" x14ac:dyDescent="0.2">
      <c r="A96" t="s">
        <v>14</v>
      </c>
      <c r="B96">
        <v>0</v>
      </c>
    </row>
    <row r="97" spans="1:2" x14ac:dyDescent="0.2">
      <c r="A97" t="s">
        <v>44</v>
      </c>
      <c r="B97">
        <v>0</v>
      </c>
    </row>
    <row r="98" spans="1:2" x14ac:dyDescent="0.2">
      <c r="A98" t="s">
        <v>18</v>
      </c>
      <c r="B98">
        <v>0</v>
      </c>
    </row>
    <row r="99" spans="1:2" x14ac:dyDescent="0.2">
      <c r="A99" t="s">
        <v>19</v>
      </c>
      <c r="B99">
        <v>0</v>
      </c>
    </row>
    <row r="100" spans="1:2" x14ac:dyDescent="0.2">
      <c r="A100" t="s">
        <v>19</v>
      </c>
      <c r="B100">
        <v>0</v>
      </c>
    </row>
    <row r="101" spans="1:2" x14ac:dyDescent="0.2">
      <c r="A101" t="s">
        <v>18</v>
      </c>
      <c r="B101">
        <v>0</v>
      </c>
    </row>
    <row r="102" spans="1:2" x14ac:dyDescent="0.2">
      <c r="A102" t="s">
        <v>19</v>
      </c>
      <c r="B102">
        <v>0</v>
      </c>
    </row>
    <row r="103" spans="1:2" x14ac:dyDescent="0.2">
      <c r="A103" t="s">
        <v>26</v>
      </c>
      <c r="B103">
        <v>0</v>
      </c>
    </row>
    <row r="104" spans="1:2" x14ac:dyDescent="0.2">
      <c r="A104" t="s">
        <v>24</v>
      </c>
      <c r="B104">
        <v>0</v>
      </c>
    </row>
    <row r="105" spans="1:2" x14ac:dyDescent="0.2">
      <c r="A105" t="s">
        <v>29</v>
      </c>
      <c r="B105">
        <v>0</v>
      </c>
    </row>
    <row r="106" spans="1:2" x14ac:dyDescent="0.2">
      <c r="A106" t="s">
        <v>18</v>
      </c>
      <c r="B106">
        <v>0</v>
      </c>
    </row>
    <row r="107" spans="1:2" x14ac:dyDescent="0.2">
      <c r="A107" t="s">
        <v>8</v>
      </c>
      <c r="B107">
        <v>0</v>
      </c>
    </row>
    <row r="108" spans="1:2" x14ac:dyDescent="0.2">
      <c r="A108" t="s">
        <v>19</v>
      </c>
      <c r="B108">
        <v>0</v>
      </c>
    </row>
    <row r="109" spans="1:2" x14ac:dyDescent="0.2">
      <c r="A109" t="s">
        <v>25</v>
      </c>
      <c r="B109">
        <v>0</v>
      </c>
    </row>
    <row r="110" spans="1:2" x14ac:dyDescent="0.2">
      <c r="A110" t="s">
        <v>21</v>
      </c>
      <c r="B110">
        <v>0</v>
      </c>
    </row>
    <row r="111" spans="1:2" x14ac:dyDescent="0.2">
      <c r="A111" t="s">
        <v>340</v>
      </c>
      <c r="B111">
        <v>0</v>
      </c>
    </row>
    <row r="112" spans="1:2" x14ac:dyDescent="0.2">
      <c r="A112" t="s">
        <v>18</v>
      </c>
      <c r="B112">
        <v>0</v>
      </c>
    </row>
    <row r="113" spans="1:2" x14ac:dyDescent="0.2">
      <c r="A113" t="s">
        <v>9</v>
      </c>
      <c r="B113">
        <v>0</v>
      </c>
    </row>
    <row r="114" spans="1:2" x14ac:dyDescent="0.2">
      <c r="A114" t="s">
        <v>29</v>
      </c>
      <c r="B114">
        <v>0</v>
      </c>
    </row>
    <row r="115" spans="1:2" x14ac:dyDescent="0.2">
      <c r="A115" t="s">
        <v>11</v>
      </c>
      <c r="B115">
        <v>0</v>
      </c>
    </row>
    <row r="116" spans="1:2" x14ac:dyDescent="0.2">
      <c r="A116" t="s">
        <v>23</v>
      </c>
      <c r="B116">
        <v>0</v>
      </c>
    </row>
    <row r="117" spans="1:2" ht="25.5" x14ac:dyDescent="0.2">
      <c r="A117" s="163" t="s">
        <v>44</v>
      </c>
      <c r="B117">
        <v>0</v>
      </c>
    </row>
    <row r="118" spans="1:2" x14ac:dyDescent="0.2">
      <c r="A118" t="s">
        <v>26</v>
      </c>
      <c r="B118">
        <v>0</v>
      </c>
    </row>
    <row r="119" spans="1:2" x14ac:dyDescent="0.2">
      <c r="A119" t="s">
        <v>15</v>
      </c>
      <c r="B119">
        <v>0</v>
      </c>
    </row>
    <row r="120" spans="1:2" x14ac:dyDescent="0.2">
      <c r="A120" t="s">
        <v>15</v>
      </c>
      <c r="B120">
        <v>0</v>
      </c>
    </row>
    <row r="121" spans="1:2" x14ac:dyDescent="0.2">
      <c r="A121" t="s">
        <v>13</v>
      </c>
      <c r="B121">
        <v>0</v>
      </c>
    </row>
    <row r="122" spans="1:2" x14ac:dyDescent="0.2">
      <c r="A122" t="s">
        <v>18</v>
      </c>
      <c r="B122">
        <v>0</v>
      </c>
    </row>
    <row r="123" spans="1:2" x14ac:dyDescent="0.2">
      <c r="A123" t="s">
        <v>18</v>
      </c>
      <c r="B123">
        <v>0</v>
      </c>
    </row>
    <row r="124" spans="1:2" ht="25.5" x14ac:dyDescent="0.2">
      <c r="A124" s="163" t="s">
        <v>28</v>
      </c>
      <c r="B124">
        <v>0</v>
      </c>
    </row>
    <row r="125" spans="1:2" x14ac:dyDescent="0.2">
      <c r="A125" t="s">
        <v>24</v>
      </c>
      <c r="B125">
        <v>0</v>
      </c>
    </row>
    <row r="126" spans="1:2" x14ac:dyDescent="0.2">
      <c r="A126" t="s">
        <v>16</v>
      </c>
      <c r="B126">
        <v>0</v>
      </c>
    </row>
    <row r="127" spans="1:2" ht="25.5" x14ac:dyDescent="0.2">
      <c r="A127" s="163" t="s">
        <v>19</v>
      </c>
      <c r="B127">
        <v>0</v>
      </c>
    </row>
    <row r="128" spans="1:2" x14ac:dyDescent="0.2">
      <c r="A128" t="s">
        <v>31</v>
      </c>
      <c r="B128">
        <v>0</v>
      </c>
    </row>
    <row r="129" spans="1:2" x14ac:dyDescent="0.2">
      <c r="A129" t="s">
        <v>24</v>
      </c>
      <c r="B129">
        <v>0</v>
      </c>
    </row>
    <row r="130" spans="1:2" x14ac:dyDescent="0.2">
      <c r="A130" s="163" t="s">
        <v>24</v>
      </c>
      <c r="B130">
        <v>0</v>
      </c>
    </row>
    <row r="131" spans="1:2" x14ac:dyDescent="0.2">
      <c r="A131" t="s">
        <v>29</v>
      </c>
      <c r="B131">
        <v>0</v>
      </c>
    </row>
    <row r="132" spans="1:2" x14ac:dyDescent="0.2">
      <c r="A132" t="s">
        <v>25</v>
      </c>
      <c r="B132">
        <v>0</v>
      </c>
    </row>
    <row r="133" spans="1:2" x14ac:dyDescent="0.2">
      <c r="A133" t="s">
        <v>340</v>
      </c>
      <c r="B133">
        <v>0</v>
      </c>
    </row>
    <row r="134" spans="1:2" x14ac:dyDescent="0.2">
      <c r="A134" t="s">
        <v>340</v>
      </c>
      <c r="B134">
        <v>0</v>
      </c>
    </row>
    <row r="135" spans="1:2" x14ac:dyDescent="0.2">
      <c r="A135" t="s">
        <v>17</v>
      </c>
      <c r="B135">
        <v>0</v>
      </c>
    </row>
    <row r="136" spans="1:2" x14ac:dyDescent="0.2">
      <c r="A136" t="s">
        <v>9</v>
      </c>
      <c r="B136">
        <v>0</v>
      </c>
    </row>
    <row r="137" spans="1:2" x14ac:dyDescent="0.2">
      <c r="A137" t="s">
        <v>25</v>
      </c>
      <c r="B137">
        <v>0</v>
      </c>
    </row>
    <row r="138" spans="1:2" x14ac:dyDescent="0.2">
      <c r="A138" t="s">
        <v>15</v>
      </c>
      <c r="B138">
        <v>0</v>
      </c>
    </row>
    <row r="139" spans="1:2" x14ac:dyDescent="0.2">
      <c r="A139" t="s">
        <v>340</v>
      </c>
      <c r="B139">
        <v>0</v>
      </c>
    </row>
    <row r="140" spans="1:2" x14ac:dyDescent="0.2">
      <c r="A140" t="s">
        <v>28</v>
      </c>
      <c r="B140">
        <v>0</v>
      </c>
    </row>
    <row r="141" spans="1:2" ht="25.5" x14ac:dyDescent="0.2">
      <c r="A141" s="163" t="s">
        <v>28</v>
      </c>
      <c r="B141">
        <v>0</v>
      </c>
    </row>
    <row r="142" spans="1:2" x14ac:dyDescent="0.2">
      <c r="A142" t="s">
        <v>26</v>
      </c>
      <c r="B142">
        <v>0</v>
      </c>
    </row>
    <row r="143" spans="1:2" x14ac:dyDescent="0.2">
      <c r="A143" t="s">
        <v>18</v>
      </c>
      <c r="B143">
        <v>0</v>
      </c>
    </row>
    <row r="144" spans="1:2" x14ac:dyDescent="0.2">
      <c r="A144" t="s">
        <v>26</v>
      </c>
      <c r="B144">
        <v>0</v>
      </c>
    </row>
    <row r="145" spans="1:2" x14ac:dyDescent="0.2">
      <c r="A145" t="s">
        <v>27</v>
      </c>
      <c r="B145">
        <v>0</v>
      </c>
    </row>
    <row r="146" spans="1:2" x14ac:dyDescent="0.2">
      <c r="A146" t="s">
        <v>340</v>
      </c>
      <c r="B146">
        <v>0</v>
      </c>
    </row>
    <row r="147" spans="1:2" x14ac:dyDescent="0.2">
      <c r="A147" t="s">
        <v>12</v>
      </c>
      <c r="B147">
        <v>0</v>
      </c>
    </row>
    <row r="148" spans="1:2" x14ac:dyDescent="0.2">
      <c r="A148" s="163" t="s">
        <v>20</v>
      </c>
      <c r="B148">
        <v>0</v>
      </c>
    </row>
    <row r="149" spans="1:2" x14ac:dyDescent="0.2">
      <c r="A149" t="s">
        <v>24</v>
      </c>
      <c r="B149">
        <v>0</v>
      </c>
    </row>
    <row r="150" spans="1:2" x14ac:dyDescent="0.2">
      <c r="A150" t="s">
        <v>21</v>
      </c>
      <c r="B150">
        <v>0</v>
      </c>
    </row>
    <row r="151" spans="1:2" x14ac:dyDescent="0.2">
      <c r="A151" t="s">
        <v>340</v>
      </c>
      <c r="B151">
        <v>0</v>
      </c>
    </row>
    <row r="152" spans="1:2" x14ac:dyDescent="0.2">
      <c r="A152" s="163" t="s">
        <v>45</v>
      </c>
      <c r="B152">
        <v>0</v>
      </c>
    </row>
    <row r="153" spans="1:2" x14ac:dyDescent="0.2">
      <c r="A153" t="s">
        <v>28</v>
      </c>
      <c r="B153">
        <v>0</v>
      </c>
    </row>
    <row r="154" spans="1:2" x14ac:dyDescent="0.2">
      <c r="A154" t="s">
        <v>26</v>
      </c>
      <c r="B154">
        <v>0</v>
      </c>
    </row>
    <row r="155" spans="1:2" x14ac:dyDescent="0.2">
      <c r="A155" t="s">
        <v>11</v>
      </c>
      <c r="B155">
        <v>0</v>
      </c>
    </row>
    <row r="156" spans="1:2" x14ac:dyDescent="0.2">
      <c r="A156" s="163" t="s">
        <v>340</v>
      </c>
      <c r="B156">
        <v>0</v>
      </c>
    </row>
    <row r="157" spans="1:2" ht="25.5" x14ac:dyDescent="0.2">
      <c r="A157" s="163" t="s">
        <v>26</v>
      </c>
      <c r="B157">
        <v>0</v>
      </c>
    </row>
    <row r="158" spans="1:2" ht="38.25" x14ac:dyDescent="0.2">
      <c r="A158" s="163" t="s">
        <v>15</v>
      </c>
      <c r="B158">
        <v>0</v>
      </c>
    </row>
    <row r="159" spans="1:2" x14ac:dyDescent="0.2">
      <c r="A159" s="163" t="s">
        <v>340</v>
      </c>
      <c r="B159">
        <v>0</v>
      </c>
    </row>
    <row r="160" spans="1:2" x14ac:dyDescent="0.2">
      <c r="A160" s="163" t="s">
        <v>340</v>
      </c>
      <c r="B160">
        <v>0</v>
      </c>
    </row>
    <row r="161" spans="1:2" ht="25.5" x14ac:dyDescent="0.2">
      <c r="A161" s="163" t="s">
        <v>14</v>
      </c>
      <c r="B161">
        <v>0</v>
      </c>
    </row>
    <row r="162" spans="1:2" x14ac:dyDescent="0.2">
      <c r="A162" s="163" t="s">
        <v>47</v>
      </c>
      <c r="B162">
        <v>0</v>
      </c>
    </row>
    <row r="163" spans="1:2" ht="25.5" x14ac:dyDescent="0.2">
      <c r="A163" s="163" t="s">
        <v>19</v>
      </c>
      <c r="B163">
        <v>0</v>
      </c>
    </row>
    <row r="164" spans="1:2" ht="25.5" x14ac:dyDescent="0.2">
      <c r="A164" s="163" t="s">
        <v>25</v>
      </c>
      <c r="B164">
        <v>0</v>
      </c>
    </row>
    <row r="165" spans="1:2" ht="25.5" x14ac:dyDescent="0.2">
      <c r="A165" s="163" t="s">
        <v>19</v>
      </c>
      <c r="B165">
        <v>0</v>
      </c>
    </row>
    <row r="166" spans="1:2" ht="25.5" x14ac:dyDescent="0.2">
      <c r="A166" s="163" t="s">
        <v>19</v>
      </c>
      <c r="B166">
        <v>0</v>
      </c>
    </row>
    <row r="167" spans="1:2" ht="25.5" x14ac:dyDescent="0.2">
      <c r="A167" s="163" t="s">
        <v>14</v>
      </c>
      <c r="B167">
        <v>0</v>
      </c>
    </row>
    <row r="168" spans="1:2" x14ac:dyDescent="0.2">
      <c r="A168" s="163" t="s">
        <v>340</v>
      </c>
      <c r="B168">
        <v>0</v>
      </c>
    </row>
    <row r="169" spans="1:2" ht="38.25" x14ac:dyDescent="0.2">
      <c r="A169" s="163" t="s">
        <v>12</v>
      </c>
      <c r="B169">
        <v>0</v>
      </c>
    </row>
    <row r="170" spans="1:2" ht="25.5" x14ac:dyDescent="0.2">
      <c r="A170" s="163" t="s">
        <v>26</v>
      </c>
      <c r="B170">
        <v>0</v>
      </c>
    </row>
    <row r="171" spans="1:2" ht="38.25" x14ac:dyDescent="0.2">
      <c r="A171" s="163" t="s">
        <v>15</v>
      </c>
      <c r="B171">
        <v>0</v>
      </c>
    </row>
    <row r="172" spans="1:2" ht="25.5" x14ac:dyDescent="0.2">
      <c r="A172" s="163" t="s">
        <v>26</v>
      </c>
      <c r="B172">
        <v>0</v>
      </c>
    </row>
    <row r="173" spans="1:2" x14ac:dyDescent="0.2">
      <c r="A173" s="163" t="s">
        <v>17</v>
      </c>
      <c r="B173">
        <v>0</v>
      </c>
    </row>
    <row r="174" spans="1:2" x14ac:dyDescent="0.2">
      <c r="A174" s="163" t="s">
        <v>20</v>
      </c>
      <c r="B174">
        <v>0</v>
      </c>
    </row>
    <row r="175" spans="1:2" ht="25.5" x14ac:dyDescent="0.2">
      <c r="A175" s="163" t="s">
        <v>19</v>
      </c>
      <c r="B175">
        <v>0</v>
      </c>
    </row>
    <row r="176" spans="1:2" ht="25.5" x14ac:dyDescent="0.2">
      <c r="A176" s="163" t="s">
        <v>46</v>
      </c>
      <c r="B176">
        <v>0</v>
      </c>
    </row>
    <row r="177" spans="1:2" ht="38.25" x14ac:dyDescent="0.2">
      <c r="A177" s="163" t="s">
        <v>15</v>
      </c>
      <c r="B177">
        <v>0</v>
      </c>
    </row>
    <row r="178" spans="1:2" x14ac:dyDescent="0.2">
      <c r="A178" s="163" t="s">
        <v>20</v>
      </c>
      <c r="B178">
        <v>0</v>
      </c>
    </row>
    <row r="179" spans="1:2" ht="25.5" x14ac:dyDescent="0.2">
      <c r="A179" s="163" t="s">
        <v>44</v>
      </c>
      <c r="B179">
        <v>0</v>
      </c>
    </row>
    <row r="180" spans="1:2" ht="25.5" x14ac:dyDescent="0.2">
      <c r="A180" s="163" t="s">
        <v>44</v>
      </c>
      <c r="B180">
        <v>0</v>
      </c>
    </row>
    <row r="181" spans="1:2" ht="25.5" x14ac:dyDescent="0.2">
      <c r="A181" s="163" t="s">
        <v>26</v>
      </c>
      <c r="B181">
        <v>0</v>
      </c>
    </row>
    <row r="182" spans="1:2" x14ac:dyDescent="0.2">
      <c r="A182" s="163" t="s">
        <v>17</v>
      </c>
      <c r="B182">
        <v>0</v>
      </c>
    </row>
    <row r="183" spans="1:2" x14ac:dyDescent="0.2">
      <c r="A183" s="163" t="s">
        <v>45</v>
      </c>
      <c r="B183">
        <v>0</v>
      </c>
    </row>
    <row r="184" spans="1:2" ht="25.5" x14ac:dyDescent="0.2">
      <c r="A184" s="163" t="s">
        <v>19</v>
      </c>
      <c r="B184">
        <v>0</v>
      </c>
    </row>
    <row r="185" spans="1:2" x14ac:dyDescent="0.2">
      <c r="A185" s="163" t="s">
        <v>17</v>
      </c>
      <c r="B185">
        <v>0</v>
      </c>
    </row>
    <row r="186" spans="1:2" ht="25.5" x14ac:dyDescent="0.2">
      <c r="A186" s="163" t="s">
        <v>19</v>
      </c>
      <c r="B186">
        <v>0</v>
      </c>
    </row>
    <row r="187" spans="1:2" x14ac:dyDescent="0.2">
      <c r="A187" s="163" t="s">
        <v>18</v>
      </c>
      <c r="B187">
        <v>0</v>
      </c>
    </row>
    <row r="188" spans="1:2" ht="25.5" x14ac:dyDescent="0.2">
      <c r="A188" s="163" t="s">
        <v>28</v>
      </c>
      <c r="B188">
        <v>0</v>
      </c>
    </row>
    <row r="189" spans="1:2" x14ac:dyDescent="0.2">
      <c r="A189" s="163" t="s">
        <v>17</v>
      </c>
      <c r="B189">
        <v>0</v>
      </c>
    </row>
    <row r="190" spans="1:2" ht="38.25" x14ac:dyDescent="0.2">
      <c r="A190" s="163" t="s">
        <v>15</v>
      </c>
      <c r="B190">
        <v>0</v>
      </c>
    </row>
    <row r="191" spans="1:2" x14ac:dyDescent="0.2">
      <c r="A191" s="163" t="s">
        <v>17</v>
      </c>
      <c r="B191">
        <v>0</v>
      </c>
    </row>
    <row r="192" spans="1:2" ht="38.25" x14ac:dyDescent="0.2">
      <c r="A192" s="163" t="s">
        <v>12</v>
      </c>
      <c r="B192">
        <v>0</v>
      </c>
    </row>
    <row r="193" spans="1:2" ht="38.25" x14ac:dyDescent="0.2">
      <c r="A193" s="163" t="s">
        <v>12</v>
      </c>
      <c r="B193">
        <v>0</v>
      </c>
    </row>
    <row r="194" spans="1:2" x14ac:dyDescent="0.2">
      <c r="A194" s="163" t="s">
        <v>340</v>
      </c>
      <c r="B194">
        <v>0</v>
      </c>
    </row>
    <row r="195" spans="1:2" x14ac:dyDescent="0.2">
      <c r="A195" s="163" t="s">
        <v>18</v>
      </c>
      <c r="B195">
        <v>0</v>
      </c>
    </row>
    <row r="196" spans="1:2" x14ac:dyDescent="0.2">
      <c r="A196" s="163" t="s">
        <v>31</v>
      </c>
      <c r="B196">
        <v>0</v>
      </c>
    </row>
    <row r="197" spans="1:2" x14ac:dyDescent="0.2">
      <c r="A197" s="163" t="s">
        <v>45</v>
      </c>
      <c r="B197">
        <v>0</v>
      </c>
    </row>
    <row r="198" spans="1:2" ht="25.5" x14ac:dyDescent="0.2">
      <c r="A198" s="163" t="s">
        <v>9</v>
      </c>
      <c r="B198">
        <v>0</v>
      </c>
    </row>
    <row r="199" spans="1:2" ht="25.5" x14ac:dyDescent="0.2">
      <c r="A199" s="163" t="s">
        <v>26</v>
      </c>
      <c r="B199">
        <v>0</v>
      </c>
    </row>
    <row r="200" spans="1:2" ht="25.5" x14ac:dyDescent="0.2">
      <c r="A200" s="163" t="s">
        <v>30</v>
      </c>
      <c r="B200">
        <v>0</v>
      </c>
    </row>
    <row r="201" spans="1:2" ht="25.5" x14ac:dyDescent="0.2">
      <c r="A201" s="163" t="s">
        <v>9</v>
      </c>
      <c r="B201">
        <v>0</v>
      </c>
    </row>
    <row r="202" spans="1:2" ht="25.5" x14ac:dyDescent="0.2">
      <c r="A202" s="163" t="s">
        <v>46</v>
      </c>
      <c r="B202">
        <v>0</v>
      </c>
    </row>
    <row r="203" spans="1:2" x14ac:dyDescent="0.2">
      <c r="A203" s="163" t="s">
        <v>17</v>
      </c>
      <c r="B203">
        <v>0</v>
      </c>
    </row>
    <row r="204" spans="1:2" x14ac:dyDescent="0.2">
      <c r="A204" s="163" t="s">
        <v>18</v>
      </c>
      <c r="B204">
        <v>0</v>
      </c>
    </row>
    <row r="205" spans="1:2" ht="38.25" x14ac:dyDescent="0.2">
      <c r="A205" s="163" t="s">
        <v>15</v>
      </c>
      <c r="B205">
        <v>0</v>
      </c>
    </row>
    <row r="206" spans="1:2" x14ac:dyDescent="0.2">
      <c r="A206" s="163" t="s">
        <v>340</v>
      </c>
      <c r="B206">
        <v>0</v>
      </c>
    </row>
    <row r="207" spans="1:2" ht="25.5" x14ac:dyDescent="0.2">
      <c r="A207" s="163" t="s">
        <v>28</v>
      </c>
      <c r="B207">
        <v>0</v>
      </c>
    </row>
    <row r="208" spans="1:2" ht="25.5" x14ac:dyDescent="0.2">
      <c r="A208" s="163" t="s">
        <v>9</v>
      </c>
      <c r="B208">
        <v>0</v>
      </c>
    </row>
    <row r="209" spans="1:2" ht="25.5" x14ac:dyDescent="0.2">
      <c r="A209" s="163" t="s">
        <v>27</v>
      </c>
      <c r="B209">
        <v>0</v>
      </c>
    </row>
    <row r="210" spans="1:2" ht="38.25" x14ac:dyDescent="0.2">
      <c r="A210" s="163" t="s">
        <v>15</v>
      </c>
      <c r="B210">
        <v>0</v>
      </c>
    </row>
    <row r="211" spans="1:2" ht="25.5" x14ac:dyDescent="0.2">
      <c r="A211" s="163" t="s">
        <v>44</v>
      </c>
      <c r="B211">
        <v>0</v>
      </c>
    </row>
    <row r="212" spans="1:2" x14ac:dyDescent="0.2">
      <c r="A212" s="163" t="s">
        <v>340</v>
      </c>
      <c r="B212">
        <v>0</v>
      </c>
    </row>
    <row r="213" spans="1:2" ht="25.5" x14ac:dyDescent="0.2">
      <c r="A213" s="163" t="s">
        <v>44</v>
      </c>
      <c r="B213">
        <v>0</v>
      </c>
    </row>
    <row r="214" spans="1:2" ht="25.5" x14ac:dyDescent="0.2">
      <c r="A214" s="163" t="s">
        <v>19</v>
      </c>
      <c r="B214">
        <v>0</v>
      </c>
    </row>
    <row r="215" spans="1:2" ht="25.5" x14ac:dyDescent="0.2">
      <c r="A215" s="163" t="s">
        <v>26</v>
      </c>
      <c r="B215">
        <v>0</v>
      </c>
    </row>
    <row r="216" spans="1:2" ht="25.5" x14ac:dyDescent="0.2">
      <c r="A216" s="163" t="s">
        <v>19</v>
      </c>
      <c r="B216">
        <v>0</v>
      </c>
    </row>
    <row r="217" spans="1:2" x14ac:dyDescent="0.2">
      <c r="A217" s="163" t="s">
        <v>340</v>
      </c>
      <c r="B217">
        <v>0</v>
      </c>
    </row>
    <row r="218" spans="1:2" x14ac:dyDescent="0.2">
      <c r="A218" s="163" t="s">
        <v>21</v>
      </c>
      <c r="B218">
        <v>0</v>
      </c>
    </row>
    <row r="219" spans="1:2" x14ac:dyDescent="0.2">
      <c r="A219" s="163" t="s">
        <v>47</v>
      </c>
      <c r="B219">
        <v>0</v>
      </c>
    </row>
    <row r="220" spans="1:2" ht="25.5" x14ac:dyDescent="0.2">
      <c r="A220" s="163" t="s">
        <v>19</v>
      </c>
      <c r="B220">
        <v>0</v>
      </c>
    </row>
    <row r="221" spans="1:2" ht="25.5" x14ac:dyDescent="0.2">
      <c r="A221" s="163" t="s">
        <v>19</v>
      </c>
      <c r="B221">
        <v>0</v>
      </c>
    </row>
    <row r="222" spans="1:2" ht="25.5" x14ac:dyDescent="0.2">
      <c r="A222" s="163" t="s">
        <v>26</v>
      </c>
      <c r="B222">
        <v>0</v>
      </c>
    </row>
    <row r="223" spans="1:2" ht="25.5" x14ac:dyDescent="0.2">
      <c r="A223" s="163" t="s">
        <v>9</v>
      </c>
      <c r="B223">
        <v>0</v>
      </c>
    </row>
    <row r="224" spans="1:2" ht="25.5" x14ac:dyDescent="0.2">
      <c r="A224" s="163" t="s">
        <v>9</v>
      </c>
      <c r="B224">
        <v>0</v>
      </c>
    </row>
    <row r="225" spans="1:2" ht="38.25" x14ac:dyDescent="0.2">
      <c r="A225" s="163" t="s">
        <v>15</v>
      </c>
      <c r="B225">
        <v>0</v>
      </c>
    </row>
    <row r="226" spans="1:2" ht="25.5" x14ac:dyDescent="0.2">
      <c r="A226" s="163" t="s">
        <v>44</v>
      </c>
      <c r="B226">
        <v>0</v>
      </c>
    </row>
    <row r="227" spans="1:2" x14ac:dyDescent="0.2">
      <c r="A227" s="163" t="s">
        <v>17</v>
      </c>
      <c r="B227">
        <v>0</v>
      </c>
    </row>
    <row r="228" spans="1:2" x14ac:dyDescent="0.2">
      <c r="A228" s="163" t="s">
        <v>340</v>
      </c>
      <c r="B228">
        <v>0</v>
      </c>
    </row>
    <row r="229" spans="1:2" x14ac:dyDescent="0.2">
      <c r="A229" s="163" t="s">
        <v>31</v>
      </c>
      <c r="B229">
        <v>0</v>
      </c>
    </row>
    <row r="230" spans="1:2" ht="25.5" x14ac:dyDescent="0.2">
      <c r="A230" s="163" t="s">
        <v>44</v>
      </c>
      <c r="B230">
        <v>0</v>
      </c>
    </row>
    <row r="231" spans="1:2" ht="25.5" x14ac:dyDescent="0.2">
      <c r="A231" s="163" t="s">
        <v>44</v>
      </c>
      <c r="B231">
        <v>0</v>
      </c>
    </row>
    <row r="232" spans="1:2" x14ac:dyDescent="0.2">
      <c r="A232" s="163" t="s">
        <v>340</v>
      </c>
      <c r="B232">
        <v>0</v>
      </c>
    </row>
    <row r="233" spans="1:2" ht="25.5" x14ac:dyDescent="0.2">
      <c r="A233" s="163" t="s">
        <v>26</v>
      </c>
      <c r="B233">
        <v>0</v>
      </c>
    </row>
    <row r="234" spans="1:2" ht="38.25" x14ac:dyDescent="0.2">
      <c r="A234" s="163" t="s">
        <v>15</v>
      </c>
      <c r="B234">
        <v>0</v>
      </c>
    </row>
    <row r="235" spans="1:2" x14ac:dyDescent="0.2">
      <c r="A235" s="163" t="s">
        <v>11</v>
      </c>
      <c r="B235">
        <v>0</v>
      </c>
    </row>
    <row r="236" spans="1:2" ht="25.5" x14ac:dyDescent="0.2">
      <c r="A236" s="163" t="s">
        <v>8</v>
      </c>
      <c r="B236">
        <v>0</v>
      </c>
    </row>
    <row r="237" spans="1:2" ht="25.5" x14ac:dyDescent="0.2">
      <c r="A237" s="163" t="s">
        <v>19</v>
      </c>
      <c r="B237">
        <v>0</v>
      </c>
    </row>
    <row r="238" spans="1:2" ht="38.25" x14ac:dyDescent="0.2">
      <c r="A238" s="163" t="s">
        <v>15</v>
      </c>
      <c r="B238">
        <v>0</v>
      </c>
    </row>
    <row r="239" spans="1:2" ht="38.25" x14ac:dyDescent="0.2">
      <c r="A239" s="163" t="s">
        <v>15</v>
      </c>
      <c r="B239">
        <v>0</v>
      </c>
    </row>
    <row r="240" spans="1:2" ht="25.5" x14ac:dyDescent="0.2">
      <c r="A240" s="163" t="s">
        <v>9</v>
      </c>
      <c r="B240">
        <v>0</v>
      </c>
    </row>
    <row r="241" spans="1:2" x14ac:dyDescent="0.2">
      <c r="A241" s="163" t="s">
        <v>340</v>
      </c>
      <c r="B241">
        <v>0</v>
      </c>
    </row>
    <row r="242" spans="1:2" ht="25.5" x14ac:dyDescent="0.2">
      <c r="A242" s="163" t="s">
        <v>16</v>
      </c>
      <c r="B242">
        <v>0</v>
      </c>
    </row>
    <row r="243" spans="1:2" x14ac:dyDescent="0.2">
      <c r="A243" s="163" t="s">
        <v>340</v>
      </c>
      <c r="B243">
        <v>0</v>
      </c>
    </row>
    <row r="244" spans="1:2" x14ac:dyDescent="0.2">
      <c r="A244" s="163" t="s">
        <v>11</v>
      </c>
      <c r="B244">
        <v>0</v>
      </c>
    </row>
    <row r="245" spans="1:2" ht="25.5" x14ac:dyDescent="0.2">
      <c r="A245" s="163" t="s">
        <v>28</v>
      </c>
      <c r="B245">
        <v>0</v>
      </c>
    </row>
    <row r="246" spans="1:2" x14ac:dyDescent="0.2">
      <c r="A246" t="s">
        <v>28</v>
      </c>
      <c r="B246">
        <v>0</v>
      </c>
    </row>
    <row r="247" spans="1:2" x14ac:dyDescent="0.2">
      <c r="A247" t="s">
        <v>17</v>
      </c>
      <c r="B247">
        <v>0</v>
      </c>
    </row>
    <row r="248" spans="1:2" x14ac:dyDescent="0.2">
      <c r="A248" t="s">
        <v>17</v>
      </c>
      <c r="B248">
        <v>0</v>
      </c>
    </row>
    <row r="249" spans="1:2" x14ac:dyDescent="0.2">
      <c r="A249" t="s">
        <v>28</v>
      </c>
      <c r="B249">
        <v>0</v>
      </c>
    </row>
    <row r="250" spans="1:2" x14ac:dyDescent="0.2">
      <c r="A250" t="s">
        <v>18</v>
      </c>
      <c r="B250">
        <v>0</v>
      </c>
    </row>
    <row r="251" spans="1:2" x14ac:dyDescent="0.2">
      <c r="A251" t="s">
        <v>17</v>
      </c>
      <c r="B251">
        <v>0</v>
      </c>
    </row>
    <row r="252" spans="1:2" x14ac:dyDescent="0.2">
      <c r="A252" t="s">
        <v>19</v>
      </c>
      <c r="B252">
        <v>0</v>
      </c>
    </row>
    <row r="253" spans="1:2" x14ac:dyDescent="0.2">
      <c r="A253" t="s">
        <v>20</v>
      </c>
      <c r="B253">
        <v>0</v>
      </c>
    </row>
    <row r="254" spans="1:2" x14ac:dyDescent="0.2">
      <c r="A254" t="s">
        <v>17</v>
      </c>
      <c r="B254">
        <v>0</v>
      </c>
    </row>
    <row r="255" spans="1:2" x14ac:dyDescent="0.2">
      <c r="A255" t="s">
        <v>44</v>
      </c>
      <c r="B255">
        <v>0</v>
      </c>
    </row>
    <row r="256" spans="1:2" x14ac:dyDescent="0.2">
      <c r="A256" t="s">
        <v>16</v>
      </c>
      <c r="B256">
        <v>0</v>
      </c>
    </row>
    <row r="257" spans="1:2" x14ac:dyDescent="0.2">
      <c r="A257" t="s">
        <v>340</v>
      </c>
      <c r="B257">
        <v>0</v>
      </c>
    </row>
    <row r="258" spans="1:2" x14ac:dyDescent="0.2">
      <c r="A258" t="s">
        <v>25</v>
      </c>
      <c r="B258">
        <v>0</v>
      </c>
    </row>
    <row r="259" spans="1:2" x14ac:dyDescent="0.2">
      <c r="A259" t="s">
        <v>21</v>
      </c>
      <c r="B259">
        <v>0</v>
      </c>
    </row>
    <row r="260" spans="1:2" x14ac:dyDescent="0.2">
      <c r="A260" t="s">
        <v>21</v>
      </c>
      <c r="B260">
        <v>0</v>
      </c>
    </row>
    <row r="261" spans="1:2" x14ac:dyDescent="0.2">
      <c r="A261" t="s">
        <v>23</v>
      </c>
      <c r="B261">
        <v>0</v>
      </c>
    </row>
    <row r="262" spans="1:2" x14ac:dyDescent="0.2">
      <c r="A262" t="s">
        <v>28</v>
      </c>
      <c r="B262">
        <v>0</v>
      </c>
    </row>
    <row r="263" spans="1:2" x14ac:dyDescent="0.2">
      <c r="A263" t="s">
        <v>44</v>
      </c>
      <c r="B263">
        <v>0</v>
      </c>
    </row>
    <row r="264" spans="1:2" x14ac:dyDescent="0.2">
      <c r="A264" t="s">
        <v>31</v>
      </c>
      <c r="B264">
        <v>0</v>
      </c>
    </row>
    <row r="265" spans="1:2" x14ac:dyDescent="0.2">
      <c r="A265" t="s">
        <v>9</v>
      </c>
      <c r="B265">
        <v>0</v>
      </c>
    </row>
    <row r="266" spans="1:2" x14ac:dyDescent="0.2">
      <c r="A266" t="s">
        <v>340</v>
      </c>
      <c r="B266">
        <v>0</v>
      </c>
    </row>
    <row r="267" spans="1:2" x14ac:dyDescent="0.2">
      <c r="A267" t="s">
        <v>19</v>
      </c>
      <c r="B267">
        <v>0</v>
      </c>
    </row>
    <row r="268" spans="1:2" x14ac:dyDescent="0.2">
      <c r="A268" t="s">
        <v>18</v>
      </c>
      <c r="B268">
        <v>0</v>
      </c>
    </row>
    <row r="269" spans="1:2" x14ac:dyDescent="0.2">
      <c r="A269" t="s">
        <v>44</v>
      </c>
      <c r="B269">
        <v>0</v>
      </c>
    </row>
    <row r="270" spans="1:2" x14ac:dyDescent="0.2">
      <c r="A270" t="s">
        <v>340</v>
      </c>
      <c r="B270">
        <v>0</v>
      </c>
    </row>
    <row r="271" spans="1:2" x14ac:dyDescent="0.2">
      <c r="A271" t="s">
        <v>9</v>
      </c>
      <c r="B271">
        <v>0</v>
      </c>
    </row>
    <row r="272" spans="1:2" x14ac:dyDescent="0.2">
      <c r="A272" t="s">
        <v>26</v>
      </c>
      <c r="B272">
        <v>0</v>
      </c>
    </row>
    <row r="273" spans="1:2" x14ac:dyDescent="0.2">
      <c r="A273" t="s">
        <v>19</v>
      </c>
      <c r="B273">
        <v>0</v>
      </c>
    </row>
    <row r="274" spans="1:2" x14ac:dyDescent="0.2">
      <c r="A274" t="s">
        <v>15</v>
      </c>
      <c r="B274">
        <v>0</v>
      </c>
    </row>
    <row r="275" spans="1:2" x14ac:dyDescent="0.2">
      <c r="A275" t="s">
        <v>28</v>
      </c>
      <c r="B275">
        <v>0</v>
      </c>
    </row>
    <row r="276" spans="1:2" x14ac:dyDescent="0.2">
      <c r="A276" t="s">
        <v>17</v>
      </c>
      <c r="B276">
        <v>0</v>
      </c>
    </row>
    <row r="277" spans="1:2" x14ac:dyDescent="0.2">
      <c r="A277" t="s">
        <v>25</v>
      </c>
      <c r="B277">
        <v>0</v>
      </c>
    </row>
    <row r="278" spans="1:2" x14ac:dyDescent="0.2">
      <c r="A278" t="s">
        <v>47</v>
      </c>
      <c r="B278">
        <v>0</v>
      </c>
    </row>
    <row r="279" spans="1:2" x14ac:dyDescent="0.2">
      <c r="A279" t="s">
        <v>9</v>
      </c>
      <c r="B279">
        <v>0</v>
      </c>
    </row>
    <row r="280" spans="1:2" x14ac:dyDescent="0.2">
      <c r="A280" t="s">
        <v>17</v>
      </c>
      <c r="B280">
        <v>0</v>
      </c>
    </row>
    <row r="281" spans="1:2" x14ac:dyDescent="0.2">
      <c r="A281" t="s">
        <v>44</v>
      </c>
      <c r="B281">
        <v>0</v>
      </c>
    </row>
    <row r="282" spans="1:2" x14ac:dyDescent="0.2">
      <c r="A282" t="s">
        <v>31</v>
      </c>
      <c r="B282">
        <v>0</v>
      </c>
    </row>
    <row r="283" spans="1:2" x14ac:dyDescent="0.2">
      <c r="A283" t="s">
        <v>44</v>
      </c>
      <c r="B283">
        <v>0</v>
      </c>
    </row>
    <row r="284" spans="1:2" x14ac:dyDescent="0.2">
      <c r="A284" t="s">
        <v>25</v>
      </c>
      <c r="B284">
        <v>0</v>
      </c>
    </row>
    <row r="285" spans="1:2" x14ac:dyDescent="0.2">
      <c r="A285" t="s">
        <v>13</v>
      </c>
      <c r="B285">
        <v>0</v>
      </c>
    </row>
    <row r="286" spans="1:2" x14ac:dyDescent="0.2">
      <c r="A286" t="s">
        <v>20</v>
      </c>
      <c r="B286">
        <v>0</v>
      </c>
    </row>
    <row r="287" spans="1:2" x14ac:dyDescent="0.2">
      <c r="A287" t="s">
        <v>44</v>
      </c>
      <c r="B287">
        <v>0</v>
      </c>
    </row>
    <row r="288" spans="1:2" x14ac:dyDescent="0.2">
      <c r="A288" t="s">
        <v>340</v>
      </c>
      <c r="B288">
        <v>0</v>
      </c>
    </row>
    <row r="289" spans="1:2" x14ac:dyDescent="0.2">
      <c r="A289" t="s">
        <v>18</v>
      </c>
      <c r="B289">
        <v>0</v>
      </c>
    </row>
    <row r="290" spans="1:2" x14ac:dyDescent="0.2">
      <c r="A290" t="s">
        <v>13</v>
      </c>
      <c r="B290">
        <v>0</v>
      </c>
    </row>
    <row r="291" spans="1:2" x14ac:dyDescent="0.2">
      <c r="A291" t="s">
        <v>340</v>
      </c>
      <c r="B291">
        <v>0</v>
      </c>
    </row>
    <row r="292" spans="1:2" x14ac:dyDescent="0.2">
      <c r="A292" t="s">
        <v>20</v>
      </c>
      <c r="B292">
        <v>0</v>
      </c>
    </row>
    <row r="293" spans="1:2" x14ac:dyDescent="0.2">
      <c r="A293" t="s">
        <v>28</v>
      </c>
      <c r="B293">
        <v>0</v>
      </c>
    </row>
    <row r="294" spans="1:2" x14ac:dyDescent="0.2">
      <c r="A294" t="s">
        <v>44</v>
      </c>
      <c r="B294">
        <v>0</v>
      </c>
    </row>
    <row r="295" spans="1:2" x14ac:dyDescent="0.2">
      <c r="A295" t="s">
        <v>19</v>
      </c>
      <c r="B295">
        <v>0</v>
      </c>
    </row>
    <row r="296" spans="1:2" x14ac:dyDescent="0.2">
      <c r="A296" t="s">
        <v>19</v>
      </c>
      <c r="B296">
        <v>0</v>
      </c>
    </row>
    <row r="297" spans="1:2" x14ac:dyDescent="0.2">
      <c r="A297" t="s">
        <v>15</v>
      </c>
      <c r="B297">
        <v>0</v>
      </c>
    </row>
    <row r="298" spans="1:2" x14ac:dyDescent="0.2">
      <c r="A298" t="s">
        <v>20</v>
      </c>
      <c r="B298">
        <v>0</v>
      </c>
    </row>
    <row r="299" spans="1:2" x14ac:dyDescent="0.2">
      <c r="A299" t="s">
        <v>340</v>
      </c>
      <c r="B299">
        <v>0</v>
      </c>
    </row>
    <row r="300" spans="1:2" x14ac:dyDescent="0.2">
      <c r="A300" t="s">
        <v>31</v>
      </c>
      <c r="B300">
        <v>0</v>
      </c>
    </row>
    <row r="301" spans="1:2" x14ac:dyDescent="0.2">
      <c r="A301" t="s">
        <v>14</v>
      </c>
      <c r="B301">
        <v>0</v>
      </c>
    </row>
    <row r="302" spans="1:2" x14ac:dyDescent="0.2">
      <c r="A302" t="s">
        <v>31</v>
      </c>
      <c r="B302">
        <v>0</v>
      </c>
    </row>
    <row r="303" spans="1:2" x14ac:dyDescent="0.2">
      <c r="A303" t="s">
        <v>340</v>
      </c>
      <c r="B303">
        <v>0</v>
      </c>
    </row>
    <row r="304" spans="1:2" x14ac:dyDescent="0.2">
      <c r="A304" t="s">
        <v>9</v>
      </c>
      <c r="B304">
        <v>0</v>
      </c>
    </row>
    <row r="305" spans="1:2" x14ac:dyDescent="0.2">
      <c r="A305" t="s">
        <v>26</v>
      </c>
      <c r="B305">
        <v>0</v>
      </c>
    </row>
    <row r="306" spans="1:2" x14ac:dyDescent="0.2">
      <c r="A306" t="s">
        <v>11</v>
      </c>
      <c r="B306">
        <v>0</v>
      </c>
    </row>
    <row r="307" spans="1:2" x14ac:dyDescent="0.2">
      <c r="A307" t="s">
        <v>12</v>
      </c>
      <c r="B307">
        <v>0</v>
      </c>
    </row>
    <row r="308" spans="1:2" x14ac:dyDescent="0.2">
      <c r="A308" t="s">
        <v>340</v>
      </c>
      <c r="B308">
        <v>0</v>
      </c>
    </row>
    <row r="309" spans="1:2" x14ac:dyDescent="0.2">
      <c r="A309" t="s">
        <v>21</v>
      </c>
      <c r="B309">
        <v>0</v>
      </c>
    </row>
    <row r="310" spans="1:2" x14ac:dyDescent="0.2">
      <c r="A310" t="s">
        <v>24</v>
      </c>
      <c r="B310">
        <v>0</v>
      </c>
    </row>
    <row r="311" spans="1:2" x14ac:dyDescent="0.2">
      <c r="A311" t="s">
        <v>44</v>
      </c>
      <c r="B311">
        <v>0</v>
      </c>
    </row>
    <row r="312" spans="1:2" x14ac:dyDescent="0.2">
      <c r="A312" t="s">
        <v>47</v>
      </c>
      <c r="B312">
        <v>0</v>
      </c>
    </row>
    <row r="313" spans="1:2" x14ac:dyDescent="0.2">
      <c r="A313" t="s">
        <v>340</v>
      </c>
      <c r="B313">
        <v>0</v>
      </c>
    </row>
    <row r="314" spans="1:2" x14ac:dyDescent="0.2">
      <c r="A314" t="s">
        <v>26</v>
      </c>
      <c r="B314">
        <v>0</v>
      </c>
    </row>
    <row r="315" spans="1:2" x14ac:dyDescent="0.2">
      <c r="A315" t="s">
        <v>9</v>
      </c>
      <c r="B315">
        <v>0</v>
      </c>
    </row>
    <row r="316" spans="1:2" x14ac:dyDescent="0.2">
      <c r="A316" t="s">
        <v>13</v>
      </c>
      <c r="B316">
        <v>0</v>
      </c>
    </row>
    <row r="317" spans="1:2" x14ac:dyDescent="0.2">
      <c r="A317" t="s">
        <v>340</v>
      </c>
      <c r="B317">
        <v>0</v>
      </c>
    </row>
    <row r="318" spans="1:2" x14ac:dyDescent="0.2">
      <c r="A318" t="s">
        <v>21</v>
      </c>
      <c r="B318">
        <v>0</v>
      </c>
    </row>
    <row r="319" spans="1:2" x14ac:dyDescent="0.2">
      <c r="A319" t="s">
        <v>20</v>
      </c>
      <c r="B319">
        <v>0</v>
      </c>
    </row>
    <row r="320" spans="1:2" x14ac:dyDescent="0.2">
      <c r="A320" t="s">
        <v>17</v>
      </c>
      <c r="B320">
        <v>0</v>
      </c>
    </row>
    <row r="321" spans="1:2" x14ac:dyDescent="0.2">
      <c r="A321" t="s">
        <v>20</v>
      </c>
      <c r="B321">
        <v>0</v>
      </c>
    </row>
    <row r="322" spans="1:2" x14ac:dyDescent="0.2">
      <c r="A322" t="s">
        <v>24</v>
      </c>
      <c r="B322">
        <v>0</v>
      </c>
    </row>
    <row r="323" spans="1:2" x14ac:dyDescent="0.2">
      <c r="A323" t="s">
        <v>31</v>
      </c>
      <c r="B323">
        <v>0</v>
      </c>
    </row>
    <row r="324" spans="1:2" x14ac:dyDescent="0.2">
      <c r="A324" t="s">
        <v>31</v>
      </c>
      <c r="B324">
        <v>0</v>
      </c>
    </row>
    <row r="325" spans="1:2" x14ac:dyDescent="0.2">
      <c r="A325" t="s">
        <v>45</v>
      </c>
      <c r="B325">
        <v>0</v>
      </c>
    </row>
    <row r="326" spans="1:2" x14ac:dyDescent="0.2">
      <c r="A326" t="s">
        <v>20</v>
      </c>
      <c r="B326">
        <v>0</v>
      </c>
    </row>
    <row r="327" spans="1:2" x14ac:dyDescent="0.2">
      <c r="A327" t="s">
        <v>21</v>
      </c>
      <c r="B327">
        <v>0</v>
      </c>
    </row>
    <row r="328" spans="1:2" x14ac:dyDescent="0.2">
      <c r="A328" t="s">
        <v>24</v>
      </c>
      <c r="B328">
        <v>0</v>
      </c>
    </row>
    <row r="329" spans="1:2" x14ac:dyDescent="0.2">
      <c r="A329" t="s">
        <v>44</v>
      </c>
      <c r="B329">
        <v>0</v>
      </c>
    </row>
    <row r="330" spans="1:2" x14ac:dyDescent="0.2">
      <c r="A330" t="s">
        <v>31</v>
      </c>
      <c r="B330">
        <v>0</v>
      </c>
    </row>
    <row r="331" spans="1:2" x14ac:dyDescent="0.2">
      <c r="A331" t="s">
        <v>47</v>
      </c>
      <c r="B331">
        <v>0</v>
      </c>
    </row>
    <row r="332" spans="1:2" x14ac:dyDescent="0.2">
      <c r="A332" t="s">
        <v>19</v>
      </c>
      <c r="B332">
        <v>0</v>
      </c>
    </row>
    <row r="333" spans="1:2" x14ac:dyDescent="0.2">
      <c r="A333" t="s">
        <v>19</v>
      </c>
      <c r="B333">
        <v>0</v>
      </c>
    </row>
    <row r="334" spans="1:2" x14ac:dyDescent="0.2">
      <c r="A334" t="s">
        <v>19</v>
      </c>
      <c r="B334">
        <v>0</v>
      </c>
    </row>
    <row r="335" spans="1:2" x14ac:dyDescent="0.2">
      <c r="A335" t="s">
        <v>20</v>
      </c>
      <c r="B335">
        <v>0</v>
      </c>
    </row>
    <row r="336" spans="1:2" x14ac:dyDescent="0.2">
      <c r="A336" t="s">
        <v>44</v>
      </c>
      <c r="B336">
        <v>0</v>
      </c>
    </row>
    <row r="337" spans="1:2" x14ac:dyDescent="0.2">
      <c r="A337" t="s">
        <v>15</v>
      </c>
      <c r="B337">
        <v>0</v>
      </c>
    </row>
    <row r="338" spans="1:2" x14ac:dyDescent="0.2">
      <c r="A338" t="s">
        <v>44</v>
      </c>
      <c r="B338">
        <v>0</v>
      </c>
    </row>
    <row r="339" spans="1:2" x14ac:dyDescent="0.2">
      <c r="A339" t="s">
        <v>31</v>
      </c>
      <c r="B339">
        <v>0</v>
      </c>
    </row>
    <row r="340" spans="1:2" x14ac:dyDescent="0.2">
      <c r="A340" t="s">
        <v>340</v>
      </c>
      <c r="B340">
        <v>0</v>
      </c>
    </row>
    <row r="341" spans="1:2" x14ac:dyDescent="0.2">
      <c r="A341" t="s">
        <v>47</v>
      </c>
      <c r="B341">
        <v>0</v>
      </c>
    </row>
    <row r="342" spans="1:2" x14ac:dyDescent="0.2">
      <c r="A342" t="s">
        <v>20</v>
      </c>
      <c r="B342">
        <v>0</v>
      </c>
    </row>
    <row r="343" spans="1:2" x14ac:dyDescent="0.2">
      <c r="A343" t="s">
        <v>20</v>
      </c>
      <c r="B343">
        <v>0</v>
      </c>
    </row>
    <row r="344" spans="1:2" x14ac:dyDescent="0.2">
      <c r="A344" t="s">
        <v>19</v>
      </c>
      <c r="B344">
        <v>0</v>
      </c>
    </row>
    <row r="345" spans="1:2" x14ac:dyDescent="0.2">
      <c r="A345" t="s">
        <v>15</v>
      </c>
      <c r="B345">
        <v>0</v>
      </c>
    </row>
    <row r="346" spans="1:2" x14ac:dyDescent="0.2">
      <c r="A346" t="s">
        <v>14</v>
      </c>
      <c r="B346">
        <v>0</v>
      </c>
    </row>
    <row r="347" spans="1:2" x14ac:dyDescent="0.2">
      <c r="A347" t="s">
        <v>20</v>
      </c>
      <c r="B347">
        <v>0</v>
      </c>
    </row>
    <row r="348" spans="1:2" x14ac:dyDescent="0.2">
      <c r="A348" t="s">
        <v>20</v>
      </c>
      <c r="B348">
        <v>0</v>
      </c>
    </row>
    <row r="349" spans="1:2" x14ac:dyDescent="0.2">
      <c r="A349" t="s">
        <v>15</v>
      </c>
      <c r="B349">
        <v>0</v>
      </c>
    </row>
    <row r="350" spans="1:2" x14ac:dyDescent="0.2">
      <c r="A350" t="s">
        <v>44</v>
      </c>
      <c r="B350">
        <v>0</v>
      </c>
    </row>
    <row r="351" spans="1:2" x14ac:dyDescent="0.2">
      <c r="A351" t="s">
        <v>18</v>
      </c>
      <c r="B351">
        <v>0</v>
      </c>
    </row>
    <row r="352" spans="1:2" x14ac:dyDescent="0.2">
      <c r="A352" t="s">
        <v>19</v>
      </c>
      <c r="B352">
        <v>0</v>
      </c>
    </row>
    <row r="353" spans="1:2" x14ac:dyDescent="0.2">
      <c r="A353" t="s">
        <v>26</v>
      </c>
      <c r="B353">
        <v>0</v>
      </c>
    </row>
    <row r="354" spans="1:2" x14ac:dyDescent="0.2">
      <c r="A354" t="s">
        <v>340</v>
      </c>
      <c r="B354">
        <v>0</v>
      </c>
    </row>
    <row r="355" spans="1:2" x14ac:dyDescent="0.2">
      <c r="A355" t="s">
        <v>20</v>
      </c>
      <c r="B355">
        <v>0</v>
      </c>
    </row>
    <row r="356" spans="1:2" x14ac:dyDescent="0.2">
      <c r="A356" t="s">
        <v>13</v>
      </c>
      <c r="B356">
        <v>0</v>
      </c>
    </row>
    <row r="357" spans="1:2" x14ac:dyDescent="0.2">
      <c r="A357" t="s">
        <v>11</v>
      </c>
      <c r="B357">
        <v>0</v>
      </c>
    </row>
    <row r="358" spans="1:2" x14ac:dyDescent="0.2">
      <c r="A358" t="s">
        <v>340</v>
      </c>
      <c r="B358">
        <v>0</v>
      </c>
    </row>
    <row r="359" spans="1:2" x14ac:dyDescent="0.2">
      <c r="A359" t="s">
        <v>28</v>
      </c>
      <c r="B359">
        <v>0</v>
      </c>
    </row>
    <row r="360" spans="1:2" x14ac:dyDescent="0.2">
      <c r="A360" t="s">
        <v>18</v>
      </c>
      <c r="B360">
        <v>0</v>
      </c>
    </row>
    <row r="361" spans="1:2" x14ac:dyDescent="0.2">
      <c r="A361" t="s">
        <v>340</v>
      </c>
      <c r="B361">
        <v>0</v>
      </c>
    </row>
    <row r="362" spans="1:2" x14ac:dyDescent="0.2">
      <c r="A362" t="s">
        <v>340</v>
      </c>
      <c r="B362">
        <v>0</v>
      </c>
    </row>
    <row r="363" spans="1:2" x14ac:dyDescent="0.2">
      <c r="A363" t="s">
        <v>19</v>
      </c>
      <c r="B363">
        <v>0</v>
      </c>
    </row>
    <row r="364" spans="1:2" x14ac:dyDescent="0.2">
      <c r="A364" t="s">
        <v>17</v>
      </c>
      <c r="B364">
        <v>0</v>
      </c>
    </row>
    <row r="365" spans="1:2" x14ac:dyDescent="0.2">
      <c r="A365" t="s">
        <v>26</v>
      </c>
      <c r="B365">
        <v>0</v>
      </c>
    </row>
    <row r="366" spans="1:2" x14ac:dyDescent="0.2">
      <c r="A366" t="s">
        <v>340</v>
      </c>
      <c r="B366">
        <v>0</v>
      </c>
    </row>
    <row r="367" spans="1:2" x14ac:dyDescent="0.2">
      <c r="A367" t="s">
        <v>47</v>
      </c>
      <c r="B367">
        <v>0</v>
      </c>
    </row>
    <row r="368" spans="1:2" x14ac:dyDescent="0.2">
      <c r="A368" t="s">
        <v>20</v>
      </c>
      <c r="B368">
        <v>0</v>
      </c>
    </row>
    <row r="369" spans="1:2" x14ac:dyDescent="0.2">
      <c r="A369" t="s">
        <v>26</v>
      </c>
      <c r="B369">
        <v>0</v>
      </c>
    </row>
    <row r="370" spans="1:2" x14ac:dyDescent="0.2">
      <c r="A370" t="s">
        <v>15</v>
      </c>
      <c r="B370">
        <v>0</v>
      </c>
    </row>
    <row r="371" spans="1:2" x14ac:dyDescent="0.2">
      <c r="A371" t="s">
        <v>44</v>
      </c>
      <c r="B371">
        <v>0</v>
      </c>
    </row>
    <row r="372" spans="1:2" x14ac:dyDescent="0.2">
      <c r="A372" t="s">
        <v>46</v>
      </c>
      <c r="B372">
        <v>0</v>
      </c>
    </row>
    <row r="373" spans="1:2" x14ac:dyDescent="0.2">
      <c r="A373" t="s">
        <v>25</v>
      </c>
      <c r="B373">
        <v>0</v>
      </c>
    </row>
    <row r="374" spans="1:2" x14ac:dyDescent="0.2">
      <c r="A374" t="s">
        <v>340</v>
      </c>
      <c r="B374">
        <v>0</v>
      </c>
    </row>
    <row r="375" spans="1:2" x14ac:dyDescent="0.2">
      <c r="A375" t="s">
        <v>15</v>
      </c>
      <c r="B375">
        <v>0</v>
      </c>
    </row>
    <row r="376" spans="1:2" x14ac:dyDescent="0.2">
      <c r="A376" t="s">
        <v>19</v>
      </c>
      <c r="B376">
        <v>0</v>
      </c>
    </row>
    <row r="377" spans="1:2" x14ac:dyDescent="0.2">
      <c r="A377" t="s">
        <v>9</v>
      </c>
      <c r="B377">
        <v>0</v>
      </c>
    </row>
    <row r="378" spans="1:2" x14ac:dyDescent="0.2">
      <c r="A378" t="s">
        <v>9</v>
      </c>
      <c r="B378">
        <v>0</v>
      </c>
    </row>
    <row r="379" spans="1:2" x14ac:dyDescent="0.2">
      <c r="A379" t="s">
        <v>24</v>
      </c>
      <c r="B379">
        <v>0</v>
      </c>
    </row>
    <row r="380" spans="1:2" x14ac:dyDescent="0.2">
      <c r="A380" t="s">
        <v>12</v>
      </c>
      <c r="B380">
        <v>0</v>
      </c>
    </row>
    <row r="381" spans="1:2" x14ac:dyDescent="0.2">
      <c r="A381" t="s">
        <v>340</v>
      </c>
      <c r="B381">
        <v>0</v>
      </c>
    </row>
    <row r="382" spans="1:2" x14ac:dyDescent="0.2">
      <c r="A382" t="s">
        <v>11</v>
      </c>
      <c r="B382">
        <v>0</v>
      </c>
    </row>
    <row r="383" spans="1:2" x14ac:dyDescent="0.2">
      <c r="A383" t="s">
        <v>11</v>
      </c>
      <c r="B383">
        <v>0</v>
      </c>
    </row>
    <row r="384" spans="1:2" x14ac:dyDescent="0.2">
      <c r="A384" t="s">
        <v>19</v>
      </c>
      <c r="B384">
        <v>0</v>
      </c>
    </row>
    <row r="385" spans="1:2" x14ac:dyDescent="0.2">
      <c r="A385" t="s">
        <v>26</v>
      </c>
      <c r="B385">
        <v>0</v>
      </c>
    </row>
    <row r="386" spans="1:2" x14ac:dyDescent="0.2">
      <c r="A386" t="s">
        <v>21</v>
      </c>
      <c r="B386">
        <v>0</v>
      </c>
    </row>
    <row r="387" spans="1:2" x14ac:dyDescent="0.2">
      <c r="A387" t="s">
        <v>14</v>
      </c>
      <c r="B387">
        <v>0</v>
      </c>
    </row>
    <row r="388" spans="1:2" x14ac:dyDescent="0.2">
      <c r="A388" t="s">
        <v>14</v>
      </c>
      <c r="B388">
        <v>0</v>
      </c>
    </row>
    <row r="389" spans="1:2" x14ac:dyDescent="0.2">
      <c r="A389" t="s">
        <v>22</v>
      </c>
      <c r="B389">
        <v>0</v>
      </c>
    </row>
    <row r="390" spans="1:2" x14ac:dyDescent="0.2">
      <c r="A390" t="s">
        <v>44</v>
      </c>
      <c r="B390">
        <v>0</v>
      </c>
    </row>
    <row r="391" spans="1:2" x14ac:dyDescent="0.2">
      <c r="A391" t="s">
        <v>9</v>
      </c>
      <c r="B391">
        <v>0</v>
      </c>
    </row>
    <row r="392" spans="1:2" x14ac:dyDescent="0.2">
      <c r="A392" t="s">
        <v>17</v>
      </c>
      <c r="B392">
        <v>0</v>
      </c>
    </row>
    <row r="393" spans="1:2" x14ac:dyDescent="0.2">
      <c r="A393" t="s">
        <v>26</v>
      </c>
      <c r="B393">
        <v>0</v>
      </c>
    </row>
    <row r="394" spans="1:2" x14ac:dyDescent="0.2">
      <c r="A394" t="s">
        <v>340</v>
      </c>
      <c r="B394">
        <v>0</v>
      </c>
    </row>
    <row r="395" spans="1:2" x14ac:dyDescent="0.2">
      <c r="A395" t="s">
        <v>47</v>
      </c>
      <c r="B395">
        <v>0</v>
      </c>
    </row>
    <row r="396" spans="1:2" x14ac:dyDescent="0.2">
      <c r="A396" t="s">
        <v>17</v>
      </c>
      <c r="B396">
        <v>0</v>
      </c>
    </row>
    <row r="397" spans="1:2" x14ac:dyDescent="0.2">
      <c r="A397" t="s">
        <v>16</v>
      </c>
      <c r="B397">
        <v>0</v>
      </c>
    </row>
    <row r="398" spans="1:2" x14ac:dyDescent="0.2">
      <c r="A398" t="s">
        <v>14</v>
      </c>
      <c r="B398">
        <v>0</v>
      </c>
    </row>
    <row r="399" spans="1:2" x14ac:dyDescent="0.2">
      <c r="A399" t="s">
        <v>44</v>
      </c>
      <c r="B399">
        <v>0</v>
      </c>
    </row>
    <row r="400" spans="1:2" x14ac:dyDescent="0.2">
      <c r="A400" t="s">
        <v>340</v>
      </c>
      <c r="B400">
        <v>0</v>
      </c>
    </row>
    <row r="401" spans="1:2" x14ac:dyDescent="0.2">
      <c r="A401" t="s">
        <v>340</v>
      </c>
      <c r="B401">
        <v>0</v>
      </c>
    </row>
    <row r="402" spans="1:2" x14ac:dyDescent="0.2">
      <c r="A402" t="s">
        <v>31</v>
      </c>
      <c r="B402">
        <v>0</v>
      </c>
    </row>
    <row r="403" spans="1:2" x14ac:dyDescent="0.2">
      <c r="A403" t="s">
        <v>18</v>
      </c>
      <c r="B403">
        <v>0</v>
      </c>
    </row>
    <row r="404" spans="1:2" x14ac:dyDescent="0.2">
      <c r="A404" t="s">
        <v>8</v>
      </c>
      <c r="B404">
        <v>0</v>
      </c>
    </row>
    <row r="405" spans="1:2" x14ac:dyDescent="0.2">
      <c r="A405" t="s">
        <v>18</v>
      </c>
      <c r="B405">
        <v>0</v>
      </c>
    </row>
    <row r="406" spans="1:2" x14ac:dyDescent="0.2">
      <c r="A406" t="s">
        <v>27</v>
      </c>
      <c r="B406">
        <v>0</v>
      </c>
    </row>
    <row r="407" spans="1:2" x14ac:dyDescent="0.2">
      <c r="A407" t="s">
        <v>17</v>
      </c>
      <c r="B407">
        <v>0</v>
      </c>
    </row>
    <row r="408" spans="1:2" x14ac:dyDescent="0.2">
      <c r="A408" t="s">
        <v>18</v>
      </c>
      <c r="B408">
        <v>0</v>
      </c>
    </row>
    <row r="409" spans="1:2" x14ac:dyDescent="0.2">
      <c r="A409" t="s">
        <v>18</v>
      </c>
      <c r="B409">
        <v>0</v>
      </c>
    </row>
    <row r="410" spans="1:2" x14ac:dyDescent="0.2">
      <c r="A410" t="s">
        <v>21</v>
      </c>
      <c r="B410">
        <v>0</v>
      </c>
    </row>
    <row r="411" spans="1:2" x14ac:dyDescent="0.2">
      <c r="A411" t="s">
        <v>17</v>
      </c>
      <c r="B411">
        <v>0</v>
      </c>
    </row>
    <row r="412" spans="1:2" x14ac:dyDescent="0.2">
      <c r="A412" t="s">
        <v>22</v>
      </c>
      <c r="B412">
        <v>0</v>
      </c>
    </row>
    <row r="413" spans="1:2" x14ac:dyDescent="0.2">
      <c r="A413" t="s">
        <v>18</v>
      </c>
      <c r="B413">
        <v>0</v>
      </c>
    </row>
    <row r="414" spans="1:2" x14ac:dyDescent="0.2">
      <c r="A414" t="s">
        <v>14</v>
      </c>
      <c r="B414">
        <v>0</v>
      </c>
    </row>
    <row r="415" spans="1:2" x14ac:dyDescent="0.2">
      <c r="A415" t="s">
        <v>26</v>
      </c>
      <c r="B415">
        <v>0</v>
      </c>
    </row>
    <row r="416" spans="1:2" x14ac:dyDescent="0.2">
      <c r="A416" t="s">
        <v>13</v>
      </c>
      <c r="B416">
        <v>0</v>
      </c>
    </row>
    <row r="417" spans="1:2" x14ac:dyDescent="0.2">
      <c r="A417" t="s">
        <v>28</v>
      </c>
      <c r="B417">
        <v>0</v>
      </c>
    </row>
    <row r="418" spans="1:2" x14ac:dyDescent="0.2">
      <c r="A418" t="s">
        <v>340</v>
      </c>
      <c r="B418">
        <v>0</v>
      </c>
    </row>
    <row r="419" spans="1:2" x14ac:dyDescent="0.2">
      <c r="A419" t="s">
        <v>13</v>
      </c>
      <c r="B419">
        <v>0</v>
      </c>
    </row>
    <row r="420" spans="1:2" x14ac:dyDescent="0.2">
      <c r="A420" t="s">
        <v>340</v>
      </c>
      <c r="B420">
        <v>0</v>
      </c>
    </row>
    <row r="421" spans="1:2" x14ac:dyDescent="0.2">
      <c r="A421" t="s">
        <v>12</v>
      </c>
      <c r="B421">
        <v>0</v>
      </c>
    </row>
    <row r="422" spans="1:2" x14ac:dyDescent="0.2">
      <c r="A422" t="s">
        <v>340</v>
      </c>
      <c r="B422">
        <v>0</v>
      </c>
    </row>
    <row r="423" spans="1:2" x14ac:dyDescent="0.2">
      <c r="A423" t="s">
        <v>17</v>
      </c>
      <c r="B423">
        <v>0</v>
      </c>
    </row>
    <row r="424" spans="1:2" x14ac:dyDescent="0.2">
      <c r="A424" t="s">
        <v>20</v>
      </c>
      <c r="B424">
        <v>0</v>
      </c>
    </row>
    <row r="425" spans="1:2" x14ac:dyDescent="0.2">
      <c r="A425" t="s">
        <v>340</v>
      </c>
      <c r="B425">
        <v>0</v>
      </c>
    </row>
    <row r="426" spans="1:2" x14ac:dyDescent="0.2">
      <c r="A426" t="s">
        <v>15</v>
      </c>
      <c r="B426">
        <v>0</v>
      </c>
    </row>
    <row r="427" spans="1:2" x14ac:dyDescent="0.2">
      <c r="A427" t="s">
        <v>14</v>
      </c>
      <c r="B427">
        <v>0</v>
      </c>
    </row>
    <row r="428" spans="1:2" x14ac:dyDescent="0.2">
      <c r="A428" t="s">
        <v>21</v>
      </c>
      <c r="B428">
        <v>0</v>
      </c>
    </row>
    <row r="429" spans="1:2" x14ac:dyDescent="0.2">
      <c r="A429" t="s">
        <v>19</v>
      </c>
      <c r="B429">
        <v>0</v>
      </c>
    </row>
    <row r="430" spans="1:2" x14ac:dyDescent="0.2">
      <c r="A430" t="s">
        <v>21</v>
      </c>
      <c r="B430">
        <v>0</v>
      </c>
    </row>
    <row r="431" spans="1:2" x14ac:dyDescent="0.2">
      <c r="A431" t="s">
        <v>29</v>
      </c>
      <c r="B431">
        <v>0</v>
      </c>
    </row>
    <row r="432" spans="1:2" x14ac:dyDescent="0.2">
      <c r="A432" t="s">
        <v>340</v>
      </c>
      <c r="B432">
        <v>0</v>
      </c>
    </row>
    <row r="433" spans="1:2" x14ac:dyDescent="0.2">
      <c r="A433" t="s">
        <v>25</v>
      </c>
      <c r="B433">
        <v>0</v>
      </c>
    </row>
    <row r="434" spans="1:2" x14ac:dyDescent="0.2">
      <c r="A434" t="s">
        <v>8</v>
      </c>
      <c r="B434">
        <v>0</v>
      </c>
    </row>
    <row r="435" spans="1:2" x14ac:dyDescent="0.2">
      <c r="A435" t="s">
        <v>17</v>
      </c>
      <c r="B435">
        <v>0</v>
      </c>
    </row>
    <row r="436" spans="1:2" x14ac:dyDescent="0.2">
      <c r="A436" t="s">
        <v>19</v>
      </c>
      <c r="B436">
        <v>0</v>
      </c>
    </row>
    <row r="437" spans="1:2" x14ac:dyDescent="0.2">
      <c r="A437" t="s">
        <v>19</v>
      </c>
      <c r="B437">
        <v>0</v>
      </c>
    </row>
    <row r="438" spans="1:2" x14ac:dyDescent="0.2">
      <c r="A438" t="s">
        <v>340</v>
      </c>
      <c r="B438">
        <v>0</v>
      </c>
    </row>
    <row r="439" spans="1:2" x14ac:dyDescent="0.2">
      <c r="A439" t="s">
        <v>26</v>
      </c>
      <c r="B439">
        <v>0</v>
      </c>
    </row>
    <row r="440" spans="1:2" x14ac:dyDescent="0.2">
      <c r="A440" t="s">
        <v>27</v>
      </c>
      <c r="B440">
        <v>0</v>
      </c>
    </row>
    <row r="441" spans="1:2" x14ac:dyDescent="0.2">
      <c r="A441" t="s">
        <v>15</v>
      </c>
      <c r="B441">
        <v>0</v>
      </c>
    </row>
    <row r="442" spans="1:2" x14ac:dyDescent="0.2">
      <c r="A442" t="s">
        <v>340</v>
      </c>
      <c r="B442">
        <v>0</v>
      </c>
    </row>
    <row r="443" spans="1:2" x14ac:dyDescent="0.2">
      <c r="A443" t="s">
        <v>340</v>
      </c>
      <c r="B443">
        <v>0</v>
      </c>
    </row>
    <row r="444" spans="1:2" x14ac:dyDescent="0.2">
      <c r="A444" t="s">
        <v>44</v>
      </c>
      <c r="B444">
        <v>0</v>
      </c>
    </row>
    <row r="445" spans="1:2" x14ac:dyDescent="0.2">
      <c r="A445" t="s">
        <v>31</v>
      </c>
      <c r="B445">
        <v>0</v>
      </c>
    </row>
    <row r="446" spans="1:2" x14ac:dyDescent="0.2">
      <c r="A446" t="s">
        <v>46</v>
      </c>
      <c r="B446">
        <v>0</v>
      </c>
    </row>
    <row r="447" spans="1:2" x14ac:dyDescent="0.2">
      <c r="A447" t="s">
        <v>17</v>
      </c>
      <c r="B447">
        <v>0</v>
      </c>
    </row>
    <row r="448" spans="1:2" x14ac:dyDescent="0.2">
      <c r="A448" t="s">
        <v>25</v>
      </c>
      <c r="B448">
        <v>0</v>
      </c>
    </row>
    <row r="449" spans="1:2" x14ac:dyDescent="0.2">
      <c r="A449" t="s">
        <v>25</v>
      </c>
      <c r="B449">
        <v>0</v>
      </c>
    </row>
    <row r="450" spans="1:2" x14ac:dyDescent="0.2">
      <c r="A450" t="s">
        <v>28</v>
      </c>
      <c r="B450">
        <v>0</v>
      </c>
    </row>
    <row r="451" spans="1:2" x14ac:dyDescent="0.2">
      <c r="A451" t="s">
        <v>31</v>
      </c>
      <c r="B451">
        <v>0</v>
      </c>
    </row>
    <row r="452" spans="1:2" x14ac:dyDescent="0.2">
      <c r="A452" t="s">
        <v>12</v>
      </c>
      <c r="B452">
        <v>0</v>
      </c>
    </row>
    <row r="453" spans="1:2" x14ac:dyDescent="0.2">
      <c r="A453" t="s">
        <v>46</v>
      </c>
      <c r="B453">
        <v>0</v>
      </c>
    </row>
    <row r="454" spans="1:2" x14ac:dyDescent="0.2">
      <c r="A454" t="s">
        <v>44</v>
      </c>
      <c r="B454">
        <v>0</v>
      </c>
    </row>
    <row r="455" spans="1:2" x14ac:dyDescent="0.2">
      <c r="A455" t="s">
        <v>19</v>
      </c>
      <c r="B455">
        <v>0</v>
      </c>
    </row>
    <row r="456" spans="1:2" x14ac:dyDescent="0.2">
      <c r="A456" t="s">
        <v>340</v>
      </c>
      <c r="B456">
        <v>0</v>
      </c>
    </row>
    <row r="457" spans="1:2" x14ac:dyDescent="0.2">
      <c r="A457" t="s">
        <v>340</v>
      </c>
      <c r="B457">
        <v>0</v>
      </c>
    </row>
    <row r="458" spans="1:2" x14ac:dyDescent="0.2">
      <c r="A458" t="s">
        <v>26</v>
      </c>
      <c r="B458">
        <v>0</v>
      </c>
    </row>
    <row r="459" spans="1:2" x14ac:dyDescent="0.2">
      <c r="A459" t="s">
        <v>12</v>
      </c>
      <c r="B459">
        <v>0</v>
      </c>
    </row>
    <row r="460" spans="1:2" x14ac:dyDescent="0.2">
      <c r="A460" t="s">
        <v>28</v>
      </c>
      <c r="B460">
        <v>0</v>
      </c>
    </row>
    <row r="461" spans="1:2" x14ac:dyDescent="0.2">
      <c r="A461" t="s">
        <v>20</v>
      </c>
      <c r="B461">
        <v>0</v>
      </c>
    </row>
    <row r="462" spans="1:2" x14ac:dyDescent="0.2">
      <c r="A462" t="s">
        <v>340</v>
      </c>
      <c r="B462">
        <v>0</v>
      </c>
    </row>
    <row r="463" spans="1:2" x14ac:dyDescent="0.2">
      <c r="A463" t="s">
        <v>13</v>
      </c>
      <c r="B463">
        <v>0</v>
      </c>
    </row>
    <row r="464" spans="1:2" x14ac:dyDescent="0.2">
      <c r="A464" t="s">
        <v>340</v>
      </c>
      <c r="B464">
        <v>0</v>
      </c>
    </row>
    <row r="465" spans="1:2" x14ac:dyDescent="0.2">
      <c r="A465" t="s">
        <v>28</v>
      </c>
      <c r="B465">
        <v>0</v>
      </c>
    </row>
    <row r="466" spans="1:2" x14ac:dyDescent="0.2">
      <c r="A466" t="s">
        <v>18</v>
      </c>
      <c r="B466">
        <v>0</v>
      </c>
    </row>
    <row r="467" spans="1:2" x14ac:dyDescent="0.2">
      <c r="A467" t="s">
        <v>31</v>
      </c>
      <c r="B467">
        <v>0</v>
      </c>
    </row>
    <row r="468" spans="1:2" x14ac:dyDescent="0.2">
      <c r="A468" t="s">
        <v>340</v>
      </c>
      <c r="B468">
        <v>0</v>
      </c>
    </row>
    <row r="469" spans="1:2" x14ac:dyDescent="0.2">
      <c r="A469" t="s">
        <v>24</v>
      </c>
      <c r="B469">
        <v>0</v>
      </c>
    </row>
    <row r="470" spans="1:2" x14ac:dyDescent="0.2">
      <c r="A470" t="s">
        <v>11</v>
      </c>
      <c r="B470">
        <v>0</v>
      </c>
    </row>
    <row r="471" spans="1:2" x14ac:dyDescent="0.2">
      <c r="A471" t="s">
        <v>45</v>
      </c>
      <c r="B471">
        <v>0</v>
      </c>
    </row>
    <row r="472" spans="1:2" x14ac:dyDescent="0.2">
      <c r="A472" t="s">
        <v>9</v>
      </c>
      <c r="B472">
        <v>0</v>
      </c>
    </row>
    <row r="473" spans="1:2" x14ac:dyDescent="0.2">
      <c r="A473" t="s">
        <v>24</v>
      </c>
      <c r="B473">
        <v>0</v>
      </c>
    </row>
    <row r="474" spans="1:2" x14ac:dyDescent="0.2">
      <c r="A474" t="s">
        <v>340</v>
      </c>
      <c r="B474">
        <v>0</v>
      </c>
    </row>
    <row r="475" spans="1:2" x14ac:dyDescent="0.2">
      <c r="A475" t="s">
        <v>21</v>
      </c>
      <c r="B475">
        <v>0</v>
      </c>
    </row>
    <row r="476" spans="1:2" x14ac:dyDescent="0.2">
      <c r="A476" t="s">
        <v>22</v>
      </c>
      <c r="B476">
        <v>0</v>
      </c>
    </row>
    <row r="477" spans="1:2" x14ac:dyDescent="0.2">
      <c r="A477" t="s">
        <v>9</v>
      </c>
      <c r="B477">
        <v>0</v>
      </c>
    </row>
    <row r="478" spans="1:2" x14ac:dyDescent="0.2">
      <c r="A478" t="s">
        <v>21</v>
      </c>
      <c r="B478">
        <v>0</v>
      </c>
    </row>
    <row r="479" spans="1:2" x14ac:dyDescent="0.2">
      <c r="A479" t="s">
        <v>14</v>
      </c>
      <c r="B479">
        <v>0</v>
      </c>
    </row>
    <row r="480" spans="1:2" x14ac:dyDescent="0.2">
      <c r="A480" t="s">
        <v>31</v>
      </c>
      <c r="B480">
        <v>0</v>
      </c>
    </row>
    <row r="481" spans="1:2" x14ac:dyDescent="0.2">
      <c r="A481" t="s">
        <v>20</v>
      </c>
      <c r="B481">
        <v>0</v>
      </c>
    </row>
    <row r="482" spans="1:2" x14ac:dyDescent="0.2">
      <c r="A482" t="s">
        <v>30</v>
      </c>
      <c r="B482">
        <v>0</v>
      </c>
    </row>
    <row r="483" spans="1:2" x14ac:dyDescent="0.2">
      <c r="A483" t="s">
        <v>19</v>
      </c>
      <c r="B483">
        <v>0</v>
      </c>
    </row>
    <row r="484" spans="1:2" x14ac:dyDescent="0.2">
      <c r="A484" t="s">
        <v>9</v>
      </c>
      <c r="B484">
        <v>0</v>
      </c>
    </row>
    <row r="485" spans="1:2" x14ac:dyDescent="0.2">
      <c r="A485" t="s">
        <v>340</v>
      </c>
      <c r="B485">
        <v>0</v>
      </c>
    </row>
    <row r="486" spans="1:2" x14ac:dyDescent="0.2">
      <c r="A486" t="s">
        <v>12</v>
      </c>
      <c r="B486">
        <v>0</v>
      </c>
    </row>
    <row r="487" spans="1:2" x14ac:dyDescent="0.2">
      <c r="A487" t="s">
        <v>15</v>
      </c>
      <c r="B487">
        <v>0</v>
      </c>
    </row>
    <row r="488" spans="1:2" x14ac:dyDescent="0.2">
      <c r="A488" t="s">
        <v>18</v>
      </c>
      <c r="B488">
        <v>0</v>
      </c>
    </row>
    <row r="489" spans="1:2" x14ac:dyDescent="0.2">
      <c r="A489" t="s">
        <v>16</v>
      </c>
      <c r="B489">
        <v>0</v>
      </c>
    </row>
    <row r="490" spans="1:2" x14ac:dyDescent="0.2">
      <c r="A490" t="s">
        <v>26</v>
      </c>
      <c r="B490">
        <v>0</v>
      </c>
    </row>
    <row r="491" spans="1:2" x14ac:dyDescent="0.2">
      <c r="A491" t="s">
        <v>9</v>
      </c>
      <c r="B491">
        <v>0</v>
      </c>
    </row>
    <row r="492" spans="1:2" x14ac:dyDescent="0.2">
      <c r="A492" t="s">
        <v>26</v>
      </c>
      <c r="B492">
        <v>0</v>
      </c>
    </row>
    <row r="493" spans="1:2" x14ac:dyDescent="0.2">
      <c r="A493" t="s">
        <v>340</v>
      </c>
      <c r="B493">
        <v>0</v>
      </c>
    </row>
    <row r="494" spans="1:2" x14ac:dyDescent="0.2">
      <c r="A494" t="s">
        <v>28</v>
      </c>
      <c r="B494">
        <v>0</v>
      </c>
    </row>
    <row r="495" spans="1:2" x14ac:dyDescent="0.2">
      <c r="A495" t="s">
        <v>24</v>
      </c>
      <c r="B495">
        <v>0</v>
      </c>
    </row>
    <row r="496" spans="1:2" x14ac:dyDescent="0.2">
      <c r="A496" t="s">
        <v>340</v>
      </c>
      <c r="B496">
        <v>0</v>
      </c>
    </row>
    <row r="497" spans="1:2" x14ac:dyDescent="0.2">
      <c r="A497" t="s">
        <v>28</v>
      </c>
      <c r="B497">
        <v>0</v>
      </c>
    </row>
    <row r="498" spans="1:2" x14ac:dyDescent="0.2">
      <c r="A498" t="s">
        <v>22</v>
      </c>
      <c r="B498">
        <v>0</v>
      </c>
    </row>
    <row r="499" spans="1:2" x14ac:dyDescent="0.2">
      <c r="A499" t="s">
        <v>15</v>
      </c>
      <c r="B499">
        <v>0</v>
      </c>
    </row>
    <row r="500" spans="1:2" x14ac:dyDescent="0.2">
      <c r="A500" t="s">
        <v>340</v>
      </c>
      <c r="B500">
        <v>0</v>
      </c>
    </row>
    <row r="501" spans="1:2" x14ac:dyDescent="0.2">
      <c r="A501" t="s">
        <v>14</v>
      </c>
      <c r="B501">
        <v>0</v>
      </c>
    </row>
    <row r="502" spans="1:2" x14ac:dyDescent="0.2">
      <c r="A502" t="s">
        <v>12</v>
      </c>
      <c r="B502">
        <v>0</v>
      </c>
    </row>
    <row r="503" spans="1:2" x14ac:dyDescent="0.2">
      <c r="A503" t="s">
        <v>17</v>
      </c>
      <c r="B503">
        <v>0</v>
      </c>
    </row>
    <row r="504" spans="1:2" x14ac:dyDescent="0.2">
      <c r="A504" t="s">
        <v>44</v>
      </c>
      <c r="B504">
        <v>0</v>
      </c>
    </row>
    <row r="505" spans="1:2" x14ac:dyDescent="0.2">
      <c r="A505" t="s">
        <v>18</v>
      </c>
      <c r="B505">
        <v>0</v>
      </c>
    </row>
    <row r="506" spans="1:2" x14ac:dyDescent="0.2">
      <c r="A506" t="s">
        <v>20</v>
      </c>
      <c r="B506">
        <v>0</v>
      </c>
    </row>
    <row r="507" spans="1:2" x14ac:dyDescent="0.2">
      <c r="A507" t="s">
        <v>24</v>
      </c>
      <c r="B507">
        <v>0</v>
      </c>
    </row>
    <row r="508" spans="1:2" x14ac:dyDescent="0.2">
      <c r="A508" t="s">
        <v>17</v>
      </c>
      <c r="B508">
        <v>0</v>
      </c>
    </row>
    <row r="509" spans="1:2" x14ac:dyDescent="0.2">
      <c r="A509" t="s">
        <v>340</v>
      </c>
      <c r="B509">
        <v>0</v>
      </c>
    </row>
    <row r="510" spans="1:2" x14ac:dyDescent="0.2">
      <c r="A510" t="s">
        <v>44</v>
      </c>
      <c r="B510">
        <v>0</v>
      </c>
    </row>
    <row r="511" spans="1:2" x14ac:dyDescent="0.2">
      <c r="A511" t="s">
        <v>24</v>
      </c>
      <c r="B511">
        <v>0</v>
      </c>
    </row>
    <row r="512" spans="1:2" x14ac:dyDescent="0.2">
      <c r="A512" t="s">
        <v>17</v>
      </c>
      <c r="B512">
        <v>0</v>
      </c>
    </row>
    <row r="513" spans="1:2" x14ac:dyDescent="0.2">
      <c r="A513" t="s">
        <v>45</v>
      </c>
      <c r="B513">
        <v>0</v>
      </c>
    </row>
    <row r="514" spans="1:2" x14ac:dyDescent="0.2">
      <c r="A514" t="s">
        <v>15</v>
      </c>
      <c r="B514">
        <v>0</v>
      </c>
    </row>
    <row r="515" spans="1:2" x14ac:dyDescent="0.2">
      <c r="A515" t="s">
        <v>340</v>
      </c>
      <c r="B515">
        <v>0</v>
      </c>
    </row>
    <row r="516" spans="1:2" x14ac:dyDescent="0.2">
      <c r="A516" t="s">
        <v>44</v>
      </c>
      <c r="B516">
        <v>0</v>
      </c>
    </row>
    <row r="517" spans="1:2" x14ac:dyDescent="0.2">
      <c r="A517" t="s">
        <v>340</v>
      </c>
      <c r="B517">
        <v>0</v>
      </c>
    </row>
    <row r="518" spans="1:2" x14ac:dyDescent="0.2">
      <c r="A518" t="s">
        <v>340</v>
      </c>
      <c r="B518">
        <v>0</v>
      </c>
    </row>
    <row r="519" spans="1:2" x14ac:dyDescent="0.2">
      <c r="A519" t="s">
        <v>340</v>
      </c>
      <c r="B519">
        <v>0</v>
      </c>
    </row>
    <row r="520" spans="1:2" x14ac:dyDescent="0.2">
      <c r="A520" t="s">
        <v>26</v>
      </c>
      <c r="B520">
        <v>0</v>
      </c>
    </row>
    <row r="521" spans="1:2" x14ac:dyDescent="0.2">
      <c r="A521" t="s">
        <v>340</v>
      </c>
      <c r="B521">
        <v>0</v>
      </c>
    </row>
    <row r="522" spans="1:2" x14ac:dyDescent="0.2">
      <c r="A522" t="s">
        <v>27</v>
      </c>
      <c r="B522">
        <v>0</v>
      </c>
    </row>
    <row r="523" spans="1:2" x14ac:dyDescent="0.2">
      <c r="A523" t="s">
        <v>16</v>
      </c>
      <c r="B523">
        <v>0</v>
      </c>
    </row>
    <row r="524" spans="1:2" x14ac:dyDescent="0.2">
      <c r="A524" t="s">
        <v>340</v>
      </c>
      <c r="B524">
        <v>0</v>
      </c>
    </row>
    <row r="525" spans="1:2" x14ac:dyDescent="0.2">
      <c r="A525" t="s">
        <v>20</v>
      </c>
      <c r="B525">
        <v>0</v>
      </c>
    </row>
    <row r="526" spans="1:2" x14ac:dyDescent="0.2">
      <c r="A526" t="s">
        <v>19</v>
      </c>
      <c r="B526">
        <v>0</v>
      </c>
    </row>
    <row r="527" spans="1:2" x14ac:dyDescent="0.2">
      <c r="A527" t="s">
        <v>26</v>
      </c>
      <c r="B527">
        <v>0</v>
      </c>
    </row>
    <row r="528" spans="1:2" x14ac:dyDescent="0.2">
      <c r="A528" t="s">
        <v>30</v>
      </c>
      <c r="B528">
        <v>0</v>
      </c>
    </row>
    <row r="529" spans="1:2" x14ac:dyDescent="0.2">
      <c r="A529" t="s">
        <v>28</v>
      </c>
      <c r="B529">
        <v>0</v>
      </c>
    </row>
    <row r="530" spans="1:2" x14ac:dyDescent="0.2">
      <c r="A530" t="s">
        <v>21</v>
      </c>
      <c r="B530">
        <v>0</v>
      </c>
    </row>
    <row r="531" spans="1:2" x14ac:dyDescent="0.2">
      <c r="A531" t="s">
        <v>340</v>
      </c>
      <c r="B531">
        <v>0</v>
      </c>
    </row>
    <row r="532" spans="1:2" x14ac:dyDescent="0.2">
      <c r="A532" t="s">
        <v>18</v>
      </c>
      <c r="B532">
        <v>0</v>
      </c>
    </row>
    <row r="533" spans="1:2" x14ac:dyDescent="0.2">
      <c r="A533" t="s">
        <v>31</v>
      </c>
      <c r="B533">
        <v>0</v>
      </c>
    </row>
    <row r="534" spans="1:2" x14ac:dyDescent="0.2">
      <c r="A534" t="s">
        <v>16</v>
      </c>
      <c r="B534">
        <v>0</v>
      </c>
    </row>
    <row r="535" spans="1:2" x14ac:dyDescent="0.2">
      <c r="A535" t="s">
        <v>19</v>
      </c>
      <c r="B535">
        <v>0</v>
      </c>
    </row>
    <row r="536" spans="1:2" x14ac:dyDescent="0.2">
      <c r="A536" t="s">
        <v>19</v>
      </c>
      <c r="B536">
        <v>0</v>
      </c>
    </row>
    <row r="537" spans="1:2" x14ac:dyDescent="0.2">
      <c r="A537" t="s">
        <v>31</v>
      </c>
      <c r="B537">
        <v>0</v>
      </c>
    </row>
    <row r="538" spans="1:2" x14ac:dyDescent="0.2">
      <c r="A538" t="s">
        <v>17</v>
      </c>
      <c r="B538">
        <v>0</v>
      </c>
    </row>
    <row r="539" spans="1:2" x14ac:dyDescent="0.2">
      <c r="A539" t="s">
        <v>340</v>
      </c>
      <c r="B539">
        <v>0</v>
      </c>
    </row>
    <row r="540" spans="1:2" x14ac:dyDescent="0.2">
      <c r="A540" t="s">
        <v>340</v>
      </c>
      <c r="B540">
        <v>0</v>
      </c>
    </row>
    <row r="541" spans="1:2" x14ac:dyDescent="0.2">
      <c r="A541" t="s">
        <v>47</v>
      </c>
      <c r="B541">
        <v>0</v>
      </c>
    </row>
    <row r="542" spans="1:2" x14ac:dyDescent="0.2">
      <c r="A542" t="s">
        <v>17</v>
      </c>
      <c r="B542">
        <v>0</v>
      </c>
    </row>
    <row r="543" spans="1:2" x14ac:dyDescent="0.2">
      <c r="A543" t="s">
        <v>17</v>
      </c>
      <c r="B543">
        <v>0</v>
      </c>
    </row>
    <row r="544" spans="1:2" x14ac:dyDescent="0.2">
      <c r="A544" t="s">
        <v>340</v>
      </c>
      <c r="B544">
        <v>0</v>
      </c>
    </row>
    <row r="545" spans="1:2" x14ac:dyDescent="0.2">
      <c r="A545" t="s">
        <v>28</v>
      </c>
      <c r="B545">
        <v>0</v>
      </c>
    </row>
    <row r="546" spans="1:2" x14ac:dyDescent="0.2">
      <c r="A546" t="s">
        <v>25</v>
      </c>
      <c r="B546">
        <v>0</v>
      </c>
    </row>
    <row r="547" spans="1:2" x14ac:dyDescent="0.2">
      <c r="A547" t="s">
        <v>340</v>
      </c>
      <c r="B547">
        <v>0</v>
      </c>
    </row>
    <row r="548" spans="1:2" x14ac:dyDescent="0.2">
      <c r="A548" t="s">
        <v>17</v>
      </c>
      <c r="B548">
        <v>0</v>
      </c>
    </row>
    <row r="549" spans="1:2" x14ac:dyDescent="0.2">
      <c r="A549" t="s">
        <v>31</v>
      </c>
      <c r="B549">
        <v>0</v>
      </c>
    </row>
    <row r="550" spans="1:2" x14ac:dyDescent="0.2">
      <c r="A550" t="s">
        <v>19</v>
      </c>
      <c r="B550">
        <v>0</v>
      </c>
    </row>
    <row r="551" spans="1:2" x14ac:dyDescent="0.2">
      <c r="A551" t="s">
        <v>26</v>
      </c>
      <c r="B551">
        <v>0</v>
      </c>
    </row>
    <row r="552" spans="1:2" x14ac:dyDescent="0.2">
      <c r="A552" t="s">
        <v>19</v>
      </c>
      <c r="B552">
        <v>0</v>
      </c>
    </row>
    <row r="553" spans="1:2" x14ac:dyDescent="0.2">
      <c r="A553" t="s">
        <v>47</v>
      </c>
      <c r="B553">
        <v>0</v>
      </c>
    </row>
    <row r="554" spans="1:2" x14ac:dyDescent="0.2">
      <c r="A554" t="s">
        <v>28</v>
      </c>
      <c r="B554">
        <v>0</v>
      </c>
    </row>
    <row r="555" spans="1:2" x14ac:dyDescent="0.2">
      <c r="A555" t="s">
        <v>24</v>
      </c>
      <c r="B555">
        <v>0</v>
      </c>
    </row>
    <row r="556" spans="1:2" x14ac:dyDescent="0.2">
      <c r="A556" t="s">
        <v>27</v>
      </c>
      <c r="B556">
        <v>0</v>
      </c>
    </row>
    <row r="557" spans="1:2" x14ac:dyDescent="0.2">
      <c r="A557" t="s">
        <v>47</v>
      </c>
      <c r="B557">
        <v>0</v>
      </c>
    </row>
    <row r="558" spans="1:2" x14ac:dyDescent="0.2">
      <c r="A558" t="s">
        <v>14</v>
      </c>
      <c r="B558">
        <v>0</v>
      </c>
    </row>
    <row r="559" spans="1:2" x14ac:dyDescent="0.2">
      <c r="A559" t="s">
        <v>14</v>
      </c>
      <c r="B559">
        <v>0</v>
      </c>
    </row>
    <row r="560" spans="1:2" x14ac:dyDescent="0.2">
      <c r="A560" t="s">
        <v>340</v>
      </c>
      <c r="B560">
        <v>0</v>
      </c>
    </row>
    <row r="561" spans="1:2" x14ac:dyDescent="0.2">
      <c r="A561" t="s">
        <v>11</v>
      </c>
      <c r="B561">
        <v>0</v>
      </c>
    </row>
    <row r="562" spans="1:2" x14ac:dyDescent="0.2">
      <c r="A562" t="s">
        <v>340</v>
      </c>
      <c r="B562">
        <v>0</v>
      </c>
    </row>
    <row r="563" spans="1:2" x14ac:dyDescent="0.2">
      <c r="A563" t="s">
        <v>14</v>
      </c>
      <c r="B563">
        <v>0</v>
      </c>
    </row>
    <row r="564" spans="1:2" x14ac:dyDescent="0.2">
      <c r="A564" t="s">
        <v>26</v>
      </c>
      <c r="B564">
        <v>0</v>
      </c>
    </row>
    <row r="565" spans="1:2" x14ac:dyDescent="0.2">
      <c r="A565" t="s">
        <v>24</v>
      </c>
      <c r="B565">
        <v>0</v>
      </c>
    </row>
    <row r="566" spans="1:2" x14ac:dyDescent="0.2">
      <c r="A566" t="s">
        <v>20</v>
      </c>
      <c r="B566">
        <v>0</v>
      </c>
    </row>
    <row r="567" spans="1:2" x14ac:dyDescent="0.2">
      <c r="A567" t="s">
        <v>25</v>
      </c>
      <c r="B567">
        <v>0</v>
      </c>
    </row>
    <row r="568" spans="1:2" x14ac:dyDescent="0.2">
      <c r="A568" t="s">
        <v>26</v>
      </c>
      <c r="B568">
        <v>0</v>
      </c>
    </row>
    <row r="569" spans="1:2" x14ac:dyDescent="0.2">
      <c r="A569" t="s">
        <v>21</v>
      </c>
      <c r="B569">
        <v>0</v>
      </c>
    </row>
    <row r="570" spans="1:2" x14ac:dyDescent="0.2">
      <c r="A570" t="s">
        <v>340</v>
      </c>
      <c r="B570">
        <v>0</v>
      </c>
    </row>
    <row r="571" spans="1:2" x14ac:dyDescent="0.2">
      <c r="A571" t="s">
        <v>9</v>
      </c>
      <c r="B571">
        <v>0</v>
      </c>
    </row>
    <row r="572" spans="1:2" x14ac:dyDescent="0.2">
      <c r="A572" t="s">
        <v>27</v>
      </c>
      <c r="B572">
        <v>0</v>
      </c>
    </row>
    <row r="573" spans="1:2" x14ac:dyDescent="0.2">
      <c r="A573" t="s">
        <v>21</v>
      </c>
      <c r="B573">
        <v>0</v>
      </c>
    </row>
    <row r="574" spans="1:2" x14ac:dyDescent="0.2">
      <c r="A574" t="s">
        <v>340</v>
      </c>
      <c r="B574">
        <v>0</v>
      </c>
    </row>
    <row r="575" spans="1:2" x14ac:dyDescent="0.2">
      <c r="A575" t="s">
        <v>47</v>
      </c>
      <c r="B575">
        <v>0</v>
      </c>
    </row>
    <row r="576" spans="1:2" x14ac:dyDescent="0.2">
      <c r="A576" t="s">
        <v>20</v>
      </c>
      <c r="B576">
        <v>0</v>
      </c>
    </row>
    <row r="577" spans="1:2" x14ac:dyDescent="0.2">
      <c r="A577" t="s">
        <v>18</v>
      </c>
      <c r="B577">
        <v>0</v>
      </c>
    </row>
    <row r="578" spans="1:2" x14ac:dyDescent="0.2">
      <c r="A578" t="s">
        <v>28</v>
      </c>
      <c r="B578">
        <v>0</v>
      </c>
    </row>
    <row r="579" spans="1:2" x14ac:dyDescent="0.2">
      <c r="A579" t="s">
        <v>340</v>
      </c>
      <c r="B579">
        <v>0</v>
      </c>
    </row>
    <row r="580" spans="1:2" x14ac:dyDescent="0.2">
      <c r="A580" t="s">
        <v>27</v>
      </c>
      <c r="B580">
        <v>0</v>
      </c>
    </row>
    <row r="581" spans="1:2" x14ac:dyDescent="0.2">
      <c r="A581" t="s">
        <v>12</v>
      </c>
      <c r="B581">
        <v>0</v>
      </c>
    </row>
    <row r="582" spans="1:2" x14ac:dyDescent="0.2">
      <c r="A582" t="s">
        <v>17</v>
      </c>
      <c r="B582">
        <v>0</v>
      </c>
    </row>
    <row r="583" spans="1:2" x14ac:dyDescent="0.2">
      <c r="A583" t="s">
        <v>45</v>
      </c>
      <c r="B583">
        <v>0</v>
      </c>
    </row>
    <row r="584" spans="1:2" x14ac:dyDescent="0.2">
      <c r="A584" t="s">
        <v>19</v>
      </c>
      <c r="B584">
        <v>0</v>
      </c>
    </row>
    <row r="585" spans="1:2" x14ac:dyDescent="0.2">
      <c r="A585" t="s">
        <v>340</v>
      </c>
      <c r="B585">
        <v>0</v>
      </c>
    </row>
    <row r="586" spans="1:2" x14ac:dyDescent="0.2">
      <c r="A586" t="s">
        <v>12</v>
      </c>
      <c r="B586">
        <v>0</v>
      </c>
    </row>
    <row r="587" spans="1:2" x14ac:dyDescent="0.2">
      <c r="A587" t="s">
        <v>11</v>
      </c>
      <c r="B587">
        <v>0</v>
      </c>
    </row>
    <row r="588" spans="1:2" x14ac:dyDescent="0.2">
      <c r="A588" t="s">
        <v>24</v>
      </c>
      <c r="B588">
        <v>0</v>
      </c>
    </row>
    <row r="589" spans="1:2" x14ac:dyDescent="0.2">
      <c r="A589" t="s">
        <v>340</v>
      </c>
      <c r="B589">
        <v>0</v>
      </c>
    </row>
    <row r="590" spans="1:2" x14ac:dyDescent="0.2">
      <c r="A590" t="s">
        <v>22</v>
      </c>
      <c r="B590">
        <v>0</v>
      </c>
    </row>
    <row r="591" spans="1:2" x14ac:dyDescent="0.2">
      <c r="A591" t="s">
        <v>26</v>
      </c>
      <c r="B591">
        <v>0</v>
      </c>
    </row>
    <row r="592" spans="1:2" x14ac:dyDescent="0.2">
      <c r="A592" t="s">
        <v>13</v>
      </c>
      <c r="B592">
        <v>0</v>
      </c>
    </row>
    <row r="593" spans="1:2" x14ac:dyDescent="0.2">
      <c r="A593" t="s">
        <v>19</v>
      </c>
      <c r="B593">
        <v>0</v>
      </c>
    </row>
    <row r="594" spans="1:2" x14ac:dyDescent="0.2">
      <c r="A594" t="s">
        <v>340</v>
      </c>
      <c r="B594">
        <v>0</v>
      </c>
    </row>
    <row r="595" spans="1:2" x14ac:dyDescent="0.2">
      <c r="A595" t="s">
        <v>28</v>
      </c>
      <c r="B595">
        <v>0</v>
      </c>
    </row>
    <row r="596" spans="1:2" x14ac:dyDescent="0.2">
      <c r="A596" t="s">
        <v>25</v>
      </c>
      <c r="B596">
        <v>0</v>
      </c>
    </row>
    <row r="597" spans="1:2" x14ac:dyDescent="0.2">
      <c r="A597" t="s">
        <v>21</v>
      </c>
      <c r="B597">
        <v>0</v>
      </c>
    </row>
    <row r="598" spans="1:2" x14ac:dyDescent="0.2">
      <c r="A598" t="s">
        <v>46</v>
      </c>
      <c r="B598">
        <v>0</v>
      </c>
    </row>
    <row r="599" spans="1:2" x14ac:dyDescent="0.2">
      <c r="A599" t="s">
        <v>340</v>
      </c>
      <c r="B599">
        <v>0</v>
      </c>
    </row>
    <row r="600" spans="1:2" x14ac:dyDescent="0.2">
      <c r="A600" t="s">
        <v>20</v>
      </c>
      <c r="B600">
        <v>0</v>
      </c>
    </row>
    <row r="601" spans="1:2" x14ac:dyDescent="0.2">
      <c r="A601" t="s">
        <v>340</v>
      </c>
      <c r="B601">
        <v>0</v>
      </c>
    </row>
    <row r="602" spans="1:2" x14ac:dyDescent="0.2">
      <c r="A602" t="s">
        <v>13</v>
      </c>
      <c r="B602">
        <v>0</v>
      </c>
    </row>
    <row r="603" spans="1:2" x14ac:dyDescent="0.2">
      <c r="A603" t="s">
        <v>19</v>
      </c>
      <c r="B603">
        <v>0</v>
      </c>
    </row>
    <row r="604" spans="1:2" x14ac:dyDescent="0.2">
      <c r="A604" t="s">
        <v>19</v>
      </c>
      <c r="B604">
        <v>0</v>
      </c>
    </row>
    <row r="605" spans="1:2" x14ac:dyDescent="0.2">
      <c r="A605" t="s">
        <v>14</v>
      </c>
      <c r="B605">
        <v>0</v>
      </c>
    </row>
    <row r="606" spans="1:2" x14ac:dyDescent="0.2">
      <c r="A606" t="s">
        <v>11</v>
      </c>
      <c r="B606">
        <v>0</v>
      </c>
    </row>
    <row r="607" spans="1:2" x14ac:dyDescent="0.2">
      <c r="A607" t="s">
        <v>18</v>
      </c>
      <c r="B607">
        <v>0</v>
      </c>
    </row>
    <row r="608" spans="1:2" x14ac:dyDescent="0.2">
      <c r="A608" t="s">
        <v>27</v>
      </c>
      <c r="B608">
        <v>0</v>
      </c>
    </row>
    <row r="609" spans="1:2" x14ac:dyDescent="0.2">
      <c r="A609" t="s">
        <v>44</v>
      </c>
      <c r="B609">
        <v>0</v>
      </c>
    </row>
    <row r="610" spans="1:2" x14ac:dyDescent="0.2">
      <c r="A610" t="s">
        <v>11</v>
      </c>
      <c r="B610">
        <v>0</v>
      </c>
    </row>
    <row r="611" spans="1:2" x14ac:dyDescent="0.2">
      <c r="A611" t="s">
        <v>28</v>
      </c>
      <c r="B611">
        <v>0</v>
      </c>
    </row>
    <row r="612" spans="1:2" x14ac:dyDescent="0.2">
      <c r="A612" t="s">
        <v>21</v>
      </c>
      <c r="B612">
        <v>0</v>
      </c>
    </row>
    <row r="613" spans="1:2" x14ac:dyDescent="0.2">
      <c r="A613" t="s">
        <v>25</v>
      </c>
      <c r="B613">
        <v>0</v>
      </c>
    </row>
    <row r="614" spans="1:2" x14ac:dyDescent="0.2">
      <c r="A614" t="s">
        <v>18</v>
      </c>
      <c r="B614">
        <v>0</v>
      </c>
    </row>
    <row r="615" spans="1:2" x14ac:dyDescent="0.2">
      <c r="A615" t="s">
        <v>21</v>
      </c>
      <c r="B615">
        <v>0</v>
      </c>
    </row>
    <row r="616" spans="1:2" x14ac:dyDescent="0.2">
      <c r="A616" t="s">
        <v>15</v>
      </c>
      <c r="B616">
        <v>0</v>
      </c>
    </row>
    <row r="617" spans="1:2" x14ac:dyDescent="0.2">
      <c r="A617" t="s">
        <v>30</v>
      </c>
      <c r="B617">
        <v>0</v>
      </c>
    </row>
    <row r="618" spans="1:2" x14ac:dyDescent="0.2">
      <c r="A618" t="s">
        <v>47</v>
      </c>
      <c r="B618">
        <v>0</v>
      </c>
    </row>
    <row r="619" spans="1:2" x14ac:dyDescent="0.2">
      <c r="A619" t="s">
        <v>12</v>
      </c>
      <c r="B619">
        <v>0</v>
      </c>
    </row>
    <row r="620" spans="1:2" x14ac:dyDescent="0.2">
      <c r="A620" t="s">
        <v>16</v>
      </c>
      <c r="B620">
        <v>0</v>
      </c>
    </row>
    <row r="621" spans="1:2" x14ac:dyDescent="0.2">
      <c r="A621" t="s">
        <v>19</v>
      </c>
      <c r="B621">
        <v>0</v>
      </c>
    </row>
    <row r="622" spans="1:2" x14ac:dyDescent="0.2">
      <c r="A622" t="s">
        <v>26</v>
      </c>
      <c r="B622">
        <v>0</v>
      </c>
    </row>
    <row r="623" spans="1:2" x14ac:dyDescent="0.2">
      <c r="A623" t="s">
        <v>17</v>
      </c>
      <c r="B623">
        <v>0</v>
      </c>
    </row>
    <row r="624" spans="1:2" x14ac:dyDescent="0.2">
      <c r="A624" t="s">
        <v>26</v>
      </c>
      <c r="B624">
        <v>0</v>
      </c>
    </row>
    <row r="625" spans="1:2" x14ac:dyDescent="0.2">
      <c r="A625" t="s">
        <v>26</v>
      </c>
      <c r="B625">
        <v>0</v>
      </c>
    </row>
    <row r="626" spans="1:2" x14ac:dyDescent="0.2">
      <c r="A626" t="s">
        <v>46</v>
      </c>
      <c r="B626">
        <v>0</v>
      </c>
    </row>
    <row r="627" spans="1:2" x14ac:dyDescent="0.2">
      <c r="A627" t="s">
        <v>28</v>
      </c>
      <c r="B627">
        <v>0</v>
      </c>
    </row>
    <row r="628" spans="1:2" x14ac:dyDescent="0.2">
      <c r="A628" t="s">
        <v>340</v>
      </c>
      <c r="B628">
        <v>0</v>
      </c>
    </row>
    <row r="629" spans="1:2" x14ac:dyDescent="0.2">
      <c r="A629" t="s">
        <v>24</v>
      </c>
      <c r="B629">
        <v>0</v>
      </c>
    </row>
    <row r="630" spans="1:2" x14ac:dyDescent="0.2">
      <c r="A630" t="s">
        <v>18</v>
      </c>
      <c r="B630">
        <v>0</v>
      </c>
    </row>
    <row r="631" spans="1:2" x14ac:dyDescent="0.2">
      <c r="A631" t="s">
        <v>17</v>
      </c>
      <c r="B631">
        <v>0</v>
      </c>
    </row>
    <row r="632" spans="1:2" x14ac:dyDescent="0.2">
      <c r="A632" t="s">
        <v>14</v>
      </c>
      <c r="B632">
        <v>0</v>
      </c>
    </row>
    <row r="633" spans="1:2" x14ac:dyDescent="0.2">
      <c r="A633" t="s">
        <v>340</v>
      </c>
      <c r="B633">
        <v>0</v>
      </c>
    </row>
    <row r="634" spans="1:2" x14ac:dyDescent="0.2">
      <c r="A634" t="s">
        <v>9</v>
      </c>
      <c r="B634">
        <v>0</v>
      </c>
    </row>
    <row r="635" spans="1:2" x14ac:dyDescent="0.2">
      <c r="A635" t="s">
        <v>14</v>
      </c>
      <c r="B635">
        <v>0</v>
      </c>
    </row>
    <row r="636" spans="1:2" x14ac:dyDescent="0.2">
      <c r="A636" t="s">
        <v>9</v>
      </c>
      <c r="B636">
        <v>0</v>
      </c>
    </row>
    <row r="637" spans="1:2" x14ac:dyDescent="0.2">
      <c r="A637" t="s">
        <v>17</v>
      </c>
      <c r="B637">
        <v>0</v>
      </c>
    </row>
    <row r="638" spans="1:2" x14ac:dyDescent="0.2">
      <c r="A638" t="s">
        <v>45</v>
      </c>
      <c r="B638">
        <v>0</v>
      </c>
    </row>
    <row r="639" spans="1:2" x14ac:dyDescent="0.2">
      <c r="A639" t="s">
        <v>11</v>
      </c>
      <c r="B639">
        <v>0</v>
      </c>
    </row>
    <row r="640" spans="1:2" x14ac:dyDescent="0.2">
      <c r="A640" t="s">
        <v>26</v>
      </c>
      <c r="B640">
        <v>0</v>
      </c>
    </row>
    <row r="641" spans="1:2" x14ac:dyDescent="0.2">
      <c r="A641" t="s">
        <v>44</v>
      </c>
      <c r="B641">
        <v>0</v>
      </c>
    </row>
    <row r="642" spans="1:2" x14ac:dyDescent="0.2">
      <c r="A642" t="s">
        <v>12</v>
      </c>
      <c r="B642">
        <v>0</v>
      </c>
    </row>
    <row r="643" spans="1:2" x14ac:dyDescent="0.2">
      <c r="A643" t="s">
        <v>12</v>
      </c>
      <c r="B643">
        <v>0</v>
      </c>
    </row>
    <row r="644" spans="1:2" x14ac:dyDescent="0.2">
      <c r="A644" t="s">
        <v>45</v>
      </c>
      <c r="B644">
        <v>0</v>
      </c>
    </row>
    <row r="645" spans="1:2" x14ac:dyDescent="0.2">
      <c r="A645" t="s">
        <v>21</v>
      </c>
      <c r="B645">
        <v>0</v>
      </c>
    </row>
    <row r="646" spans="1:2" x14ac:dyDescent="0.2">
      <c r="A646" t="s">
        <v>12</v>
      </c>
      <c r="B646">
        <v>0</v>
      </c>
    </row>
    <row r="647" spans="1:2" x14ac:dyDescent="0.2">
      <c r="A647" t="s">
        <v>21</v>
      </c>
      <c r="B647">
        <v>0</v>
      </c>
    </row>
    <row r="648" spans="1:2" x14ac:dyDescent="0.2">
      <c r="A648" t="s">
        <v>12</v>
      </c>
      <c r="B648">
        <v>0</v>
      </c>
    </row>
    <row r="649" spans="1:2" x14ac:dyDescent="0.2">
      <c r="A649" t="s">
        <v>19</v>
      </c>
      <c r="B649">
        <v>0</v>
      </c>
    </row>
    <row r="650" spans="1:2" x14ac:dyDescent="0.2">
      <c r="A650" t="s">
        <v>340</v>
      </c>
      <c r="B650">
        <v>0</v>
      </c>
    </row>
    <row r="651" spans="1:2" x14ac:dyDescent="0.2">
      <c r="A651" t="s">
        <v>17</v>
      </c>
      <c r="B651">
        <v>0</v>
      </c>
    </row>
    <row r="652" spans="1:2" x14ac:dyDescent="0.2">
      <c r="A652" t="s">
        <v>14</v>
      </c>
      <c r="B652">
        <v>0</v>
      </c>
    </row>
    <row r="653" spans="1:2" x14ac:dyDescent="0.2">
      <c r="A653" t="s">
        <v>20</v>
      </c>
      <c r="B653">
        <v>0</v>
      </c>
    </row>
    <row r="654" spans="1:2" x14ac:dyDescent="0.2">
      <c r="A654" t="s">
        <v>19</v>
      </c>
      <c r="B654">
        <v>0</v>
      </c>
    </row>
    <row r="655" spans="1:2" x14ac:dyDescent="0.2">
      <c r="A655" t="s">
        <v>17</v>
      </c>
      <c r="B655">
        <v>0</v>
      </c>
    </row>
    <row r="656" spans="1:2" x14ac:dyDescent="0.2">
      <c r="A656" t="s">
        <v>47</v>
      </c>
      <c r="B656">
        <v>0</v>
      </c>
    </row>
    <row r="657" spans="1:2" x14ac:dyDescent="0.2">
      <c r="A657" t="s">
        <v>45</v>
      </c>
      <c r="B657">
        <v>0</v>
      </c>
    </row>
    <row r="658" spans="1:2" x14ac:dyDescent="0.2">
      <c r="A658" t="s">
        <v>28</v>
      </c>
      <c r="B658">
        <v>0</v>
      </c>
    </row>
    <row r="659" spans="1:2" x14ac:dyDescent="0.2">
      <c r="A659" t="s">
        <v>340</v>
      </c>
      <c r="B659">
        <v>0</v>
      </c>
    </row>
    <row r="660" spans="1:2" x14ac:dyDescent="0.2">
      <c r="A660" t="s">
        <v>26</v>
      </c>
      <c r="B660">
        <v>0</v>
      </c>
    </row>
    <row r="661" spans="1:2" x14ac:dyDescent="0.2">
      <c r="A661" t="s">
        <v>47</v>
      </c>
      <c r="B661">
        <v>0</v>
      </c>
    </row>
    <row r="662" spans="1:2" x14ac:dyDescent="0.2">
      <c r="A662" t="s">
        <v>18</v>
      </c>
      <c r="B662">
        <v>0</v>
      </c>
    </row>
    <row r="663" spans="1:2" x14ac:dyDescent="0.2">
      <c r="A663" t="s">
        <v>18</v>
      </c>
      <c r="B663">
        <v>0</v>
      </c>
    </row>
    <row r="664" spans="1:2" x14ac:dyDescent="0.2">
      <c r="A664" t="s">
        <v>21</v>
      </c>
      <c r="B664">
        <v>0</v>
      </c>
    </row>
    <row r="665" spans="1:2" x14ac:dyDescent="0.2">
      <c r="A665" t="s">
        <v>15</v>
      </c>
      <c r="B665">
        <v>0</v>
      </c>
    </row>
    <row r="666" spans="1:2" x14ac:dyDescent="0.2">
      <c r="A666" t="s">
        <v>26</v>
      </c>
      <c r="B666">
        <v>0</v>
      </c>
    </row>
    <row r="667" spans="1:2" x14ac:dyDescent="0.2">
      <c r="A667" t="s">
        <v>19</v>
      </c>
      <c r="B667">
        <v>0</v>
      </c>
    </row>
    <row r="668" spans="1:2" x14ac:dyDescent="0.2">
      <c r="A668" t="s">
        <v>20</v>
      </c>
      <c r="B668">
        <v>0</v>
      </c>
    </row>
    <row r="669" spans="1:2" x14ac:dyDescent="0.2">
      <c r="A669" t="s">
        <v>45</v>
      </c>
      <c r="B669">
        <v>0</v>
      </c>
    </row>
    <row r="670" spans="1:2" x14ac:dyDescent="0.2">
      <c r="A670" t="s">
        <v>46</v>
      </c>
      <c r="B670">
        <v>0</v>
      </c>
    </row>
    <row r="671" spans="1:2" x14ac:dyDescent="0.2">
      <c r="A671" t="s">
        <v>340</v>
      </c>
      <c r="B671">
        <v>0</v>
      </c>
    </row>
    <row r="672" spans="1:2" x14ac:dyDescent="0.2">
      <c r="A672" t="s">
        <v>20</v>
      </c>
      <c r="B672">
        <v>0</v>
      </c>
    </row>
    <row r="673" spans="1:2" x14ac:dyDescent="0.2">
      <c r="A673" t="s">
        <v>14</v>
      </c>
      <c r="B673">
        <v>0</v>
      </c>
    </row>
    <row r="674" spans="1:2" x14ac:dyDescent="0.2">
      <c r="A674" t="s">
        <v>14</v>
      </c>
      <c r="B674">
        <v>0</v>
      </c>
    </row>
    <row r="675" spans="1:2" x14ac:dyDescent="0.2">
      <c r="A675" t="s">
        <v>17</v>
      </c>
      <c r="B675">
        <v>0</v>
      </c>
    </row>
    <row r="676" spans="1:2" x14ac:dyDescent="0.2">
      <c r="A676" t="s">
        <v>14</v>
      </c>
      <c r="B676">
        <v>0</v>
      </c>
    </row>
    <row r="677" spans="1:2" x14ac:dyDescent="0.2">
      <c r="A677" t="s">
        <v>340</v>
      </c>
      <c r="B677">
        <v>0</v>
      </c>
    </row>
    <row r="678" spans="1:2" x14ac:dyDescent="0.2">
      <c r="A678" t="s">
        <v>340</v>
      </c>
      <c r="B678">
        <v>0</v>
      </c>
    </row>
    <row r="679" spans="1:2" x14ac:dyDescent="0.2">
      <c r="A679" t="s">
        <v>340</v>
      </c>
      <c r="B679">
        <v>0</v>
      </c>
    </row>
    <row r="680" spans="1:2" x14ac:dyDescent="0.2">
      <c r="A680" t="s">
        <v>340</v>
      </c>
      <c r="B680">
        <v>0</v>
      </c>
    </row>
    <row r="681" spans="1:2" x14ac:dyDescent="0.2">
      <c r="A681" t="s">
        <v>340</v>
      </c>
      <c r="B681">
        <v>0</v>
      </c>
    </row>
    <row r="682" spans="1:2" x14ac:dyDescent="0.2">
      <c r="A682" t="s">
        <v>340</v>
      </c>
      <c r="B682">
        <v>0</v>
      </c>
    </row>
    <row r="683" spans="1:2" x14ac:dyDescent="0.2">
      <c r="A683" t="s">
        <v>340</v>
      </c>
      <c r="B683">
        <v>0</v>
      </c>
    </row>
    <row r="684" spans="1:2" x14ac:dyDescent="0.2">
      <c r="A684" t="s">
        <v>340</v>
      </c>
      <c r="B684">
        <v>0</v>
      </c>
    </row>
    <row r="685" spans="1:2" x14ac:dyDescent="0.2">
      <c r="A685" t="s">
        <v>340</v>
      </c>
      <c r="B685">
        <v>0</v>
      </c>
    </row>
    <row r="686" spans="1:2" x14ac:dyDescent="0.2">
      <c r="A686" t="s">
        <v>340</v>
      </c>
      <c r="B686">
        <v>0</v>
      </c>
    </row>
    <row r="687" spans="1:2" x14ac:dyDescent="0.2">
      <c r="A687" t="s">
        <v>340</v>
      </c>
      <c r="B687">
        <v>0</v>
      </c>
    </row>
    <row r="688" spans="1:2" x14ac:dyDescent="0.2">
      <c r="A688" t="s">
        <v>340</v>
      </c>
      <c r="B688">
        <v>0</v>
      </c>
    </row>
    <row r="689" spans="1:2" x14ac:dyDescent="0.2">
      <c r="A689" t="s">
        <v>340</v>
      </c>
      <c r="B689">
        <v>0</v>
      </c>
    </row>
    <row r="690" spans="1:2" x14ac:dyDescent="0.2">
      <c r="A690" t="s">
        <v>340</v>
      </c>
      <c r="B690">
        <v>0</v>
      </c>
    </row>
    <row r="691" spans="1:2" x14ac:dyDescent="0.2">
      <c r="A691" t="s">
        <v>340</v>
      </c>
      <c r="B691">
        <v>0</v>
      </c>
    </row>
    <row r="692" spans="1:2" x14ac:dyDescent="0.2">
      <c r="A692" t="s">
        <v>340</v>
      </c>
      <c r="B692">
        <v>0</v>
      </c>
    </row>
    <row r="693" spans="1:2" x14ac:dyDescent="0.2">
      <c r="A693" t="s">
        <v>340</v>
      </c>
      <c r="B693">
        <v>0</v>
      </c>
    </row>
    <row r="694" spans="1:2" x14ac:dyDescent="0.2">
      <c r="A694" t="s">
        <v>340</v>
      </c>
      <c r="B694">
        <v>0</v>
      </c>
    </row>
    <row r="695" spans="1:2" x14ac:dyDescent="0.2">
      <c r="A695" t="s">
        <v>340</v>
      </c>
      <c r="B695">
        <v>0</v>
      </c>
    </row>
    <row r="696" spans="1:2" x14ac:dyDescent="0.2">
      <c r="A696" t="s">
        <v>340</v>
      </c>
      <c r="B696">
        <v>0</v>
      </c>
    </row>
    <row r="697" spans="1:2" x14ac:dyDescent="0.2">
      <c r="A697" t="s">
        <v>340</v>
      </c>
      <c r="B697">
        <v>0</v>
      </c>
    </row>
    <row r="698" spans="1:2" x14ac:dyDescent="0.2">
      <c r="A698" t="s">
        <v>340</v>
      </c>
      <c r="B698">
        <v>0</v>
      </c>
    </row>
    <row r="699" spans="1:2" x14ac:dyDescent="0.2">
      <c r="A699" t="s">
        <v>340</v>
      </c>
      <c r="B699">
        <v>0</v>
      </c>
    </row>
    <row r="700" spans="1:2" x14ac:dyDescent="0.2">
      <c r="A700" t="s">
        <v>340</v>
      </c>
      <c r="B700">
        <v>0</v>
      </c>
    </row>
    <row r="701" spans="1:2" x14ac:dyDescent="0.2">
      <c r="A701" t="s">
        <v>340</v>
      </c>
      <c r="B701">
        <v>0</v>
      </c>
    </row>
    <row r="702" spans="1:2" x14ac:dyDescent="0.2">
      <c r="A702" t="s">
        <v>340</v>
      </c>
      <c r="B702">
        <v>0</v>
      </c>
    </row>
    <row r="703" spans="1:2" x14ac:dyDescent="0.2">
      <c r="A703" t="s">
        <v>340</v>
      </c>
      <c r="B703">
        <v>0</v>
      </c>
    </row>
    <row r="704" spans="1:2" x14ac:dyDescent="0.2">
      <c r="A704" t="s">
        <v>340</v>
      </c>
      <c r="B704">
        <v>0</v>
      </c>
    </row>
    <row r="705" spans="1:2" x14ac:dyDescent="0.2">
      <c r="A705" t="s">
        <v>340</v>
      </c>
      <c r="B705">
        <v>0</v>
      </c>
    </row>
    <row r="706" spans="1:2" x14ac:dyDescent="0.2">
      <c r="A706" t="s">
        <v>340</v>
      </c>
      <c r="B706">
        <v>0</v>
      </c>
    </row>
    <row r="707" spans="1:2" x14ac:dyDescent="0.2">
      <c r="A707" t="s">
        <v>340</v>
      </c>
      <c r="B707">
        <v>0</v>
      </c>
    </row>
    <row r="708" spans="1:2" x14ac:dyDescent="0.2">
      <c r="A708" t="s">
        <v>340</v>
      </c>
      <c r="B708">
        <v>0</v>
      </c>
    </row>
    <row r="709" spans="1:2" x14ac:dyDescent="0.2">
      <c r="A709" t="s">
        <v>340</v>
      </c>
      <c r="B709">
        <v>0</v>
      </c>
    </row>
    <row r="710" spans="1:2" x14ac:dyDescent="0.2">
      <c r="A710" t="s">
        <v>340</v>
      </c>
      <c r="B710">
        <v>0</v>
      </c>
    </row>
    <row r="711" spans="1:2" x14ac:dyDescent="0.2">
      <c r="A711" t="s">
        <v>340</v>
      </c>
      <c r="B711">
        <v>0</v>
      </c>
    </row>
    <row r="712" spans="1:2" x14ac:dyDescent="0.2">
      <c r="A712" t="s">
        <v>340</v>
      </c>
      <c r="B712">
        <v>0</v>
      </c>
    </row>
    <row r="713" spans="1:2" x14ac:dyDescent="0.2">
      <c r="A713" t="s">
        <v>340</v>
      </c>
    </row>
    <row r="714" spans="1:2" x14ac:dyDescent="0.2">
      <c r="A714" t="s">
        <v>340</v>
      </c>
    </row>
    <row r="715" spans="1:2" x14ac:dyDescent="0.2">
      <c r="A715" t="s">
        <v>340</v>
      </c>
    </row>
    <row r="716" spans="1:2" x14ac:dyDescent="0.2">
      <c r="A716" t="s">
        <v>340</v>
      </c>
    </row>
    <row r="717" spans="1:2" x14ac:dyDescent="0.2">
      <c r="A717" t="s">
        <v>340</v>
      </c>
    </row>
    <row r="718" spans="1:2" x14ac:dyDescent="0.2">
      <c r="A718" t="s">
        <v>340</v>
      </c>
    </row>
    <row r="719" spans="1:2" x14ac:dyDescent="0.2">
      <c r="A719" t="s">
        <v>340</v>
      </c>
    </row>
    <row r="720" spans="1:2" x14ac:dyDescent="0.2">
      <c r="A720" t="s">
        <v>340</v>
      </c>
    </row>
    <row r="721" spans="1:1" x14ac:dyDescent="0.2">
      <c r="A721" t="s">
        <v>340</v>
      </c>
    </row>
    <row r="722" spans="1:1" x14ac:dyDescent="0.2">
      <c r="A722" t="s">
        <v>340</v>
      </c>
    </row>
    <row r="723" spans="1:1" x14ac:dyDescent="0.2">
      <c r="A723" t="s">
        <v>340</v>
      </c>
    </row>
    <row r="724" spans="1:1" x14ac:dyDescent="0.2">
      <c r="A724" t="s">
        <v>340</v>
      </c>
    </row>
    <row r="725" spans="1:1" x14ac:dyDescent="0.2">
      <c r="A725" t="s">
        <v>340</v>
      </c>
    </row>
    <row r="726" spans="1:1" x14ac:dyDescent="0.2">
      <c r="A726" t="s">
        <v>340</v>
      </c>
    </row>
    <row r="727" spans="1:1" x14ac:dyDescent="0.2">
      <c r="A727" t="s">
        <v>340</v>
      </c>
    </row>
    <row r="728" spans="1:1" x14ac:dyDescent="0.2">
      <c r="A728" t="s">
        <v>340</v>
      </c>
    </row>
    <row r="729" spans="1:1" x14ac:dyDescent="0.2">
      <c r="A729" t="s">
        <v>340</v>
      </c>
    </row>
    <row r="730" spans="1:1" x14ac:dyDescent="0.2">
      <c r="A730" t="s">
        <v>340</v>
      </c>
    </row>
    <row r="731" spans="1:1" x14ac:dyDescent="0.2">
      <c r="A731" t="s">
        <v>340</v>
      </c>
    </row>
    <row r="732" spans="1:1" x14ac:dyDescent="0.2">
      <c r="A732" t="s">
        <v>340</v>
      </c>
    </row>
    <row r="733" spans="1:1" x14ac:dyDescent="0.2">
      <c r="A733" t="s">
        <v>340</v>
      </c>
    </row>
    <row r="734" spans="1:1" x14ac:dyDescent="0.2">
      <c r="A734" t="s">
        <v>340</v>
      </c>
    </row>
    <row r="735" spans="1:1" x14ac:dyDescent="0.2">
      <c r="A735" t="s">
        <v>340</v>
      </c>
    </row>
    <row r="736" spans="1:1" x14ac:dyDescent="0.2">
      <c r="A736" t="s">
        <v>340</v>
      </c>
    </row>
    <row r="737" spans="1:1" x14ac:dyDescent="0.2">
      <c r="A737" t="s">
        <v>340</v>
      </c>
    </row>
    <row r="738" spans="1:1" x14ac:dyDescent="0.2">
      <c r="A738" t="s">
        <v>340</v>
      </c>
    </row>
    <row r="739" spans="1:1" x14ac:dyDescent="0.2">
      <c r="A739" t="s">
        <v>340</v>
      </c>
    </row>
    <row r="740" spans="1:1" x14ac:dyDescent="0.2">
      <c r="A740" t="s">
        <v>340</v>
      </c>
    </row>
    <row r="741" spans="1:1" x14ac:dyDescent="0.2">
      <c r="A741" t="s">
        <v>340</v>
      </c>
    </row>
    <row r="742" spans="1:1" x14ac:dyDescent="0.2">
      <c r="A742" t="s">
        <v>340</v>
      </c>
    </row>
    <row r="743" spans="1:1" x14ac:dyDescent="0.2">
      <c r="A743" t="s">
        <v>340</v>
      </c>
    </row>
    <row r="744" spans="1:1" x14ac:dyDescent="0.2">
      <c r="A744" t="s">
        <v>340</v>
      </c>
    </row>
    <row r="745" spans="1:1" x14ac:dyDescent="0.2">
      <c r="A745" t="s">
        <v>340</v>
      </c>
    </row>
    <row r="746" spans="1:1" x14ac:dyDescent="0.2">
      <c r="A746" t="s">
        <v>340</v>
      </c>
    </row>
    <row r="747" spans="1:1" x14ac:dyDescent="0.2">
      <c r="A747" t="s">
        <v>340</v>
      </c>
    </row>
    <row r="748" spans="1:1" x14ac:dyDescent="0.2">
      <c r="A748" t="s">
        <v>340</v>
      </c>
    </row>
    <row r="749" spans="1:1" x14ac:dyDescent="0.2">
      <c r="A749" t="s">
        <v>340</v>
      </c>
    </row>
    <row r="750" spans="1:1" x14ac:dyDescent="0.2">
      <c r="A750" t="s">
        <v>340</v>
      </c>
    </row>
    <row r="751" spans="1:1" x14ac:dyDescent="0.2">
      <c r="A751" t="s">
        <v>340</v>
      </c>
    </row>
    <row r="752" spans="1:1" x14ac:dyDescent="0.2">
      <c r="A752" t="s">
        <v>340</v>
      </c>
    </row>
    <row r="753" spans="1:1" x14ac:dyDescent="0.2">
      <c r="A753" t="s">
        <v>340</v>
      </c>
    </row>
    <row r="754" spans="1:1" x14ac:dyDescent="0.2">
      <c r="A754" t="s">
        <v>340</v>
      </c>
    </row>
    <row r="755" spans="1:1" x14ac:dyDescent="0.2">
      <c r="A755" t="s">
        <v>340</v>
      </c>
    </row>
    <row r="756" spans="1:1" x14ac:dyDescent="0.2">
      <c r="A756" t="s">
        <v>340</v>
      </c>
    </row>
    <row r="757" spans="1:1" x14ac:dyDescent="0.2">
      <c r="A757" t="s">
        <v>340</v>
      </c>
    </row>
    <row r="758" spans="1:1" x14ac:dyDescent="0.2">
      <c r="A758" t="s">
        <v>340</v>
      </c>
    </row>
    <row r="759" spans="1:1" x14ac:dyDescent="0.2">
      <c r="A759" t="s">
        <v>340</v>
      </c>
    </row>
    <row r="760" spans="1:1" x14ac:dyDescent="0.2">
      <c r="A760" t="s">
        <v>340</v>
      </c>
    </row>
    <row r="761" spans="1:1" x14ac:dyDescent="0.2">
      <c r="A761" t="s">
        <v>340</v>
      </c>
    </row>
    <row r="762" spans="1:1" x14ac:dyDescent="0.2">
      <c r="A762" t="s">
        <v>340</v>
      </c>
    </row>
    <row r="763" spans="1:1" x14ac:dyDescent="0.2">
      <c r="A763" t="s">
        <v>340</v>
      </c>
    </row>
    <row r="764" spans="1:1" x14ac:dyDescent="0.2">
      <c r="A764" t="s">
        <v>340</v>
      </c>
    </row>
    <row r="765" spans="1:1" x14ac:dyDescent="0.2">
      <c r="A765" t="s">
        <v>340</v>
      </c>
    </row>
    <row r="766" spans="1:1" x14ac:dyDescent="0.2">
      <c r="A766" t="s">
        <v>340</v>
      </c>
    </row>
    <row r="767" spans="1:1" x14ac:dyDescent="0.2">
      <c r="A767" t="s">
        <v>340</v>
      </c>
    </row>
    <row r="768" spans="1:1" x14ac:dyDescent="0.2">
      <c r="A768" t="s">
        <v>340</v>
      </c>
    </row>
    <row r="769" spans="1:1" x14ac:dyDescent="0.2">
      <c r="A769" t="s">
        <v>340</v>
      </c>
    </row>
    <row r="770" spans="1:1" x14ac:dyDescent="0.2">
      <c r="A770" t="s">
        <v>340</v>
      </c>
    </row>
    <row r="771" spans="1:1" x14ac:dyDescent="0.2">
      <c r="A771" t="s">
        <v>340</v>
      </c>
    </row>
    <row r="772" spans="1:1" x14ac:dyDescent="0.2">
      <c r="A772" t="s">
        <v>340</v>
      </c>
    </row>
    <row r="773" spans="1:1" x14ac:dyDescent="0.2">
      <c r="A773" t="s">
        <v>340</v>
      </c>
    </row>
    <row r="774" spans="1:1" x14ac:dyDescent="0.2">
      <c r="A774" t="s">
        <v>340</v>
      </c>
    </row>
    <row r="775" spans="1:1" x14ac:dyDescent="0.2">
      <c r="A775" t="s">
        <v>340</v>
      </c>
    </row>
    <row r="776" spans="1:1" x14ac:dyDescent="0.2">
      <c r="A776" t="s">
        <v>340</v>
      </c>
    </row>
    <row r="777" spans="1:1" x14ac:dyDescent="0.2">
      <c r="A777" t="s">
        <v>340</v>
      </c>
    </row>
    <row r="778" spans="1:1" x14ac:dyDescent="0.2">
      <c r="A778" t="s">
        <v>340</v>
      </c>
    </row>
    <row r="779" spans="1:1" x14ac:dyDescent="0.2">
      <c r="A779" t="s">
        <v>340</v>
      </c>
    </row>
    <row r="780" spans="1:1" x14ac:dyDescent="0.2">
      <c r="A780" t="s">
        <v>340</v>
      </c>
    </row>
    <row r="781" spans="1:1" x14ac:dyDescent="0.2">
      <c r="A781" t="s">
        <v>340</v>
      </c>
    </row>
    <row r="782" spans="1:1" x14ac:dyDescent="0.2">
      <c r="A782" t="s">
        <v>340</v>
      </c>
    </row>
    <row r="783" spans="1:1" x14ac:dyDescent="0.2">
      <c r="A783" t="s">
        <v>340</v>
      </c>
    </row>
    <row r="784" spans="1:1" x14ac:dyDescent="0.2">
      <c r="A784" t="s">
        <v>340</v>
      </c>
    </row>
    <row r="785" spans="1:1" x14ac:dyDescent="0.2">
      <c r="A785" t="s">
        <v>340</v>
      </c>
    </row>
    <row r="786" spans="1:1" x14ac:dyDescent="0.2">
      <c r="A786" t="s">
        <v>340</v>
      </c>
    </row>
    <row r="787" spans="1:1" x14ac:dyDescent="0.2">
      <c r="A787" t="s">
        <v>340</v>
      </c>
    </row>
    <row r="788" spans="1:1" x14ac:dyDescent="0.2">
      <c r="A788" t="s">
        <v>340</v>
      </c>
    </row>
    <row r="789" spans="1:1" x14ac:dyDescent="0.2">
      <c r="A789" t="s">
        <v>340</v>
      </c>
    </row>
    <row r="790" spans="1:1" x14ac:dyDescent="0.2">
      <c r="A790" t="s">
        <v>340</v>
      </c>
    </row>
    <row r="791" spans="1:1" x14ac:dyDescent="0.2">
      <c r="A791" t="s">
        <v>340</v>
      </c>
    </row>
    <row r="792" spans="1:1" x14ac:dyDescent="0.2">
      <c r="A792" t="s">
        <v>340</v>
      </c>
    </row>
    <row r="793" spans="1:1" x14ac:dyDescent="0.2">
      <c r="A793" t="s">
        <v>340</v>
      </c>
    </row>
    <row r="794" spans="1:1" x14ac:dyDescent="0.2">
      <c r="A794" t="s">
        <v>340</v>
      </c>
    </row>
    <row r="795" spans="1:1" x14ac:dyDescent="0.2">
      <c r="A795" t="s">
        <v>340</v>
      </c>
    </row>
    <row r="796" spans="1:1" x14ac:dyDescent="0.2">
      <c r="A796" t="s">
        <v>340</v>
      </c>
    </row>
    <row r="797" spans="1:1" x14ac:dyDescent="0.2">
      <c r="A797" t="s">
        <v>340</v>
      </c>
    </row>
    <row r="798" spans="1:1" x14ac:dyDescent="0.2">
      <c r="A798" t="s">
        <v>340</v>
      </c>
    </row>
    <row r="799" spans="1:1" x14ac:dyDescent="0.2">
      <c r="A799" t="s">
        <v>340</v>
      </c>
    </row>
    <row r="800" spans="1:1" x14ac:dyDescent="0.2">
      <c r="A800" t="s">
        <v>340</v>
      </c>
    </row>
    <row r="801" spans="1:1" x14ac:dyDescent="0.2">
      <c r="A801" t="s">
        <v>340</v>
      </c>
    </row>
    <row r="802" spans="1:1" x14ac:dyDescent="0.2">
      <c r="A802" t="s">
        <v>340</v>
      </c>
    </row>
    <row r="803" spans="1:1" x14ac:dyDescent="0.2">
      <c r="A803" t="s">
        <v>340</v>
      </c>
    </row>
    <row r="804" spans="1:1" x14ac:dyDescent="0.2">
      <c r="A804" t="s">
        <v>340</v>
      </c>
    </row>
    <row r="805" spans="1:1" x14ac:dyDescent="0.2">
      <c r="A805" t="s">
        <v>340</v>
      </c>
    </row>
    <row r="806" spans="1:1" x14ac:dyDescent="0.2">
      <c r="A806" t="s">
        <v>340</v>
      </c>
    </row>
    <row r="807" spans="1:1" x14ac:dyDescent="0.2">
      <c r="A807" t="s">
        <v>340</v>
      </c>
    </row>
    <row r="808" spans="1:1" x14ac:dyDescent="0.2">
      <c r="A808" t="s">
        <v>340</v>
      </c>
    </row>
    <row r="809" spans="1:1" x14ac:dyDescent="0.2">
      <c r="A809" t="s">
        <v>340</v>
      </c>
    </row>
    <row r="810" spans="1:1" x14ac:dyDescent="0.2">
      <c r="A810" t="s">
        <v>340</v>
      </c>
    </row>
    <row r="811" spans="1:1" x14ac:dyDescent="0.2">
      <c r="A811" t="s">
        <v>340</v>
      </c>
    </row>
    <row r="812" spans="1:1" x14ac:dyDescent="0.2">
      <c r="A812" t="s">
        <v>340</v>
      </c>
    </row>
    <row r="813" spans="1:1" x14ac:dyDescent="0.2">
      <c r="A813" t="s">
        <v>340</v>
      </c>
    </row>
    <row r="814" spans="1:1" x14ac:dyDescent="0.2">
      <c r="A814" t="s">
        <v>340</v>
      </c>
    </row>
    <row r="815" spans="1:1" x14ac:dyDescent="0.2">
      <c r="A815" t="s">
        <v>340</v>
      </c>
    </row>
    <row r="816" spans="1:1" x14ac:dyDescent="0.2">
      <c r="A816" t="s">
        <v>340</v>
      </c>
    </row>
    <row r="817" spans="1:1" x14ac:dyDescent="0.2">
      <c r="A817" t="s">
        <v>340</v>
      </c>
    </row>
    <row r="818" spans="1:1" x14ac:dyDescent="0.2">
      <c r="A818" t="s">
        <v>340</v>
      </c>
    </row>
    <row r="819" spans="1:1" x14ac:dyDescent="0.2">
      <c r="A819" t="s">
        <v>340</v>
      </c>
    </row>
    <row r="820" spans="1:1" x14ac:dyDescent="0.2">
      <c r="A820" t="s">
        <v>340</v>
      </c>
    </row>
    <row r="821" spans="1:1" x14ac:dyDescent="0.2">
      <c r="A821" t="s">
        <v>340</v>
      </c>
    </row>
    <row r="822" spans="1:1" x14ac:dyDescent="0.2">
      <c r="A822" t="s">
        <v>340</v>
      </c>
    </row>
    <row r="823" spans="1:1" x14ac:dyDescent="0.2">
      <c r="A823" t="s">
        <v>340</v>
      </c>
    </row>
    <row r="824" spans="1:1" x14ac:dyDescent="0.2">
      <c r="A824" t="s">
        <v>340</v>
      </c>
    </row>
    <row r="825" spans="1:1" x14ac:dyDescent="0.2">
      <c r="A825" t="s">
        <v>340</v>
      </c>
    </row>
    <row r="826" spans="1:1" x14ac:dyDescent="0.2">
      <c r="A826" t="s">
        <v>340</v>
      </c>
    </row>
    <row r="827" spans="1:1" x14ac:dyDescent="0.2">
      <c r="A827" t="s">
        <v>340</v>
      </c>
    </row>
    <row r="828" spans="1:1" x14ac:dyDescent="0.2">
      <c r="A828" t="s">
        <v>340</v>
      </c>
    </row>
    <row r="829" spans="1:1" x14ac:dyDescent="0.2">
      <c r="A829" t="s">
        <v>340</v>
      </c>
    </row>
    <row r="830" spans="1:1" x14ac:dyDescent="0.2">
      <c r="A830" t="s">
        <v>340</v>
      </c>
    </row>
    <row r="831" spans="1:1" x14ac:dyDescent="0.2">
      <c r="A831" t="s">
        <v>340</v>
      </c>
    </row>
    <row r="832" spans="1:1" x14ac:dyDescent="0.2">
      <c r="A832" t="s">
        <v>340</v>
      </c>
    </row>
    <row r="833" spans="1:1" x14ac:dyDescent="0.2">
      <c r="A833" t="s">
        <v>340</v>
      </c>
    </row>
    <row r="834" spans="1:1" x14ac:dyDescent="0.2">
      <c r="A834" t="s">
        <v>340</v>
      </c>
    </row>
    <row r="835" spans="1:1" x14ac:dyDescent="0.2">
      <c r="A835" t="s">
        <v>340</v>
      </c>
    </row>
    <row r="836" spans="1:1" x14ac:dyDescent="0.2">
      <c r="A836" t="s">
        <v>340</v>
      </c>
    </row>
    <row r="837" spans="1:1" x14ac:dyDescent="0.2">
      <c r="A837" t="s">
        <v>340</v>
      </c>
    </row>
    <row r="838" spans="1:1" x14ac:dyDescent="0.2">
      <c r="A838" t="s">
        <v>340</v>
      </c>
    </row>
    <row r="839" spans="1:1" x14ac:dyDescent="0.2">
      <c r="A839" t="s">
        <v>340</v>
      </c>
    </row>
    <row r="840" spans="1:1" x14ac:dyDescent="0.2">
      <c r="A840" t="s">
        <v>340</v>
      </c>
    </row>
    <row r="841" spans="1:1" x14ac:dyDescent="0.2">
      <c r="A841" t="s">
        <v>340</v>
      </c>
    </row>
    <row r="842" spans="1:1" x14ac:dyDescent="0.2">
      <c r="A842" t="s">
        <v>340</v>
      </c>
    </row>
    <row r="843" spans="1:1" x14ac:dyDescent="0.2">
      <c r="A843" t="s">
        <v>340</v>
      </c>
    </row>
    <row r="844" spans="1:1" x14ac:dyDescent="0.2">
      <c r="A844" t="s">
        <v>340</v>
      </c>
    </row>
    <row r="845" spans="1:1" x14ac:dyDescent="0.2">
      <c r="A845" t="s">
        <v>340</v>
      </c>
    </row>
    <row r="846" spans="1:1" x14ac:dyDescent="0.2">
      <c r="A846" t="s">
        <v>340</v>
      </c>
    </row>
    <row r="847" spans="1:1" x14ac:dyDescent="0.2">
      <c r="A847" t="s">
        <v>340</v>
      </c>
    </row>
    <row r="848" spans="1:1" x14ac:dyDescent="0.2">
      <c r="A848" t="s">
        <v>340</v>
      </c>
    </row>
    <row r="849" spans="1:1" x14ac:dyDescent="0.2">
      <c r="A849" t="s">
        <v>340</v>
      </c>
    </row>
    <row r="850" spans="1:1" x14ac:dyDescent="0.2">
      <c r="A850" t="s">
        <v>340</v>
      </c>
    </row>
    <row r="851" spans="1:1" x14ac:dyDescent="0.2">
      <c r="A851" t="s">
        <v>340</v>
      </c>
    </row>
    <row r="852" spans="1:1" x14ac:dyDescent="0.2">
      <c r="A852" t="s">
        <v>340</v>
      </c>
    </row>
    <row r="853" spans="1:1" x14ac:dyDescent="0.2">
      <c r="A853" t="s">
        <v>340</v>
      </c>
    </row>
    <row r="854" spans="1:1" x14ac:dyDescent="0.2">
      <c r="A854" t="s">
        <v>340</v>
      </c>
    </row>
    <row r="855" spans="1:1" x14ac:dyDescent="0.2">
      <c r="A855" t="s">
        <v>340</v>
      </c>
    </row>
    <row r="856" spans="1:1" x14ac:dyDescent="0.2">
      <c r="A856" t="s">
        <v>340</v>
      </c>
    </row>
    <row r="857" spans="1:1" x14ac:dyDescent="0.2">
      <c r="A857" t="s">
        <v>340</v>
      </c>
    </row>
    <row r="858" spans="1:1" x14ac:dyDescent="0.2">
      <c r="A858" t="s">
        <v>340</v>
      </c>
    </row>
    <row r="859" spans="1:1" x14ac:dyDescent="0.2">
      <c r="A859" t="s">
        <v>340</v>
      </c>
    </row>
    <row r="860" spans="1:1" x14ac:dyDescent="0.2">
      <c r="A860" t="s">
        <v>340</v>
      </c>
    </row>
    <row r="861" spans="1:1" x14ac:dyDescent="0.2">
      <c r="A861" t="s">
        <v>340</v>
      </c>
    </row>
    <row r="862" spans="1:1" x14ac:dyDescent="0.2">
      <c r="A862" t="s">
        <v>340</v>
      </c>
    </row>
    <row r="863" spans="1:1" x14ac:dyDescent="0.2">
      <c r="A863" t="s">
        <v>340</v>
      </c>
    </row>
    <row r="864" spans="1:1" x14ac:dyDescent="0.2">
      <c r="A864" t="s">
        <v>340</v>
      </c>
    </row>
    <row r="865" spans="1:1" x14ac:dyDescent="0.2">
      <c r="A865" t="s">
        <v>340</v>
      </c>
    </row>
    <row r="866" spans="1:1" x14ac:dyDescent="0.2">
      <c r="A866" t="s">
        <v>340</v>
      </c>
    </row>
    <row r="867" spans="1:1" x14ac:dyDescent="0.2">
      <c r="A867" t="s">
        <v>340</v>
      </c>
    </row>
    <row r="868" spans="1:1" x14ac:dyDescent="0.2">
      <c r="A868" t="s">
        <v>340</v>
      </c>
    </row>
    <row r="869" spans="1:1" x14ac:dyDescent="0.2">
      <c r="A869" t="s">
        <v>340</v>
      </c>
    </row>
    <row r="870" spans="1:1" x14ac:dyDescent="0.2">
      <c r="A870" t="s">
        <v>340</v>
      </c>
    </row>
    <row r="871" spans="1:1" x14ac:dyDescent="0.2">
      <c r="A871" t="s">
        <v>340</v>
      </c>
    </row>
    <row r="872" spans="1:1" x14ac:dyDescent="0.2">
      <c r="A872" t="s">
        <v>340</v>
      </c>
    </row>
    <row r="873" spans="1:1" x14ac:dyDescent="0.2">
      <c r="A873" t="s">
        <v>340</v>
      </c>
    </row>
    <row r="874" spans="1:1" x14ac:dyDescent="0.2">
      <c r="A874" t="s">
        <v>340</v>
      </c>
    </row>
    <row r="875" spans="1:1" x14ac:dyDescent="0.2">
      <c r="A875" t="s">
        <v>340</v>
      </c>
    </row>
    <row r="876" spans="1:1" x14ac:dyDescent="0.2">
      <c r="A876" t="s">
        <v>340</v>
      </c>
    </row>
    <row r="877" spans="1:1" x14ac:dyDescent="0.2">
      <c r="A877" t="s">
        <v>340</v>
      </c>
    </row>
    <row r="878" spans="1:1" x14ac:dyDescent="0.2">
      <c r="A878" t="s">
        <v>340</v>
      </c>
    </row>
    <row r="879" spans="1:1" x14ac:dyDescent="0.2">
      <c r="A879" t="s">
        <v>340</v>
      </c>
    </row>
    <row r="880" spans="1:1" x14ac:dyDescent="0.2">
      <c r="A880" t="s">
        <v>340</v>
      </c>
    </row>
    <row r="881" spans="1:1" x14ac:dyDescent="0.2">
      <c r="A881" t="s">
        <v>340</v>
      </c>
    </row>
    <row r="882" spans="1:1" x14ac:dyDescent="0.2">
      <c r="A882" t="s">
        <v>340</v>
      </c>
    </row>
    <row r="883" spans="1:1" x14ac:dyDescent="0.2">
      <c r="A883" t="s">
        <v>340</v>
      </c>
    </row>
    <row r="884" spans="1:1" x14ac:dyDescent="0.2">
      <c r="A884" t="s">
        <v>340</v>
      </c>
    </row>
    <row r="885" spans="1:1" x14ac:dyDescent="0.2">
      <c r="A885" t="s">
        <v>340</v>
      </c>
    </row>
    <row r="886" spans="1:1" x14ac:dyDescent="0.2">
      <c r="A886" t="s">
        <v>340</v>
      </c>
    </row>
    <row r="887" spans="1:1" x14ac:dyDescent="0.2">
      <c r="A887" t="s">
        <v>340</v>
      </c>
    </row>
    <row r="888" spans="1:1" x14ac:dyDescent="0.2">
      <c r="A888" t="s">
        <v>340</v>
      </c>
    </row>
    <row r="889" spans="1:1" x14ac:dyDescent="0.2">
      <c r="A889" t="s">
        <v>340</v>
      </c>
    </row>
    <row r="890" spans="1:1" x14ac:dyDescent="0.2">
      <c r="A890" t="s">
        <v>340</v>
      </c>
    </row>
    <row r="891" spans="1:1" x14ac:dyDescent="0.2">
      <c r="A891" t="s">
        <v>340</v>
      </c>
    </row>
    <row r="892" spans="1:1" x14ac:dyDescent="0.2">
      <c r="A892" t="s">
        <v>340</v>
      </c>
    </row>
    <row r="893" spans="1:1" x14ac:dyDescent="0.2">
      <c r="A893" t="s">
        <v>340</v>
      </c>
    </row>
    <row r="894" spans="1:1" x14ac:dyDescent="0.2">
      <c r="A894" t="s">
        <v>340</v>
      </c>
    </row>
    <row r="895" spans="1:1" x14ac:dyDescent="0.2">
      <c r="A895" t="s">
        <v>340</v>
      </c>
    </row>
    <row r="896" spans="1:1" x14ac:dyDescent="0.2">
      <c r="A896" t="s">
        <v>340</v>
      </c>
    </row>
    <row r="897" spans="1:1" x14ac:dyDescent="0.2">
      <c r="A897" t="s">
        <v>340</v>
      </c>
    </row>
    <row r="898" spans="1:1" x14ac:dyDescent="0.2">
      <c r="A898" t="s">
        <v>340</v>
      </c>
    </row>
    <row r="899" spans="1:1" x14ac:dyDescent="0.2">
      <c r="A899" t="s">
        <v>340</v>
      </c>
    </row>
    <row r="900" spans="1:1" x14ac:dyDescent="0.2">
      <c r="A900" t="s">
        <v>340</v>
      </c>
    </row>
    <row r="901" spans="1:1" x14ac:dyDescent="0.2">
      <c r="A901" t="s">
        <v>340</v>
      </c>
    </row>
    <row r="902" spans="1:1" x14ac:dyDescent="0.2">
      <c r="A902" t="s">
        <v>340</v>
      </c>
    </row>
    <row r="903" spans="1:1" x14ac:dyDescent="0.2">
      <c r="A903" t="s">
        <v>340</v>
      </c>
    </row>
    <row r="904" spans="1:1" x14ac:dyDescent="0.2">
      <c r="A904" t="s">
        <v>340</v>
      </c>
    </row>
    <row r="905" spans="1:1" x14ac:dyDescent="0.2">
      <c r="A905" t="s">
        <v>340</v>
      </c>
    </row>
    <row r="906" spans="1:1" x14ac:dyDescent="0.2">
      <c r="A906" t="s">
        <v>340</v>
      </c>
    </row>
    <row r="907" spans="1:1" x14ac:dyDescent="0.2">
      <c r="A907" t="s">
        <v>340</v>
      </c>
    </row>
    <row r="908" spans="1:1" x14ac:dyDescent="0.2">
      <c r="A908" t="s">
        <v>340</v>
      </c>
    </row>
    <row r="909" spans="1:1" x14ac:dyDescent="0.2">
      <c r="A909" t="s">
        <v>340</v>
      </c>
    </row>
    <row r="910" spans="1:1" x14ac:dyDescent="0.2">
      <c r="A910" t="s">
        <v>340</v>
      </c>
    </row>
    <row r="911" spans="1:1" x14ac:dyDescent="0.2">
      <c r="A911" t="s">
        <v>340</v>
      </c>
    </row>
    <row r="912" spans="1:1" x14ac:dyDescent="0.2">
      <c r="A912" t="s">
        <v>340</v>
      </c>
    </row>
    <row r="913" spans="1:1" x14ac:dyDescent="0.2">
      <c r="A913" t="s">
        <v>340</v>
      </c>
    </row>
    <row r="914" spans="1:1" x14ac:dyDescent="0.2">
      <c r="A914" t="s">
        <v>340</v>
      </c>
    </row>
    <row r="915" spans="1:1" x14ac:dyDescent="0.2">
      <c r="A915" t="s">
        <v>340</v>
      </c>
    </row>
    <row r="916" spans="1:1" x14ac:dyDescent="0.2">
      <c r="A916" t="s">
        <v>340</v>
      </c>
    </row>
    <row r="917" spans="1:1" x14ac:dyDescent="0.2">
      <c r="A917" t="s">
        <v>340</v>
      </c>
    </row>
    <row r="918" spans="1:1" x14ac:dyDescent="0.2">
      <c r="A918" t="s">
        <v>340</v>
      </c>
    </row>
    <row r="919" spans="1:1" x14ac:dyDescent="0.2">
      <c r="A919" t="s">
        <v>340</v>
      </c>
    </row>
    <row r="920" spans="1:1" x14ac:dyDescent="0.2">
      <c r="A920" t="s">
        <v>340</v>
      </c>
    </row>
    <row r="921" spans="1:1" x14ac:dyDescent="0.2">
      <c r="A921" t="s">
        <v>340</v>
      </c>
    </row>
    <row r="922" spans="1:1" x14ac:dyDescent="0.2">
      <c r="A922" t="s">
        <v>340</v>
      </c>
    </row>
    <row r="923" spans="1:1" x14ac:dyDescent="0.2">
      <c r="A923" t="s">
        <v>340</v>
      </c>
    </row>
    <row r="924" spans="1:1" x14ac:dyDescent="0.2">
      <c r="A924" t="s">
        <v>340</v>
      </c>
    </row>
    <row r="925" spans="1:1" x14ac:dyDescent="0.2">
      <c r="A925" t="s">
        <v>340</v>
      </c>
    </row>
    <row r="926" spans="1:1" x14ac:dyDescent="0.2">
      <c r="A926" t="s">
        <v>340</v>
      </c>
    </row>
    <row r="927" spans="1:1" x14ac:dyDescent="0.2">
      <c r="A927" t="s">
        <v>340</v>
      </c>
    </row>
    <row r="928" spans="1:1" x14ac:dyDescent="0.2">
      <c r="A928" t="s">
        <v>340</v>
      </c>
    </row>
    <row r="929" spans="1:1" x14ac:dyDescent="0.2">
      <c r="A929" t="s">
        <v>340</v>
      </c>
    </row>
    <row r="930" spans="1:1" x14ac:dyDescent="0.2">
      <c r="A930" t="s">
        <v>340</v>
      </c>
    </row>
    <row r="931" spans="1:1" x14ac:dyDescent="0.2">
      <c r="A931" t="s">
        <v>340</v>
      </c>
    </row>
    <row r="932" spans="1:1" x14ac:dyDescent="0.2">
      <c r="A932" t="s">
        <v>340</v>
      </c>
    </row>
    <row r="933" spans="1:1" x14ac:dyDescent="0.2">
      <c r="A933" t="s">
        <v>340</v>
      </c>
    </row>
    <row r="934" spans="1:1" x14ac:dyDescent="0.2">
      <c r="A934" t="s">
        <v>340</v>
      </c>
    </row>
    <row r="935" spans="1:1" x14ac:dyDescent="0.2">
      <c r="A935" t="s">
        <v>340</v>
      </c>
    </row>
    <row r="936" spans="1:1" x14ac:dyDescent="0.2">
      <c r="A936" t="s">
        <v>340</v>
      </c>
    </row>
    <row r="937" spans="1:1" x14ac:dyDescent="0.2">
      <c r="A937" t="s">
        <v>340</v>
      </c>
    </row>
    <row r="938" spans="1:1" x14ac:dyDescent="0.2">
      <c r="A938" t="s">
        <v>340</v>
      </c>
    </row>
    <row r="939" spans="1:1" x14ac:dyDescent="0.2">
      <c r="A939" t="s">
        <v>340</v>
      </c>
    </row>
    <row r="940" spans="1:1" x14ac:dyDescent="0.2">
      <c r="A940" t="s">
        <v>340</v>
      </c>
    </row>
    <row r="941" spans="1:1" x14ac:dyDescent="0.2">
      <c r="A941" t="s">
        <v>340</v>
      </c>
    </row>
    <row r="942" spans="1:1" x14ac:dyDescent="0.2">
      <c r="A942" t="s">
        <v>340</v>
      </c>
    </row>
    <row r="943" spans="1:1" x14ac:dyDescent="0.2">
      <c r="A943" t="s">
        <v>340</v>
      </c>
    </row>
    <row r="944" spans="1:1" x14ac:dyDescent="0.2">
      <c r="A944" t="s">
        <v>340</v>
      </c>
    </row>
    <row r="945" spans="1:1" x14ac:dyDescent="0.2">
      <c r="A945" t="s">
        <v>340</v>
      </c>
    </row>
    <row r="946" spans="1:1" x14ac:dyDescent="0.2">
      <c r="A946" t="s">
        <v>340</v>
      </c>
    </row>
    <row r="947" spans="1:1" x14ac:dyDescent="0.2">
      <c r="A947" t="s">
        <v>340</v>
      </c>
    </row>
    <row r="948" spans="1:1" x14ac:dyDescent="0.2">
      <c r="A948" t="s">
        <v>340</v>
      </c>
    </row>
    <row r="949" spans="1:1" x14ac:dyDescent="0.2">
      <c r="A949" t="s">
        <v>340</v>
      </c>
    </row>
    <row r="950" spans="1:1" x14ac:dyDescent="0.2">
      <c r="A950" t="s">
        <v>340</v>
      </c>
    </row>
    <row r="951" spans="1:1" x14ac:dyDescent="0.2">
      <c r="A951" t="s">
        <v>340</v>
      </c>
    </row>
    <row r="952" spans="1:1" x14ac:dyDescent="0.2">
      <c r="A952" t="s">
        <v>340</v>
      </c>
    </row>
    <row r="953" spans="1:1" x14ac:dyDescent="0.2">
      <c r="A953" t="s">
        <v>340</v>
      </c>
    </row>
    <row r="954" spans="1:1" x14ac:dyDescent="0.2">
      <c r="A954" t="s">
        <v>340</v>
      </c>
    </row>
    <row r="955" spans="1:1" x14ac:dyDescent="0.2">
      <c r="A955" t="s">
        <v>340</v>
      </c>
    </row>
    <row r="956" spans="1:1" x14ac:dyDescent="0.2">
      <c r="A956" t="s">
        <v>340</v>
      </c>
    </row>
    <row r="957" spans="1:1" x14ac:dyDescent="0.2">
      <c r="A957" t="s">
        <v>340</v>
      </c>
    </row>
    <row r="958" spans="1:1" x14ac:dyDescent="0.2">
      <c r="A958" t="s">
        <v>340</v>
      </c>
    </row>
    <row r="959" spans="1:1" x14ac:dyDescent="0.2">
      <c r="A959" t="s">
        <v>340</v>
      </c>
    </row>
    <row r="960" spans="1:1" x14ac:dyDescent="0.2">
      <c r="A960" t="s">
        <v>340</v>
      </c>
    </row>
    <row r="961" spans="1:1" x14ac:dyDescent="0.2">
      <c r="A961" t="s">
        <v>340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10"/>
  <sheetViews>
    <sheetView zoomScale="70" zoomScaleNormal="70" workbookViewId="0">
      <selection activeCell="B5" sqref="B5:G10"/>
    </sheetView>
  </sheetViews>
  <sheetFormatPr baseColWidth="10" defaultRowHeight="12.75" x14ac:dyDescent="0.2"/>
  <cols>
    <col min="1" max="1" width="35.28515625" customWidth="1"/>
    <col min="2" max="7" width="9.85546875" customWidth="1"/>
    <col min="8" max="8" width="16" customWidth="1"/>
    <col min="9" max="10" width="128.5703125" bestFit="1" customWidth="1"/>
    <col min="11" max="11" width="133.85546875" bestFit="1" customWidth="1"/>
    <col min="12" max="12" width="17.85546875" bestFit="1" customWidth="1"/>
  </cols>
  <sheetData>
    <row r="3" spans="1:7" x14ac:dyDescent="0.2">
      <c r="B3" s="272" t="s">
        <v>369</v>
      </c>
    </row>
    <row r="4" spans="1:7" x14ac:dyDescent="0.2">
      <c r="A4" s="272" t="s">
        <v>362</v>
      </c>
      <c r="B4" t="s">
        <v>258</v>
      </c>
      <c r="C4" t="s">
        <v>260</v>
      </c>
      <c r="D4" t="s">
        <v>259</v>
      </c>
      <c r="E4" t="s">
        <v>261</v>
      </c>
      <c r="G4" t="s">
        <v>71</v>
      </c>
    </row>
    <row r="5" spans="1:7" x14ac:dyDescent="0.2">
      <c r="A5" s="10" t="s">
        <v>363</v>
      </c>
      <c r="B5" s="87">
        <v>575</v>
      </c>
      <c r="C5" s="87">
        <v>599</v>
      </c>
      <c r="D5" s="87">
        <v>382</v>
      </c>
      <c r="E5" s="87">
        <v>480</v>
      </c>
      <c r="F5" s="87">
        <v>277</v>
      </c>
      <c r="G5" s="87">
        <v>2313</v>
      </c>
    </row>
    <row r="6" spans="1:7" x14ac:dyDescent="0.2">
      <c r="A6" s="10" t="s">
        <v>364</v>
      </c>
      <c r="B6" s="87">
        <v>557</v>
      </c>
      <c r="C6" s="87">
        <v>604</v>
      </c>
      <c r="D6" s="87">
        <v>482</v>
      </c>
      <c r="E6" s="87">
        <v>652</v>
      </c>
      <c r="F6" s="87">
        <v>292</v>
      </c>
      <c r="G6" s="87">
        <v>2587</v>
      </c>
    </row>
    <row r="7" spans="1:7" x14ac:dyDescent="0.2">
      <c r="A7" s="10" t="s">
        <v>365</v>
      </c>
      <c r="B7" s="87">
        <v>566</v>
      </c>
      <c r="C7" s="87">
        <v>536</v>
      </c>
      <c r="D7" s="87">
        <v>377</v>
      </c>
      <c r="E7" s="87">
        <v>477</v>
      </c>
      <c r="F7" s="87">
        <v>271</v>
      </c>
      <c r="G7" s="87">
        <v>2227</v>
      </c>
    </row>
    <row r="8" spans="1:7" x14ac:dyDescent="0.2">
      <c r="A8" s="10" t="s">
        <v>366</v>
      </c>
      <c r="B8" s="87">
        <v>465</v>
      </c>
      <c r="C8" s="87">
        <v>463</v>
      </c>
      <c r="D8" s="87">
        <v>280</v>
      </c>
      <c r="E8" s="87">
        <v>415</v>
      </c>
      <c r="F8" s="87">
        <v>217</v>
      </c>
      <c r="G8" s="87">
        <v>1840</v>
      </c>
    </row>
    <row r="9" spans="1:7" x14ac:dyDescent="0.2">
      <c r="A9" s="10" t="s">
        <v>367</v>
      </c>
      <c r="B9" s="87">
        <v>525</v>
      </c>
      <c r="C9" s="87">
        <v>547</v>
      </c>
      <c r="D9" s="87">
        <v>389</v>
      </c>
      <c r="E9" s="87">
        <v>524</v>
      </c>
      <c r="F9" s="87">
        <v>258</v>
      </c>
      <c r="G9" s="87">
        <v>2243</v>
      </c>
    </row>
    <row r="10" spans="1:7" x14ac:dyDescent="0.2">
      <c r="A10" s="10" t="s">
        <v>256</v>
      </c>
      <c r="B10" s="87">
        <v>144</v>
      </c>
      <c r="C10" s="87">
        <v>150</v>
      </c>
      <c r="D10" s="87">
        <v>109</v>
      </c>
      <c r="E10" s="87">
        <v>151</v>
      </c>
      <c r="F10" s="87">
        <v>75</v>
      </c>
      <c r="G10" s="87">
        <v>629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4</vt:i4>
      </vt:variant>
    </vt:vector>
  </HeadingPairs>
  <TitlesOfParts>
    <vt:vector size="14" baseType="lpstr">
      <vt:lpstr>BUC</vt:lpstr>
      <vt:lpstr>Por area</vt:lpstr>
      <vt:lpstr>TABLA</vt:lpstr>
      <vt:lpstr>Bibliotecas no ucm</vt:lpstr>
      <vt:lpstr>para indicadores</vt:lpstr>
      <vt:lpstr>BLIOTECAS</vt:lpstr>
      <vt:lpstr>observaciones</vt:lpstr>
      <vt:lpstr>Hoja2</vt:lpstr>
      <vt:lpstr>Hoja3</vt:lpstr>
      <vt:lpstr>Areas</vt:lpstr>
      <vt:lpstr>BUC!Área_de_impresión</vt:lpstr>
      <vt:lpstr>'Por area'!Área_de_impresión</vt:lpstr>
      <vt:lpstr>BUC!OLE_LINK1</vt:lpstr>
      <vt:lpstr>'Por area'!OLE_LINK1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Usuario</cp:lastModifiedBy>
  <cp:lastPrinted>2017-04-18T08:48:00Z</cp:lastPrinted>
  <dcterms:created xsi:type="dcterms:W3CDTF">2009-12-15T16:00:30Z</dcterms:created>
  <dcterms:modified xsi:type="dcterms:W3CDTF">2018-04-13T08:51:11Z</dcterms:modified>
</cp:coreProperties>
</file>